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defaultThemeVersion="124226"/>
  <bookViews>
    <workbookView xWindow="-105" yWindow="-105" windowWidth="20730" windowHeight="11760" tabRatio="643"/>
  </bookViews>
  <sheets>
    <sheet name="PROFILE" sheetId="7" r:id="rId1"/>
    <sheet name="RC-PA1" sheetId="11" r:id="rId2"/>
    <sheet name="RS- PA1" sheetId="10" r:id="rId3"/>
    <sheet name="RS HY" sheetId="5" r:id="rId4"/>
    <sheet name="RC HY" sheetId="4" r:id="rId5"/>
    <sheet name="RS PA2" sheetId="17" r:id="rId6"/>
    <sheet name="RC PA2" sheetId="18" r:id="rId7"/>
    <sheet name="RS FINAL" sheetId="20" r:id="rId8"/>
    <sheet name="RC FINAL" sheetId="19" r:id="rId9"/>
    <sheet name="RS FIN" sheetId="15" r:id="rId10"/>
    <sheet name="Sheet1" sheetId="21" r:id="rId11"/>
  </sheets>
  <definedNames>
    <definedName name="_xlnm._FilterDatabase" localSheetId="10" hidden="1">Sheet1!$C$4:$C$30</definedName>
  </definedNames>
  <calcPr calcId="144525"/>
</workbook>
</file>

<file path=xl/calcChain.xml><?xml version="1.0" encoding="utf-8"?>
<calcChain xmlns="http://schemas.openxmlformats.org/spreadsheetml/2006/main">
  <c r="C31" i="21" l="1"/>
  <c r="B31" i="21"/>
  <c r="B30" i="21"/>
  <c r="C30" i="21" s="1"/>
  <c r="M1161" i="19" l="1"/>
  <c r="M1159" i="19"/>
  <c r="M1110" i="19"/>
  <c r="M1054" i="19"/>
  <c r="M950" i="19"/>
  <c r="M846" i="19"/>
  <c r="M742" i="19"/>
  <c r="M691" i="19"/>
  <c r="M640" i="19"/>
  <c r="M638" i="19"/>
  <c r="M589" i="19"/>
  <c r="M538" i="19"/>
  <c r="M534" i="19"/>
  <c r="M483" i="19"/>
  <c r="M1167" i="19"/>
  <c r="M1115" i="19"/>
  <c r="M1063" i="19"/>
  <c r="M1011" i="19"/>
  <c r="M959" i="19"/>
  <c r="M907" i="19"/>
  <c r="M855" i="19"/>
  <c r="M803" i="19"/>
  <c r="M751" i="19"/>
  <c r="M699" i="19"/>
  <c r="M647" i="19"/>
  <c r="M595" i="19"/>
  <c r="M543" i="19"/>
  <c r="M491" i="19"/>
  <c r="M439" i="19"/>
  <c r="M387" i="19"/>
  <c r="M335" i="19"/>
  <c r="M283" i="19"/>
  <c r="M231" i="19"/>
  <c r="M179" i="19"/>
  <c r="M127" i="19"/>
  <c r="M75" i="19"/>
  <c r="L1159" i="19"/>
  <c r="L1160" i="19"/>
  <c r="M1160" i="19" s="1"/>
  <c r="L1161" i="19"/>
  <c r="L1162" i="19"/>
  <c r="M1162" i="19" s="1"/>
  <c r="L1158" i="19"/>
  <c r="M1158" i="19" s="1"/>
  <c r="L1107" i="19"/>
  <c r="M1107" i="19" s="1"/>
  <c r="L1108" i="19"/>
  <c r="M1108" i="19" s="1"/>
  <c r="L1109" i="19"/>
  <c r="M1109" i="19" s="1"/>
  <c r="L1110" i="19"/>
  <c r="L1106" i="19"/>
  <c r="M1106" i="19" s="1"/>
  <c r="L1055" i="19"/>
  <c r="M1055" i="19" s="1"/>
  <c r="L1056" i="19"/>
  <c r="M1056" i="19" s="1"/>
  <c r="L1057" i="19"/>
  <c r="M1057" i="19" s="1"/>
  <c r="L1058" i="19"/>
  <c r="M1058" i="19" s="1"/>
  <c r="L1054" i="19"/>
  <c r="L1003" i="19"/>
  <c r="M1003" i="19" s="1"/>
  <c r="L1004" i="19"/>
  <c r="M1004" i="19" s="1"/>
  <c r="L1005" i="19"/>
  <c r="M1005" i="19" s="1"/>
  <c r="L1006" i="19"/>
  <c r="M1006" i="19" s="1"/>
  <c r="L1002" i="19"/>
  <c r="M1002" i="19" s="1"/>
  <c r="L951" i="19"/>
  <c r="M951" i="19" s="1"/>
  <c r="L952" i="19"/>
  <c r="M952" i="19" s="1"/>
  <c r="L953" i="19"/>
  <c r="M953" i="19" s="1"/>
  <c r="L954" i="19"/>
  <c r="M954" i="19" s="1"/>
  <c r="L950" i="19"/>
  <c r="L899" i="19"/>
  <c r="M899" i="19" s="1"/>
  <c r="L900" i="19"/>
  <c r="M900" i="19" s="1"/>
  <c r="L901" i="19"/>
  <c r="M901" i="19" s="1"/>
  <c r="L902" i="19"/>
  <c r="M902" i="19" s="1"/>
  <c r="L898" i="19"/>
  <c r="M898" i="19" s="1"/>
  <c r="L847" i="19"/>
  <c r="M847" i="19" s="1"/>
  <c r="L848" i="19"/>
  <c r="M848" i="19" s="1"/>
  <c r="L849" i="19"/>
  <c r="M849" i="19" s="1"/>
  <c r="L850" i="19"/>
  <c r="M850" i="19" s="1"/>
  <c r="L846" i="19"/>
  <c r="L795" i="19"/>
  <c r="M795" i="19" s="1"/>
  <c r="L796" i="19"/>
  <c r="M796" i="19" s="1"/>
  <c r="L797" i="19"/>
  <c r="M797" i="19" s="1"/>
  <c r="L798" i="19"/>
  <c r="M798" i="19" s="1"/>
  <c r="L794" i="19"/>
  <c r="M794" i="19" s="1"/>
  <c r="L743" i="19"/>
  <c r="M743" i="19" s="1"/>
  <c r="L744" i="19"/>
  <c r="M744" i="19" s="1"/>
  <c r="L745" i="19"/>
  <c r="M745" i="19" s="1"/>
  <c r="L746" i="19"/>
  <c r="M746" i="19" s="1"/>
  <c r="L742" i="19"/>
  <c r="L691" i="19"/>
  <c r="L692" i="19"/>
  <c r="M692" i="19" s="1"/>
  <c r="L693" i="19"/>
  <c r="M693" i="19" s="1"/>
  <c r="L694" i="19"/>
  <c r="M694" i="19" s="1"/>
  <c r="L690" i="19"/>
  <c r="M690" i="19" s="1"/>
  <c r="L639" i="19"/>
  <c r="M639" i="19" s="1"/>
  <c r="L640" i="19"/>
  <c r="L641" i="19"/>
  <c r="M641" i="19" s="1"/>
  <c r="L642" i="19"/>
  <c r="M642" i="19" s="1"/>
  <c r="L638" i="19"/>
  <c r="L587" i="19"/>
  <c r="M587" i="19" s="1"/>
  <c r="L588" i="19"/>
  <c r="M588" i="19" s="1"/>
  <c r="L589" i="19"/>
  <c r="L590" i="19"/>
  <c r="M590" i="19" s="1"/>
  <c r="L586" i="19"/>
  <c r="M586" i="19" s="1"/>
  <c r="L535" i="19"/>
  <c r="M535" i="19" s="1"/>
  <c r="L536" i="19"/>
  <c r="M536" i="19" s="1"/>
  <c r="L537" i="19"/>
  <c r="M537" i="19" s="1"/>
  <c r="L538" i="19"/>
  <c r="L534" i="19"/>
  <c r="L483" i="19"/>
  <c r="L484" i="19"/>
  <c r="M484" i="19" s="1"/>
  <c r="L485" i="19"/>
  <c r="M485" i="19" s="1"/>
  <c r="L486" i="19"/>
  <c r="M486" i="19" s="1"/>
  <c r="L482" i="19"/>
  <c r="M482" i="19" s="1"/>
  <c r="D1116" i="19" l="1"/>
  <c r="G1116" i="19" s="1"/>
  <c r="L431" i="19"/>
  <c r="M431" i="19" s="1"/>
  <c r="L432" i="19"/>
  <c r="M432" i="19" s="1"/>
  <c r="L433" i="19"/>
  <c r="M433" i="19" s="1"/>
  <c r="L434" i="19"/>
  <c r="M434" i="19" s="1"/>
  <c r="L430" i="19"/>
  <c r="M430" i="19" s="1"/>
  <c r="L379" i="19"/>
  <c r="M379" i="19" s="1"/>
  <c r="L380" i="19"/>
  <c r="M380" i="19" s="1"/>
  <c r="L381" i="19"/>
  <c r="M381" i="19" s="1"/>
  <c r="L382" i="19"/>
  <c r="M382" i="19" s="1"/>
  <c r="L378" i="19"/>
  <c r="M378" i="19" s="1"/>
  <c r="L327" i="19"/>
  <c r="M327" i="19" s="1"/>
  <c r="L328" i="19"/>
  <c r="M328" i="19" s="1"/>
  <c r="L329" i="19"/>
  <c r="M329" i="19" s="1"/>
  <c r="L330" i="19"/>
  <c r="M330" i="19" s="1"/>
  <c r="L326" i="19"/>
  <c r="M326" i="19" s="1"/>
  <c r="L275" i="19"/>
  <c r="M275" i="19" s="1"/>
  <c r="L276" i="19"/>
  <c r="M276" i="19" s="1"/>
  <c r="L277" i="19"/>
  <c r="M277" i="19" s="1"/>
  <c r="L278" i="19"/>
  <c r="M278" i="19" s="1"/>
  <c r="L274" i="19"/>
  <c r="M274" i="19" s="1"/>
  <c r="L223" i="19"/>
  <c r="M223" i="19" s="1"/>
  <c r="L224" i="19"/>
  <c r="M224" i="19" s="1"/>
  <c r="L225" i="19"/>
  <c r="M225" i="19" s="1"/>
  <c r="L226" i="19"/>
  <c r="M226" i="19" s="1"/>
  <c r="L222" i="19"/>
  <c r="M222" i="19" s="1"/>
  <c r="L171" i="19"/>
  <c r="M171" i="19" s="1"/>
  <c r="L172" i="19"/>
  <c r="M172" i="19" s="1"/>
  <c r="L173" i="19"/>
  <c r="M173" i="19" s="1"/>
  <c r="L174" i="19"/>
  <c r="M174" i="19" s="1"/>
  <c r="L170" i="19"/>
  <c r="M170" i="19" s="1"/>
  <c r="L119" i="19"/>
  <c r="M119" i="19" s="1"/>
  <c r="L120" i="19"/>
  <c r="M120" i="19" s="1"/>
  <c r="L121" i="19"/>
  <c r="M121" i="19" s="1"/>
  <c r="L122" i="19"/>
  <c r="M122" i="19" s="1"/>
  <c r="L118" i="19"/>
  <c r="M118" i="19" s="1"/>
  <c r="L67" i="19"/>
  <c r="M67" i="19" s="1"/>
  <c r="L68" i="19"/>
  <c r="M68" i="19" s="1"/>
  <c r="L69" i="19"/>
  <c r="M69" i="19" s="1"/>
  <c r="L70" i="19"/>
  <c r="M70" i="19" s="1"/>
  <c r="L66" i="19"/>
  <c r="M66" i="19" s="1"/>
  <c r="L15" i="19"/>
  <c r="M15" i="19" s="1"/>
  <c r="L16" i="19"/>
  <c r="M16" i="19" s="1"/>
  <c r="L17" i="19"/>
  <c r="M17" i="19" s="1"/>
  <c r="L18" i="19"/>
  <c r="M18" i="19" s="1"/>
  <c r="L14" i="19"/>
  <c r="M14" i="19" s="1"/>
  <c r="AM8" i="20" l="1"/>
  <c r="AM9" i="20"/>
  <c r="AM10" i="20"/>
  <c r="AM11" i="20"/>
  <c r="AM12" i="20"/>
  <c r="AM13" i="20"/>
  <c r="AM14" i="20"/>
  <c r="AM15" i="20"/>
  <c r="AM16" i="20"/>
  <c r="AM17" i="20"/>
  <c r="AM18" i="20"/>
  <c r="AM19" i="20"/>
  <c r="AM20" i="20"/>
  <c r="AM21" i="20"/>
  <c r="AM22" i="20"/>
  <c r="AM23" i="20"/>
  <c r="AM24" i="20"/>
  <c r="AM25" i="20"/>
  <c r="AM26" i="20"/>
  <c r="AM27" i="20"/>
  <c r="AM28" i="20"/>
  <c r="AM29" i="20"/>
  <c r="BG29" i="20" l="1"/>
  <c r="BH29" i="20" s="1"/>
  <c r="BG28" i="20"/>
  <c r="BH28" i="20" s="1"/>
  <c r="BG27" i="20"/>
  <c r="BH27" i="20" s="1"/>
  <c r="BG26" i="20"/>
  <c r="BH26" i="20" s="1"/>
  <c r="BG25" i="20"/>
  <c r="BH25" i="20" s="1"/>
  <c r="BG24" i="20"/>
  <c r="BH24" i="20" s="1"/>
  <c r="BG23" i="20"/>
  <c r="BH23" i="20" s="1"/>
  <c r="BG22" i="20"/>
  <c r="BH22" i="20" s="1"/>
  <c r="BG21" i="20"/>
  <c r="BH21" i="20" s="1"/>
  <c r="BG20" i="20"/>
  <c r="BH20" i="20" s="1"/>
  <c r="BG19" i="20"/>
  <c r="BH19" i="20" s="1"/>
  <c r="BG18" i="20"/>
  <c r="BH18" i="20" s="1"/>
  <c r="BG17" i="20"/>
  <c r="BH17" i="20" s="1"/>
  <c r="BG16" i="20"/>
  <c r="BH16" i="20" s="1"/>
  <c r="BG15" i="20"/>
  <c r="BH15" i="20" s="1"/>
  <c r="BG14" i="20"/>
  <c r="BH14" i="20" s="1"/>
  <c r="BG13" i="20"/>
  <c r="BH13" i="20" s="1"/>
  <c r="BG12" i="20"/>
  <c r="BH12" i="20" s="1"/>
  <c r="BG11" i="20"/>
  <c r="BH11" i="20" s="1"/>
  <c r="BG10" i="20"/>
  <c r="BH10" i="20" s="1"/>
  <c r="BG9" i="20"/>
  <c r="BH9" i="20" s="1"/>
  <c r="BG8" i="20"/>
  <c r="BH8" i="20" s="1"/>
  <c r="BG7" i="20"/>
  <c r="BH7" i="20" s="1"/>
  <c r="AS29" i="20"/>
  <c r="AT29" i="20" s="1"/>
  <c r="AS28" i="20"/>
  <c r="AT28" i="20" s="1"/>
  <c r="AS27" i="20"/>
  <c r="AT27" i="20" s="1"/>
  <c r="AS26" i="20"/>
  <c r="AT26" i="20" s="1"/>
  <c r="AS25" i="20"/>
  <c r="AT25" i="20" s="1"/>
  <c r="AS24" i="20"/>
  <c r="AT24" i="20" s="1"/>
  <c r="AS23" i="20"/>
  <c r="AT23" i="20" s="1"/>
  <c r="AS22" i="20"/>
  <c r="AT22" i="20" s="1"/>
  <c r="AS21" i="20"/>
  <c r="AT21" i="20" s="1"/>
  <c r="AS20" i="20"/>
  <c r="AT20" i="20" s="1"/>
  <c r="AS19" i="20"/>
  <c r="AT19" i="20" s="1"/>
  <c r="AS18" i="20"/>
  <c r="AT18" i="20" s="1"/>
  <c r="AS17" i="20"/>
  <c r="AT17" i="20" s="1"/>
  <c r="AS16" i="20"/>
  <c r="AT16" i="20" s="1"/>
  <c r="AS15" i="20"/>
  <c r="AT15" i="20" s="1"/>
  <c r="AS14" i="20"/>
  <c r="AT14" i="20" s="1"/>
  <c r="AS13" i="20"/>
  <c r="AT13" i="20" s="1"/>
  <c r="AS12" i="20"/>
  <c r="AT12" i="20" s="1"/>
  <c r="AS11" i="20"/>
  <c r="AT11" i="20" s="1"/>
  <c r="AS10" i="20"/>
  <c r="AT10" i="20" s="1"/>
  <c r="AS9" i="20"/>
  <c r="AT9" i="20" s="1"/>
  <c r="AS8" i="20"/>
  <c r="AT8" i="20" s="1"/>
  <c r="AS7" i="20"/>
  <c r="AT7" i="20" s="1"/>
  <c r="AG29" i="20"/>
  <c r="AH29" i="20" s="1"/>
  <c r="AG28" i="20"/>
  <c r="AH28" i="20" s="1"/>
  <c r="AG27" i="20"/>
  <c r="AH27" i="20" s="1"/>
  <c r="AG26" i="20"/>
  <c r="AH26" i="20" s="1"/>
  <c r="AG25" i="20"/>
  <c r="AH25" i="20" s="1"/>
  <c r="AG24" i="20"/>
  <c r="AH24" i="20" s="1"/>
  <c r="AG23" i="20"/>
  <c r="AH23" i="20" s="1"/>
  <c r="AG22" i="20"/>
  <c r="AH22" i="20" s="1"/>
  <c r="AG21" i="20"/>
  <c r="AH21" i="20" s="1"/>
  <c r="AG20" i="20"/>
  <c r="AH20" i="20" s="1"/>
  <c r="AG19" i="20"/>
  <c r="AH19" i="20" s="1"/>
  <c r="AG18" i="20"/>
  <c r="AH18" i="20" s="1"/>
  <c r="AG17" i="20"/>
  <c r="AH17" i="20" s="1"/>
  <c r="AG16" i="20"/>
  <c r="AH16" i="20" s="1"/>
  <c r="AG15" i="20"/>
  <c r="AH15" i="20" s="1"/>
  <c r="AG14" i="20"/>
  <c r="AH14" i="20" s="1"/>
  <c r="AG13" i="20"/>
  <c r="AH13" i="20" s="1"/>
  <c r="AG12" i="20"/>
  <c r="AH12" i="20" s="1"/>
  <c r="AG11" i="20"/>
  <c r="AH11" i="20" s="1"/>
  <c r="AG10" i="20"/>
  <c r="AH10" i="20" s="1"/>
  <c r="AG9" i="20"/>
  <c r="AH9" i="20" s="1"/>
  <c r="AG8" i="20"/>
  <c r="AH8" i="20" s="1"/>
  <c r="AG7" i="20"/>
  <c r="AH7" i="20" s="1"/>
  <c r="S29" i="20"/>
  <c r="T29" i="20" s="1"/>
  <c r="S28" i="20"/>
  <c r="T28" i="20" s="1"/>
  <c r="S27" i="20"/>
  <c r="T27" i="20" s="1"/>
  <c r="S26" i="20"/>
  <c r="T26" i="20" s="1"/>
  <c r="S25" i="20"/>
  <c r="T25" i="20" s="1"/>
  <c r="S24" i="20"/>
  <c r="T24" i="20" s="1"/>
  <c r="S23" i="20"/>
  <c r="T23" i="20" s="1"/>
  <c r="S22" i="20"/>
  <c r="T22" i="20" s="1"/>
  <c r="S21" i="20"/>
  <c r="T21" i="20" s="1"/>
  <c r="S20" i="20"/>
  <c r="T20" i="20" s="1"/>
  <c r="S19" i="20"/>
  <c r="T19" i="20" s="1"/>
  <c r="S18" i="20"/>
  <c r="T18" i="20" s="1"/>
  <c r="S17" i="20"/>
  <c r="T17" i="20" s="1"/>
  <c r="S16" i="20"/>
  <c r="T16" i="20" s="1"/>
  <c r="S15" i="20"/>
  <c r="T15" i="20" s="1"/>
  <c r="S14" i="20"/>
  <c r="T14" i="20" s="1"/>
  <c r="S13" i="20"/>
  <c r="T13" i="20" s="1"/>
  <c r="S12" i="20"/>
  <c r="T12" i="20" s="1"/>
  <c r="S11" i="20"/>
  <c r="T11" i="20" s="1"/>
  <c r="S10" i="20"/>
  <c r="T10" i="20" s="1"/>
  <c r="S9" i="20"/>
  <c r="T9" i="20" s="1"/>
  <c r="S8" i="20"/>
  <c r="T8" i="20" s="1"/>
  <c r="S7" i="20"/>
  <c r="T7" i="20" s="1"/>
  <c r="BM29" i="20" l="1"/>
  <c r="BN29" i="20" s="1"/>
  <c r="AY29" i="20"/>
  <c r="AZ29" i="20" s="1"/>
  <c r="AN29" i="20"/>
  <c r="Y29" i="20"/>
  <c r="Z29" i="20" s="1"/>
  <c r="M29" i="20"/>
  <c r="G29" i="20"/>
  <c r="BY29" i="20" s="1"/>
  <c r="BM28" i="20"/>
  <c r="BN28" i="20" s="1"/>
  <c r="AY28" i="20"/>
  <c r="AZ28" i="20" s="1"/>
  <c r="AN28" i="20"/>
  <c r="Y28" i="20"/>
  <c r="Z28" i="20" s="1"/>
  <c r="M28" i="20"/>
  <c r="G28" i="20"/>
  <c r="H28" i="20" s="1"/>
  <c r="BM27" i="20"/>
  <c r="BN27" i="20" s="1"/>
  <c r="AY27" i="20"/>
  <c r="AZ27" i="20" s="1"/>
  <c r="AN27" i="20"/>
  <c r="Y27" i="20"/>
  <c r="Z27" i="20" s="1"/>
  <c r="M27" i="20"/>
  <c r="N27" i="20" s="1"/>
  <c r="G27" i="20"/>
  <c r="BY27" i="20" s="1"/>
  <c r="BM26" i="20"/>
  <c r="BN26" i="20" s="1"/>
  <c r="AY26" i="20"/>
  <c r="AZ26" i="20" s="1"/>
  <c r="AN26" i="20"/>
  <c r="Y26" i="20"/>
  <c r="Z26" i="20" s="1"/>
  <c r="M26" i="20"/>
  <c r="G26" i="20"/>
  <c r="H26" i="20" s="1"/>
  <c r="BM25" i="20"/>
  <c r="BN25" i="20" s="1"/>
  <c r="AY25" i="20"/>
  <c r="AZ25" i="20" s="1"/>
  <c r="AN25" i="20"/>
  <c r="Y25" i="20"/>
  <c r="Z25" i="20" s="1"/>
  <c r="M25" i="20"/>
  <c r="G25" i="20"/>
  <c r="BY25" i="20" s="1"/>
  <c r="BM24" i="20"/>
  <c r="BN24" i="20" s="1"/>
  <c r="AY24" i="20"/>
  <c r="AZ24" i="20" s="1"/>
  <c r="AN24" i="20"/>
  <c r="Y24" i="20"/>
  <c r="Z24" i="20" s="1"/>
  <c r="M24" i="20"/>
  <c r="G24" i="20"/>
  <c r="H24" i="20" s="1"/>
  <c r="BM23" i="20"/>
  <c r="BN23" i="20" s="1"/>
  <c r="AY23" i="20"/>
  <c r="AZ23" i="20" s="1"/>
  <c r="AN23" i="20"/>
  <c r="Y23" i="20"/>
  <c r="Z23" i="20" s="1"/>
  <c r="M23" i="20"/>
  <c r="G23" i="20"/>
  <c r="BY23" i="20" s="1"/>
  <c r="BM22" i="20"/>
  <c r="BN22" i="20" s="1"/>
  <c r="AY22" i="20"/>
  <c r="AZ22" i="20" s="1"/>
  <c r="AN22" i="20"/>
  <c r="Y22" i="20"/>
  <c r="Z22" i="20" s="1"/>
  <c r="M22" i="20"/>
  <c r="G22" i="20"/>
  <c r="H22" i="20" s="1"/>
  <c r="BM21" i="20"/>
  <c r="BN21" i="20" s="1"/>
  <c r="AY21" i="20"/>
  <c r="AZ21" i="20" s="1"/>
  <c r="AN21" i="20"/>
  <c r="Y21" i="20"/>
  <c r="Z21" i="20" s="1"/>
  <c r="M21" i="20"/>
  <c r="G21" i="20"/>
  <c r="BY21" i="20" s="1"/>
  <c r="BM20" i="20"/>
  <c r="BN20" i="20" s="1"/>
  <c r="AY20" i="20"/>
  <c r="AZ20" i="20" s="1"/>
  <c r="AN20" i="20"/>
  <c r="Y20" i="20"/>
  <c r="Z20" i="20" s="1"/>
  <c r="M20" i="20"/>
  <c r="G20" i="20"/>
  <c r="H20" i="20" s="1"/>
  <c r="BM19" i="20"/>
  <c r="BN19" i="20" s="1"/>
  <c r="AY19" i="20"/>
  <c r="AZ19" i="20" s="1"/>
  <c r="AN19" i="20"/>
  <c r="Y19" i="20"/>
  <c r="Z19" i="20" s="1"/>
  <c r="M19" i="20"/>
  <c r="G19" i="20"/>
  <c r="BY19" i="20" s="1"/>
  <c r="BM18" i="20"/>
  <c r="BN18" i="20" s="1"/>
  <c r="AY18" i="20"/>
  <c r="AZ18" i="20" s="1"/>
  <c r="AN18" i="20"/>
  <c r="Y18" i="20"/>
  <c r="Z18" i="20" s="1"/>
  <c r="M18" i="20"/>
  <c r="N18" i="20" s="1"/>
  <c r="G18" i="20"/>
  <c r="H18" i="20" s="1"/>
  <c r="BM17" i="20"/>
  <c r="BN17" i="20" s="1"/>
  <c r="AY17" i="20"/>
  <c r="AZ17" i="20" s="1"/>
  <c r="AN17" i="20"/>
  <c r="Y17" i="20"/>
  <c r="Z17" i="20" s="1"/>
  <c r="M17" i="20"/>
  <c r="G17" i="20"/>
  <c r="H17" i="20" s="1"/>
  <c r="BM16" i="20"/>
  <c r="BN16" i="20" s="1"/>
  <c r="AY16" i="20"/>
  <c r="AZ16" i="20" s="1"/>
  <c r="AN16" i="20"/>
  <c r="Y16" i="20"/>
  <c r="Z16" i="20" s="1"/>
  <c r="M16" i="20"/>
  <c r="G16" i="20"/>
  <c r="BY16" i="20" s="1"/>
  <c r="BM15" i="20"/>
  <c r="BN15" i="20" s="1"/>
  <c r="AY15" i="20"/>
  <c r="AZ15" i="20" s="1"/>
  <c r="AN15" i="20"/>
  <c r="Y15" i="20"/>
  <c r="Z15" i="20" s="1"/>
  <c r="M15" i="20"/>
  <c r="G15" i="20"/>
  <c r="H15" i="20" s="1"/>
  <c r="BM14" i="20"/>
  <c r="BN14" i="20" s="1"/>
  <c r="AY14" i="20"/>
  <c r="AZ14" i="20" s="1"/>
  <c r="AN14" i="20"/>
  <c r="Y14" i="20"/>
  <c r="Z14" i="20" s="1"/>
  <c r="M14" i="20"/>
  <c r="G14" i="20"/>
  <c r="BY14" i="20" s="1"/>
  <c r="BM13" i="20"/>
  <c r="BN13" i="20" s="1"/>
  <c r="AY13" i="20"/>
  <c r="AZ13" i="20" s="1"/>
  <c r="AN13" i="20"/>
  <c r="Y13" i="20"/>
  <c r="Z13" i="20" s="1"/>
  <c r="M13" i="20"/>
  <c r="G13" i="20"/>
  <c r="H13" i="20" s="1"/>
  <c r="BM12" i="20"/>
  <c r="BN12" i="20" s="1"/>
  <c r="AY12" i="20"/>
  <c r="AZ12" i="20" s="1"/>
  <c r="AN12" i="20"/>
  <c r="Y12" i="20"/>
  <c r="Z12" i="20" s="1"/>
  <c r="M12" i="20"/>
  <c r="G12" i="20"/>
  <c r="BY12" i="20" s="1"/>
  <c r="BM11" i="20"/>
  <c r="BN11" i="20" s="1"/>
  <c r="AY11" i="20"/>
  <c r="AZ11" i="20" s="1"/>
  <c r="AN11" i="20"/>
  <c r="Y11" i="20"/>
  <c r="Z11" i="20" s="1"/>
  <c r="M11" i="20"/>
  <c r="G11" i="20"/>
  <c r="H11" i="20" s="1"/>
  <c r="BM10" i="20"/>
  <c r="BN10" i="20" s="1"/>
  <c r="AY10" i="20"/>
  <c r="AZ10" i="20" s="1"/>
  <c r="AN10" i="20"/>
  <c r="Y10" i="20"/>
  <c r="Z10" i="20" s="1"/>
  <c r="M10" i="20"/>
  <c r="G10" i="20"/>
  <c r="BY10" i="20" s="1"/>
  <c r="BM9" i="20"/>
  <c r="BN9" i="20" s="1"/>
  <c r="AY9" i="20"/>
  <c r="AZ9" i="20" s="1"/>
  <c r="AN9" i="20"/>
  <c r="Y9" i="20"/>
  <c r="Z9" i="20" s="1"/>
  <c r="M9" i="20"/>
  <c r="N9" i="20" s="1"/>
  <c r="G9" i="20"/>
  <c r="H9" i="20" s="1"/>
  <c r="BM8" i="20"/>
  <c r="BN8" i="20" s="1"/>
  <c r="AY8" i="20"/>
  <c r="AZ8" i="20" s="1"/>
  <c r="AN8" i="20"/>
  <c r="Y8" i="20"/>
  <c r="Z8" i="20" s="1"/>
  <c r="M8" i="20"/>
  <c r="G8" i="20"/>
  <c r="H8" i="20" s="1"/>
  <c r="BM7" i="20"/>
  <c r="BN7" i="20" s="1"/>
  <c r="AY7" i="20"/>
  <c r="AZ7" i="20" s="1"/>
  <c r="AM7" i="20"/>
  <c r="AN7" i="20" s="1"/>
  <c r="Y7" i="20"/>
  <c r="Z7" i="20" s="1"/>
  <c r="M7" i="20"/>
  <c r="G7" i="20"/>
  <c r="BY7" i="20" s="1"/>
  <c r="BZ6" i="20"/>
  <c r="BG6" i="20"/>
  <c r="AS6" i="20"/>
  <c r="AG6" i="20"/>
  <c r="S6" i="20"/>
  <c r="G6" i="20"/>
  <c r="BZ12" i="20" l="1"/>
  <c r="N12" i="20"/>
  <c r="BZ14" i="20"/>
  <c r="CA14" i="20" s="1"/>
  <c r="CB14" i="20" s="1"/>
  <c r="CC14" i="20" s="1"/>
  <c r="BZ16" i="20"/>
  <c r="CA16" i="20" s="1"/>
  <c r="CB16" i="20" s="1"/>
  <c r="CC16" i="20" s="1"/>
  <c r="BZ21" i="20"/>
  <c r="CA21" i="20" s="1"/>
  <c r="CB21" i="20" s="1"/>
  <c r="CC21" i="20" s="1"/>
  <c r="N21" i="20"/>
  <c r="BZ23" i="20"/>
  <c r="CA23" i="20" s="1"/>
  <c r="CB23" i="20" s="1"/>
  <c r="CC23" i="20" s="1"/>
  <c r="BZ25" i="20"/>
  <c r="CA25" i="20" s="1"/>
  <c r="CB25" i="20" s="1"/>
  <c r="CC25" i="20" s="1"/>
  <c r="BZ7" i="20"/>
  <c r="CA7" i="20" s="1"/>
  <c r="CB7" i="20" s="1"/>
  <c r="CC7" i="20" s="1"/>
  <c r="BZ10" i="20"/>
  <c r="CA10" i="20" s="1"/>
  <c r="CB10" i="20" s="1"/>
  <c r="CC10" i="20" s="1"/>
  <c r="N16" i="20"/>
  <c r="BZ19" i="20"/>
  <c r="CA19" i="20" s="1"/>
  <c r="CB19" i="20" s="1"/>
  <c r="CC19" i="20" s="1"/>
  <c r="N25" i="20"/>
  <c r="BZ29" i="20"/>
  <c r="CA29" i="20" s="1"/>
  <c r="CB29" i="20" s="1"/>
  <c r="CC29" i="20" s="1"/>
  <c r="N7" i="20"/>
  <c r="BZ8" i="20"/>
  <c r="N10" i="20"/>
  <c r="N14" i="20"/>
  <c r="N19" i="20"/>
  <c r="N23" i="20"/>
  <c r="N29" i="20"/>
  <c r="H29" i="20"/>
  <c r="CA12" i="20"/>
  <c r="CB12" i="20" s="1"/>
  <c r="CC12" i="20" s="1"/>
  <c r="BZ27" i="20"/>
  <c r="CA27" i="20" s="1"/>
  <c r="CB27" i="20" s="1"/>
  <c r="CC27" i="20" s="1"/>
  <c r="BY6" i="20"/>
  <c r="CA6" i="20" s="1"/>
  <c r="BZ9" i="20"/>
  <c r="BZ11" i="20"/>
  <c r="BZ13" i="20"/>
  <c r="BZ15" i="20"/>
  <c r="BZ17" i="20"/>
  <c r="BZ18" i="20"/>
  <c r="H27" i="20"/>
  <c r="H16" i="20"/>
  <c r="H12" i="20"/>
  <c r="H19" i="20"/>
  <c r="H21" i="20"/>
  <c r="H7" i="20"/>
  <c r="H10" i="20"/>
  <c r="H14" i="20"/>
  <c r="H23" i="20"/>
  <c r="H25" i="20"/>
  <c r="BY8" i="20"/>
  <c r="BY9" i="20"/>
  <c r="BY11" i="20"/>
  <c r="BY13" i="20"/>
  <c r="BY15" i="20"/>
  <c r="BY17" i="20"/>
  <c r="BY18" i="20"/>
  <c r="BZ20" i="20"/>
  <c r="N20" i="20"/>
  <c r="BY22" i="20"/>
  <c r="BZ24" i="20"/>
  <c r="N24" i="20"/>
  <c r="BY26" i="20"/>
  <c r="BZ28" i="20"/>
  <c r="N28" i="20"/>
  <c r="N8" i="20"/>
  <c r="N11" i="20"/>
  <c r="N13" i="20"/>
  <c r="N15" i="20"/>
  <c r="N17" i="20"/>
  <c r="BY20" i="20"/>
  <c r="BZ22" i="20"/>
  <c r="N22" i="20"/>
  <c r="BY24" i="20"/>
  <c r="BZ26" i="20"/>
  <c r="N26" i="20"/>
  <c r="BY28" i="20"/>
  <c r="F1163" i="19"/>
  <c r="F1162" i="19"/>
  <c r="G1162" i="19" s="1"/>
  <c r="F1161" i="19"/>
  <c r="G1161" i="19" s="1"/>
  <c r="F1160" i="19"/>
  <c r="G1160" i="19" s="1"/>
  <c r="F1159" i="19"/>
  <c r="G1159" i="19" s="1"/>
  <c r="F1158" i="19"/>
  <c r="F1110" i="19"/>
  <c r="G1110" i="19" s="1"/>
  <c r="F1109" i="19"/>
  <c r="G1109" i="19" s="1"/>
  <c r="F1108" i="19"/>
  <c r="G1108" i="19" s="1"/>
  <c r="F1107" i="19"/>
  <c r="G1107" i="19" s="1"/>
  <c r="F1106" i="19"/>
  <c r="F1059" i="19"/>
  <c r="F1058" i="19"/>
  <c r="G1058" i="19" s="1"/>
  <c r="F1057" i="19"/>
  <c r="G1057" i="19" s="1"/>
  <c r="F1056" i="19"/>
  <c r="G1056" i="19" s="1"/>
  <c r="F1055" i="19"/>
  <c r="G1055" i="19" s="1"/>
  <c r="F1054" i="19"/>
  <c r="F1007" i="19"/>
  <c r="F1006" i="19"/>
  <c r="G1006" i="19" s="1"/>
  <c r="F1005" i="19"/>
  <c r="G1005" i="19" s="1"/>
  <c r="F1004" i="19"/>
  <c r="G1004" i="19" s="1"/>
  <c r="F1003" i="19"/>
  <c r="G1003" i="19" s="1"/>
  <c r="F1002" i="19"/>
  <c r="F955" i="19"/>
  <c r="F954" i="19"/>
  <c r="G954" i="19" s="1"/>
  <c r="F953" i="19"/>
  <c r="G953" i="19" s="1"/>
  <c r="F952" i="19"/>
  <c r="G952" i="19" s="1"/>
  <c r="F951" i="19"/>
  <c r="G951" i="19" s="1"/>
  <c r="F950" i="19"/>
  <c r="F903" i="19"/>
  <c r="F902" i="19"/>
  <c r="G902" i="19" s="1"/>
  <c r="F901" i="19"/>
  <c r="G901" i="19" s="1"/>
  <c r="F900" i="19"/>
  <c r="G900" i="19" s="1"/>
  <c r="F899" i="19"/>
  <c r="G899" i="19" s="1"/>
  <c r="F898" i="19"/>
  <c r="F851" i="19"/>
  <c r="F850" i="19"/>
  <c r="G850" i="19" s="1"/>
  <c r="F849" i="19"/>
  <c r="G849" i="19" s="1"/>
  <c r="F848" i="19"/>
  <c r="G848" i="19" s="1"/>
  <c r="F847" i="19"/>
  <c r="G847" i="19" s="1"/>
  <c r="F846" i="19"/>
  <c r="F799" i="19"/>
  <c r="F798" i="19"/>
  <c r="G798" i="19" s="1"/>
  <c r="F797" i="19"/>
  <c r="G797" i="19" s="1"/>
  <c r="F796" i="19"/>
  <c r="G796" i="19" s="1"/>
  <c r="F795" i="19"/>
  <c r="G795" i="19" s="1"/>
  <c r="F794" i="19"/>
  <c r="F747" i="19"/>
  <c r="F746" i="19"/>
  <c r="G746" i="19" s="1"/>
  <c r="F745" i="19"/>
  <c r="G745" i="19" s="1"/>
  <c r="F744" i="19"/>
  <c r="G744" i="19" s="1"/>
  <c r="F743" i="19"/>
  <c r="G743" i="19" s="1"/>
  <c r="F742" i="19"/>
  <c r="F695" i="19"/>
  <c r="F694" i="19"/>
  <c r="G694" i="19" s="1"/>
  <c r="F693" i="19"/>
  <c r="G693" i="19" s="1"/>
  <c r="F692" i="19"/>
  <c r="G692" i="19" s="1"/>
  <c r="F691" i="19"/>
  <c r="G691" i="19" s="1"/>
  <c r="F690" i="19"/>
  <c r="F643" i="19"/>
  <c r="F642" i="19"/>
  <c r="G642" i="19" s="1"/>
  <c r="F641" i="19"/>
  <c r="G641" i="19" s="1"/>
  <c r="F640" i="19"/>
  <c r="G640" i="19" s="1"/>
  <c r="F639" i="19"/>
  <c r="G639" i="19" s="1"/>
  <c r="F638" i="19"/>
  <c r="F591" i="19"/>
  <c r="F590" i="19"/>
  <c r="G590" i="19" s="1"/>
  <c r="F589" i="19"/>
  <c r="G589" i="19" s="1"/>
  <c r="F588" i="19"/>
  <c r="G588" i="19" s="1"/>
  <c r="F587" i="19"/>
  <c r="G587" i="19" s="1"/>
  <c r="F586" i="19"/>
  <c r="F539" i="19"/>
  <c r="F538" i="19"/>
  <c r="G538" i="19" s="1"/>
  <c r="F537" i="19"/>
  <c r="G537" i="19" s="1"/>
  <c r="F536" i="19"/>
  <c r="G536" i="19" s="1"/>
  <c r="F535" i="19"/>
  <c r="G535" i="19" s="1"/>
  <c r="F534" i="19"/>
  <c r="F487" i="19"/>
  <c r="F486" i="19"/>
  <c r="G486" i="19" s="1"/>
  <c r="F485" i="19"/>
  <c r="G485" i="19" s="1"/>
  <c r="F484" i="19"/>
  <c r="G484" i="19" s="1"/>
  <c r="F483" i="19"/>
  <c r="G483" i="19" s="1"/>
  <c r="F482" i="19"/>
  <c r="F434" i="19"/>
  <c r="G434" i="19" s="1"/>
  <c r="F433" i="19"/>
  <c r="G433" i="19" s="1"/>
  <c r="F432" i="19"/>
  <c r="G432" i="19" s="1"/>
  <c r="F431" i="19"/>
  <c r="G431" i="19" s="1"/>
  <c r="F430" i="19"/>
  <c r="F383" i="19"/>
  <c r="F382" i="19"/>
  <c r="G382" i="19" s="1"/>
  <c r="F381" i="19"/>
  <c r="G381" i="19" s="1"/>
  <c r="F380" i="19"/>
  <c r="G380" i="19" s="1"/>
  <c r="F379" i="19"/>
  <c r="G379" i="19" s="1"/>
  <c r="F378" i="19"/>
  <c r="G330" i="19"/>
  <c r="F329" i="19"/>
  <c r="G329" i="19" s="1"/>
  <c r="F328" i="19"/>
  <c r="G328" i="19" s="1"/>
  <c r="F327" i="19"/>
  <c r="G327" i="19" s="1"/>
  <c r="F326" i="19"/>
  <c r="G278" i="19"/>
  <c r="F277" i="19"/>
  <c r="G277" i="19" s="1"/>
  <c r="F276" i="19"/>
  <c r="G276" i="19" s="1"/>
  <c r="F275" i="19"/>
  <c r="G275" i="19" s="1"/>
  <c r="F274" i="19"/>
  <c r="G226" i="19"/>
  <c r="F225" i="19"/>
  <c r="G225" i="19" s="1"/>
  <c r="F224" i="19"/>
  <c r="G224" i="19" s="1"/>
  <c r="F223" i="19"/>
  <c r="G223" i="19" s="1"/>
  <c r="F222" i="19"/>
  <c r="F175" i="19"/>
  <c r="F174" i="19"/>
  <c r="G174" i="19" s="1"/>
  <c r="F173" i="19"/>
  <c r="G173" i="19" s="1"/>
  <c r="F172" i="19"/>
  <c r="G172" i="19" s="1"/>
  <c r="F171" i="19"/>
  <c r="G171" i="19" s="1"/>
  <c r="F170" i="19"/>
  <c r="F123" i="19"/>
  <c r="F122" i="19"/>
  <c r="G122" i="19" s="1"/>
  <c r="F121" i="19"/>
  <c r="G121" i="19" s="1"/>
  <c r="F120" i="19"/>
  <c r="G120" i="19" s="1"/>
  <c r="F119" i="19"/>
  <c r="G119" i="19" s="1"/>
  <c r="F118" i="19"/>
  <c r="F71" i="19"/>
  <c r="F70" i="19"/>
  <c r="G70" i="19" s="1"/>
  <c r="F69" i="19"/>
  <c r="G69" i="19" s="1"/>
  <c r="F68" i="19"/>
  <c r="G68" i="19" s="1"/>
  <c r="F67" i="19"/>
  <c r="G67" i="19" s="1"/>
  <c r="F66" i="19"/>
  <c r="F18" i="19"/>
  <c r="G18" i="19" s="1"/>
  <c r="F17" i="19"/>
  <c r="G17" i="19" s="1"/>
  <c r="F16" i="19"/>
  <c r="G16" i="19" s="1"/>
  <c r="F15" i="19"/>
  <c r="G15" i="19" s="1"/>
  <c r="F14" i="19"/>
  <c r="G14" i="19" s="1"/>
  <c r="G1158" i="19" l="1"/>
  <c r="D1167" i="19"/>
  <c r="G274" i="19"/>
  <c r="D283" i="19"/>
  <c r="G378" i="19"/>
  <c r="D387" i="19"/>
  <c r="G430" i="19"/>
  <c r="D439" i="19"/>
  <c r="G66" i="19"/>
  <c r="D75" i="19"/>
  <c r="G118" i="19"/>
  <c r="D127" i="19"/>
  <c r="G170" i="19"/>
  <c r="D179" i="19"/>
  <c r="G222" i="19"/>
  <c r="D231" i="19"/>
  <c r="G326" i="19"/>
  <c r="D335" i="19"/>
  <c r="G482" i="19"/>
  <c r="D491" i="19"/>
  <c r="G534" i="19"/>
  <c r="D543" i="19"/>
  <c r="G586" i="19"/>
  <c r="D595" i="19"/>
  <c r="G638" i="19"/>
  <c r="D647" i="19"/>
  <c r="G690" i="19"/>
  <c r="D699" i="19"/>
  <c r="G742" i="19"/>
  <c r="D751" i="19"/>
  <c r="G794" i="19"/>
  <c r="D803" i="19"/>
  <c r="G846" i="19"/>
  <c r="D855" i="19"/>
  <c r="G898" i="19"/>
  <c r="D907" i="19"/>
  <c r="G950" i="19"/>
  <c r="D959" i="19"/>
  <c r="G1002" i="19"/>
  <c r="D1011" i="19"/>
  <c r="G1054" i="19"/>
  <c r="D1063" i="19"/>
  <c r="G1106" i="19"/>
  <c r="D1115" i="19"/>
  <c r="G1115" i="19" s="1"/>
  <c r="L1115" i="19" s="1"/>
  <c r="CA17" i="20"/>
  <c r="CB17" i="20" s="1"/>
  <c r="CC17" i="20" s="1"/>
  <c r="CA13" i="20"/>
  <c r="CB13" i="20" s="1"/>
  <c r="CC13" i="20" s="1"/>
  <c r="CA9" i="20"/>
  <c r="CB9" i="20" s="1"/>
  <c r="CC9" i="20" s="1"/>
  <c r="CA18" i="20"/>
  <c r="CB18" i="20" s="1"/>
  <c r="CC18" i="20" s="1"/>
  <c r="CA15" i="20"/>
  <c r="CB15" i="20" s="1"/>
  <c r="CC15" i="20" s="1"/>
  <c r="CA11" i="20"/>
  <c r="CB11" i="20" s="1"/>
  <c r="CC11" i="20" s="1"/>
  <c r="CA8" i="20"/>
  <c r="CB8" i="20" s="1"/>
  <c r="CC8" i="20" s="1"/>
  <c r="CA24" i="20"/>
  <c r="CB24" i="20" s="1"/>
  <c r="CC24" i="20" s="1"/>
  <c r="CA22" i="20"/>
  <c r="CB22" i="20" s="1"/>
  <c r="CC22" i="20" s="1"/>
  <c r="CA28" i="20"/>
  <c r="CB28" i="20" s="1"/>
  <c r="CC28" i="20" s="1"/>
  <c r="CA20" i="20"/>
  <c r="CB20" i="20" s="1"/>
  <c r="CC20" i="20" s="1"/>
  <c r="CA26" i="20"/>
  <c r="CB26" i="20" s="1"/>
  <c r="CC26" i="20" s="1"/>
  <c r="D284" i="19"/>
  <c r="G284" i="19" s="1"/>
  <c r="L284" i="19" s="1"/>
  <c r="M284" i="19"/>
  <c r="M285" i="19"/>
  <c r="D232" i="19"/>
  <c r="G232" i="19" s="1"/>
  <c r="L232" i="19" s="1"/>
  <c r="M232" i="19"/>
  <c r="M233" i="19"/>
  <c r="G1063" i="19" l="1"/>
  <c r="L1063" i="19" s="1"/>
  <c r="G1011" i="19"/>
  <c r="L1011" i="19" s="1"/>
  <c r="C1013" i="19"/>
  <c r="G959" i="19"/>
  <c r="L959" i="19" s="1"/>
  <c r="G907" i="19"/>
  <c r="L907" i="19" s="1"/>
  <c r="C909" i="19"/>
  <c r="G855" i="19"/>
  <c r="L855" i="19" s="1"/>
  <c r="G803" i="19"/>
  <c r="L803" i="19" s="1"/>
  <c r="C805" i="19"/>
  <c r="G751" i="19"/>
  <c r="L751" i="19" s="1"/>
  <c r="G699" i="19"/>
  <c r="L699" i="19" s="1"/>
  <c r="C701" i="19"/>
  <c r="G647" i="19"/>
  <c r="L647" i="19" s="1"/>
  <c r="G595" i="19"/>
  <c r="L595" i="19" s="1"/>
  <c r="C597" i="19"/>
  <c r="G543" i="19"/>
  <c r="L543" i="19" s="1"/>
  <c r="G491" i="19"/>
  <c r="L491" i="19" s="1"/>
  <c r="C493" i="19"/>
  <c r="G335" i="19"/>
  <c r="L335" i="19" s="1"/>
  <c r="G231" i="19"/>
  <c r="L231" i="19" s="1"/>
  <c r="C233" i="19"/>
  <c r="G179" i="19"/>
  <c r="L179" i="19" s="1"/>
  <c r="C181" i="19"/>
  <c r="G127" i="19"/>
  <c r="L127" i="19" s="1"/>
  <c r="G75" i="19"/>
  <c r="L75" i="19" s="1"/>
  <c r="C77" i="19"/>
  <c r="G439" i="19"/>
  <c r="L439" i="19" s="1"/>
  <c r="G387" i="19"/>
  <c r="L387" i="19" s="1"/>
  <c r="C389" i="19"/>
  <c r="G283" i="19"/>
  <c r="L283" i="19" s="1"/>
  <c r="C285" i="19"/>
  <c r="I285" i="19" s="1"/>
  <c r="L285" i="19" s="1"/>
  <c r="G1167" i="19"/>
  <c r="L1167" i="19" s="1"/>
  <c r="C1169" i="19"/>
  <c r="I233" i="19"/>
  <c r="L233" i="19" s="1"/>
  <c r="M1169" i="19"/>
  <c r="M1168" i="19"/>
  <c r="D1168" i="19"/>
  <c r="G1168" i="19" s="1"/>
  <c r="L1168" i="19" s="1"/>
  <c r="M1117" i="19"/>
  <c r="M1116" i="19"/>
  <c r="M1065" i="19"/>
  <c r="M1064" i="19"/>
  <c r="D1064" i="19"/>
  <c r="G1064" i="19" s="1"/>
  <c r="L1064" i="19" s="1"/>
  <c r="M1013" i="19"/>
  <c r="M1012" i="19"/>
  <c r="D1012" i="19"/>
  <c r="G1012" i="19" s="1"/>
  <c r="L1012" i="19" s="1"/>
  <c r="M961" i="19"/>
  <c r="M960" i="19"/>
  <c r="D960" i="19"/>
  <c r="G960" i="19" s="1"/>
  <c r="L960" i="19" s="1"/>
  <c r="M909" i="19"/>
  <c r="M908" i="19"/>
  <c r="D908" i="19"/>
  <c r="G908" i="19" s="1"/>
  <c r="L908" i="19" s="1"/>
  <c r="M857" i="19"/>
  <c r="M856" i="19"/>
  <c r="D856" i="19"/>
  <c r="G856" i="19" s="1"/>
  <c r="L856" i="19" s="1"/>
  <c r="M805" i="19"/>
  <c r="M804" i="19"/>
  <c r="D804" i="19"/>
  <c r="G804" i="19" s="1"/>
  <c r="L804" i="19" s="1"/>
  <c r="M753" i="19"/>
  <c r="M752" i="19"/>
  <c r="D752" i="19"/>
  <c r="G752" i="19" s="1"/>
  <c r="L752" i="19" s="1"/>
  <c r="M701" i="19"/>
  <c r="M700" i="19"/>
  <c r="D700" i="19"/>
  <c r="G700" i="19" s="1"/>
  <c r="L700" i="19" s="1"/>
  <c r="M649" i="19"/>
  <c r="M648" i="19"/>
  <c r="D648" i="19"/>
  <c r="G648" i="19" s="1"/>
  <c r="L648" i="19" s="1"/>
  <c r="M597" i="19"/>
  <c r="M596" i="19"/>
  <c r="D596" i="19"/>
  <c r="G596" i="19" s="1"/>
  <c r="L596" i="19" s="1"/>
  <c r="M545" i="19"/>
  <c r="M544" i="19"/>
  <c r="D544" i="19"/>
  <c r="G544" i="19" s="1"/>
  <c r="L544" i="19" s="1"/>
  <c r="M493" i="19"/>
  <c r="M492" i="19"/>
  <c r="D492" i="19"/>
  <c r="G492" i="19" s="1"/>
  <c r="L492" i="19" s="1"/>
  <c r="M441" i="19"/>
  <c r="M440" i="19"/>
  <c r="D440" i="19"/>
  <c r="G440" i="19" s="1"/>
  <c r="L440" i="19" s="1"/>
  <c r="M389" i="19"/>
  <c r="M388" i="19"/>
  <c r="D388" i="19"/>
  <c r="G388" i="19" s="1"/>
  <c r="L388" i="19" s="1"/>
  <c r="M337" i="19"/>
  <c r="M336" i="19"/>
  <c r="D336" i="19"/>
  <c r="G336" i="19" s="1"/>
  <c r="L336" i="19" s="1"/>
  <c r="M181" i="19"/>
  <c r="M180" i="19"/>
  <c r="D180" i="19"/>
  <c r="G180" i="19" s="1"/>
  <c r="L180" i="19" s="1"/>
  <c r="M129" i="19"/>
  <c r="M128" i="19"/>
  <c r="D128" i="19"/>
  <c r="G128" i="19" s="1"/>
  <c r="L128" i="19" s="1"/>
  <c r="M77" i="19"/>
  <c r="M76" i="19"/>
  <c r="D76" i="19"/>
  <c r="G76" i="19" s="1"/>
  <c r="L76" i="19" s="1"/>
  <c r="M25" i="19"/>
  <c r="M24" i="19"/>
  <c r="D24" i="19"/>
  <c r="G24" i="19" s="1"/>
  <c r="L24" i="19" s="1"/>
  <c r="M23" i="19"/>
  <c r="D23" i="19"/>
  <c r="L23" i="19" l="1"/>
  <c r="G23" i="19"/>
  <c r="C441" i="19"/>
  <c r="C129" i="19"/>
  <c r="C337" i="19"/>
  <c r="C545" i="19"/>
  <c r="C649" i="19"/>
  <c r="C753" i="19"/>
  <c r="C857" i="19"/>
  <c r="C961" i="19"/>
  <c r="C1065" i="19"/>
  <c r="L1116" i="19"/>
  <c r="C1117" i="19"/>
  <c r="I1117" i="19" s="1"/>
  <c r="I77" i="19"/>
  <c r="L77" i="19" s="1"/>
  <c r="I181" i="19"/>
  <c r="L181" i="19" s="1"/>
  <c r="I389" i="19"/>
  <c r="L389" i="19" s="1"/>
  <c r="I493" i="19"/>
  <c r="L493" i="19" s="1"/>
  <c r="I597" i="19"/>
  <c r="L597" i="19" s="1"/>
  <c r="I701" i="19"/>
  <c r="L701" i="19" s="1"/>
  <c r="I805" i="19"/>
  <c r="L805" i="19" s="1"/>
  <c r="I909" i="19"/>
  <c r="L909" i="19" s="1"/>
  <c r="I1013" i="19"/>
  <c r="L1013" i="19" s="1"/>
  <c r="C25" i="19"/>
  <c r="I25" i="19" s="1"/>
  <c r="L25" i="19" s="1"/>
  <c r="I129" i="19"/>
  <c r="L129" i="19" s="1"/>
  <c r="I337" i="19"/>
  <c r="L337" i="19" s="1"/>
  <c r="I441" i="19"/>
  <c r="L441" i="19" s="1"/>
  <c r="I545" i="19"/>
  <c r="L545" i="19" s="1"/>
  <c r="I649" i="19"/>
  <c r="L649" i="19" s="1"/>
  <c r="I753" i="19"/>
  <c r="L753" i="19" s="1"/>
  <c r="I857" i="19"/>
  <c r="L857" i="19" s="1"/>
  <c r="I961" i="19"/>
  <c r="L961" i="19" s="1"/>
  <c r="I1065" i="19"/>
  <c r="L1065" i="19" s="1"/>
  <c r="L1117" i="19"/>
  <c r="I1169" i="19"/>
  <c r="L1169" i="19" s="1"/>
  <c r="C547" i="18"/>
  <c r="C548" i="18" s="1"/>
  <c r="D545" i="18"/>
  <c r="D544" i="18"/>
  <c r="D543" i="18"/>
  <c r="D542" i="18"/>
  <c r="D541" i="18"/>
  <c r="D540" i="18"/>
  <c r="C523" i="18"/>
  <c r="C524" i="18" s="1"/>
  <c r="D521" i="18"/>
  <c r="D520" i="18"/>
  <c r="D519" i="18"/>
  <c r="D518" i="18"/>
  <c r="D517" i="18"/>
  <c r="D516" i="18"/>
  <c r="C499" i="18"/>
  <c r="C500" i="18" s="1"/>
  <c r="D497" i="18"/>
  <c r="D496" i="18"/>
  <c r="D495" i="18"/>
  <c r="D494" i="18"/>
  <c r="D493" i="18"/>
  <c r="D492" i="18"/>
  <c r="C475" i="18"/>
  <c r="C476" i="18" s="1"/>
  <c r="D473" i="18"/>
  <c r="D472" i="18"/>
  <c r="D471" i="18"/>
  <c r="D470" i="18"/>
  <c r="D469" i="18"/>
  <c r="D468" i="18"/>
  <c r="C451" i="18"/>
  <c r="C452" i="18" s="1"/>
  <c r="D449" i="18"/>
  <c r="D448" i="18"/>
  <c r="D447" i="18"/>
  <c r="D446" i="18"/>
  <c r="D445" i="18"/>
  <c r="D444" i="18"/>
  <c r="C427" i="18"/>
  <c r="C428" i="18" s="1"/>
  <c r="D425" i="18"/>
  <c r="D424" i="18"/>
  <c r="D423" i="18"/>
  <c r="D422" i="18"/>
  <c r="D421" i="18"/>
  <c r="D420" i="18"/>
  <c r="C403" i="18"/>
  <c r="C404" i="18" s="1"/>
  <c r="D401" i="18"/>
  <c r="D400" i="18"/>
  <c r="D399" i="18"/>
  <c r="D398" i="18"/>
  <c r="D397" i="18"/>
  <c r="D396" i="18"/>
  <c r="C379" i="18"/>
  <c r="C380" i="18" s="1"/>
  <c r="D377" i="18"/>
  <c r="D376" i="18"/>
  <c r="D375" i="18"/>
  <c r="D374" i="18"/>
  <c r="D373" i="18"/>
  <c r="D372" i="18"/>
  <c r="C355" i="18"/>
  <c r="C356" i="18" s="1"/>
  <c r="D353" i="18"/>
  <c r="D352" i="18"/>
  <c r="D351" i="18"/>
  <c r="D350" i="18"/>
  <c r="D349" i="18"/>
  <c r="D348" i="18"/>
  <c r="C331" i="18"/>
  <c r="C332" i="18" s="1"/>
  <c r="D329" i="18"/>
  <c r="D328" i="18"/>
  <c r="D327" i="18"/>
  <c r="D326" i="18"/>
  <c r="D325" i="18"/>
  <c r="D324" i="18"/>
  <c r="C307" i="18"/>
  <c r="C308" i="18" s="1"/>
  <c r="D305" i="18"/>
  <c r="D304" i="18"/>
  <c r="D303" i="18"/>
  <c r="D302" i="18"/>
  <c r="D301" i="18"/>
  <c r="D300" i="18"/>
  <c r="C283" i="18"/>
  <c r="C284" i="18" s="1"/>
  <c r="D281" i="18"/>
  <c r="D280" i="18"/>
  <c r="D279" i="18"/>
  <c r="D278" i="18"/>
  <c r="D277" i="18"/>
  <c r="D276" i="18"/>
  <c r="C259" i="18"/>
  <c r="C260" i="18" s="1"/>
  <c r="D257" i="18"/>
  <c r="D256" i="18"/>
  <c r="D255" i="18"/>
  <c r="D254" i="18"/>
  <c r="D253" i="18"/>
  <c r="D252" i="18"/>
  <c r="C235" i="18"/>
  <c r="C236" i="18" s="1"/>
  <c r="D233" i="18"/>
  <c r="D232" i="18"/>
  <c r="D231" i="18"/>
  <c r="D230" i="18"/>
  <c r="D229" i="18"/>
  <c r="D228" i="18"/>
  <c r="C211" i="18"/>
  <c r="C212" i="18" s="1"/>
  <c r="D209" i="18"/>
  <c r="D208" i="18"/>
  <c r="D207" i="18"/>
  <c r="D206" i="18"/>
  <c r="D205" i="18"/>
  <c r="D204" i="18"/>
  <c r="C187" i="18"/>
  <c r="C188" i="18" s="1"/>
  <c r="D185" i="18"/>
  <c r="D184" i="18"/>
  <c r="D183" i="18"/>
  <c r="D182" i="18"/>
  <c r="D181" i="18"/>
  <c r="D180" i="18"/>
  <c r="C163" i="18"/>
  <c r="C164" i="18" s="1"/>
  <c r="D161" i="18"/>
  <c r="D160" i="18"/>
  <c r="D159" i="18"/>
  <c r="D158" i="18"/>
  <c r="D157" i="18"/>
  <c r="D156" i="18"/>
  <c r="C139" i="18"/>
  <c r="C140" i="18" s="1"/>
  <c r="D137" i="18"/>
  <c r="D136" i="18"/>
  <c r="D135" i="18"/>
  <c r="D134" i="18"/>
  <c r="D133" i="18"/>
  <c r="D132" i="18"/>
  <c r="C115" i="18"/>
  <c r="C116" i="18" s="1"/>
  <c r="D113" i="18"/>
  <c r="D112" i="18"/>
  <c r="D111" i="18"/>
  <c r="D110" i="18"/>
  <c r="D109" i="18"/>
  <c r="D108" i="18"/>
  <c r="C91" i="18"/>
  <c r="C92" i="18" s="1"/>
  <c r="D89" i="18"/>
  <c r="D88" i="18"/>
  <c r="D87" i="18"/>
  <c r="D86" i="18"/>
  <c r="D85" i="18"/>
  <c r="D84" i="18"/>
  <c r="C67" i="18"/>
  <c r="C68" i="18" s="1"/>
  <c r="D64" i="18"/>
  <c r="D63" i="18"/>
  <c r="D61" i="18"/>
  <c r="D60" i="18"/>
  <c r="C43" i="18"/>
  <c r="C44" i="18" s="1"/>
  <c r="D41" i="18"/>
  <c r="D40" i="18"/>
  <c r="D39" i="18"/>
  <c r="D38" i="18"/>
  <c r="D37" i="18"/>
  <c r="D36" i="18"/>
  <c r="C19" i="18"/>
  <c r="C20" i="18" s="1"/>
  <c r="D17" i="18"/>
  <c r="D16" i="18"/>
  <c r="D15" i="18"/>
  <c r="D14" i="18"/>
  <c r="D13" i="18"/>
  <c r="D12" i="18"/>
  <c r="I28" i="17"/>
  <c r="J28" i="17" s="1"/>
  <c r="K28" i="17" s="1"/>
  <c r="I27" i="17"/>
  <c r="J27" i="17" s="1"/>
  <c r="K27" i="17" s="1"/>
  <c r="I26" i="17"/>
  <c r="J26" i="17" s="1"/>
  <c r="K26" i="17" s="1"/>
  <c r="I25" i="17"/>
  <c r="J25" i="17" s="1"/>
  <c r="K25" i="17" s="1"/>
  <c r="I24" i="17"/>
  <c r="J24" i="17" s="1"/>
  <c r="K24" i="17" s="1"/>
  <c r="I23" i="17"/>
  <c r="J23" i="17" s="1"/>
  <c r="K23" i="17" s="1"/>
  <c r="I22" i="17"/>
  <c r="J22" i="17" s="1"/>
  <c r="K22" i="17" s="1"/>
  <c r="I21" i="17"/>
  <c r="J21" i="17" s="1"/>
  <c r="K21" i="17" s="1"/>
  <c r="I20" i="17"/>
  <c r="J20" i="17" s="1"/>
  <c r="K20" i="17" s="1"/>
  <c r="I19" i="17"/>
  <c r="J19" i="17" s="1"/>
  <c r="K19" i="17" s="1"/>
  <c r="I18" i="17"/>
  <c r="J18" i="17" s="1"/>
  <c r="K18" i="17" s="1"/>
  <c r="I17" i="17"/>
  <c r="J17" i="17" s="1"/>
  <c r="K17" i="17" s="1"/>
  <c r="I16" i="17"/>
  <c r="J16" i="17" s="1"/>
  <c r="K16" i="17" s="1"/>
  <c r="J15" i="17"/>
  <c r="K15" i="17" s="1"/>
  <c r="I15" i="17"/>
  <c r="I14" i="17"/>
  <c r="J14" i="17" s="1"/>
  <c r="K14" i="17" s="1"/>
  <c r="I13" i="17"/>
  <c r="J13" i="17" s="1"/>
  <c r="K13" i="17" s="1"/>
  <c r="I12" i="17"/>
  <c r="J12" i="17" s="1"/>
  <c r="K12" i="17" s="1"/>
  <c r="J11" i="17"/>
  <c r="K11" i="17" s="1"/>
  <c r="I11" i="17"/>
  <c r="I10" i="17"/>
  <c r="J10" i="17" s="1"/>
  <c r="K10" i="17" s="1"/>
  <c r="I9" i="17"/>
  <c r="J9" i="17" s="1"/>
  <c r="K9" i="17" s="1"/>
  <c r="I8" i="17"/>
  <c r="J8" i="17" s="1"/>
  <c r="K8" i="17" s="1"/>
  <c r="I7" i="17"/>
  <c r="J7" i="17" s="1"/>
  <c r="K7" i="17" s="1"/>
  <c r="I6" i="17"/>
  <c r="J6" i="17" s="1"/>
  <c r="K6" i="17" s="1"/>
  <c r="C32986" i="4"/>
  <c r="N24234" i="4"/>
  <c r="H1158" i="4"/>
  <c r="G1153" i="4"/>
  <c r="G1152" i="4"/>
  <c r="H1152" i="4" s="1"/>
  <c r="H1151" i="4"/>
  <c r="G1151" i="4"/>
  <c r="H1150" i="4"/>
  <c r="G1150" i="4"/>
  <c r="G1149" i="4"/>
  <c r="G1157" i="4" s="1"/>
  <c r="G1148" i="4"/>
  <c r="H1148" i="4" s="1"/>
  <c r="H1108" i="4"/>
  <c r="G1103" i="4"/>
  <c r="G1102" i="4"/>
  <c r="H1102" i="4" s="1"/>
  <c r="G1101" i="4"/>
  <c r="H1101" i="4" s="1"/>
  <c r="G1100" i="4"/>
  <c r="H1100" i="4" s="1"/>
  <c r="G1099" i="4"/>
  <c r="H1099" i="4" s="1"/>
  <c r="G1098" i="4"/>
  <c r="H1058" i="4"/>
  <c r="G1053" i="4"/>
  <c r="G1052" i="4"/>
  <c r="H1052" i="4" s="1"/>
  <c r="G1051" i="4"/>
  <c r="G1050" i="4"/>
  <c r="H1050" i="4" s="1"/>
  <c r="G1049" i="4"/>
  <c r="H1049" i="4" s="1"/>
  <c r="G1048" i="4"/>
  <c r="H1048" i="4" s="1"/>
  <c r="H1008" i="4"/>
  <c r="G1003" i="4"/>
  <c r="G1002" i="4"/>
  <c r="H1002" i="4" s="1"/>
  <c r="G1001" i="4"/>
  <c r="H1001" i="4" s="1"/>
  <c r="G1000" i="4"/>
  <c r="H1000" i="4" s="1"/>
  <c r="G999" i="4"/>
  <c r="H999" i="4" s="1"/>
  <c r="G998" i="4"/>
  <c r="H955" i="4"/>
  <c r="G950" i="4"/>
  <c r="G949" i="4"/>
  <c r="H949" i="4" s="1"/>
  <c r="G948" i="4"/>
  <c r="H948" i="4" s="1"/>
  <c r="G947" i="4"/>
  <c r="H947" i="4" s="1"/>
  <c r="G946" i="4"/>
  <c r="G945" i="4"/>
  <c r="H945" i="4" s="1"/>
  <c r="H897" i="4"/>
  <c r="G892" i="4"/>
  <c r="G891" i="4"/>
  <c r="H891" i="4" s="1"/>
  <c r="G890" i="4"/>
  <c r="H890" i="4" s="1"/>
  <c r="G889" i="4"/>
  <c r="H889" i="4" s="1"/>
  <c r="G888" i="4"/>
  <c r="H888" i="4" s="1"/>
  <c r="G887" i="4"/>
  <c r="H847" i="4"/>
  <c r="G842" i="4"/>
  <c r="H841" i="4"/>
  <c r="G841" i="4"/>
  <c r="G840" i="4"/>
  <c r="G846" i="4" s="1"/>
  <c r="G839" i="4"/>
  <c r="H839" i="4" s="1"/>
  <c r="H838" i="4"/>
  <c r="G838" i="4"/>
  <c r="H837" i="4"/>
  <c r="G837" i="4"/>
  <c r="H797" i="4"/>
  <c r="G792" i="4"/>
  <c r="G791" i="4"/>
  <c r="H791" i="4" s="1"/>
  <c r="G790" i="4"/>
  <c r="H790" i="4" s="1"/>
  <c r="G789" i="4"/>
  <c r="H789" i="4" s="1"/>
  <c r="G788" i="4"/>
  <c r="H788" i="4" s="1"/>
  <c r="G787" i="4"/>
  <c r="H747" i="4"/>
  <c r="G742" i="4"/>
  <c r="G741" i="4"/>
  <c r="H741" i="4" s="1"/>
  <c r="H740" i="4"/>
  <c r="G740" i="4"/>
  <c r="H739" i="4"/>
  <c r="G739" i="4"/>
  <c r="G738" i="4"/>
  <c r="G746" i="4" s="1"/>
  <c r="G737" i="4"/>
  <c r="H737" i="4" s="1"/>
  <c r="H694" i="4"/>
  <c r="G689" i="4"/>
  <c r="G688" i="4"/>
  <c r="H688" i="4" s="1"/>
  <c r="G687" i="4"/>
  <c r="H687" i="4" s="1"/>
  <c r="G686" i="4"/>
  <c r="H686" i="4" s="1"/>
  <c r="G685" i="4"/>
  <c r="H685" i="4" s="1"/>
  <c r="G684" i="4"/>
  <c r="H641" i="4"/>
  <c r="G636" i="4"/>
  <c r="G635" i="4"/>
  <c r="H635" i="4" s="1"/>
  <c r="G634" i="4"/>
  <c r="G633" i="4"/>
  <c r="H633" i="4" s="1"/>
  <c r="G632" i="4"/>
  <c r="H632" i="4" s="1"/>
  <c r="G631" i="4"/>
  <c r="H631" i="4" s="1"/>
  <c r="H589" i="4"/>
  <c r="G584" i="4"/>
  <c r="G583" i="4"/>
  <c r="H583" i="4" s="1"/>
  <c r="G582" i="4"/>
  <c r="H582" i="4" s="1"/>
  <c r="G581" i="4"/>
  <c r="H581" i="4" s="1"/>
  <c r="G580" i="4"/>
  <c r="H580" i="4" s="1"/>
  <c r="G579" i="4"/>
  <c r="H539" i="4"/>
  <c r="G534" i="4"/>
  <c r="G533" i="4"/>
  <c r="H533" i="4" s="1"/>
  <c r="G532" i="4"/>
  <c r="H532" i="4" s="1"/>
  <c r="G531" i="4"/>
  <c r="H531" i="4" s="1"/>
  <c r="G530" i="4"/>
  <c r="G529" i="4"/>
  <c r="H529" i="4" s="1"/>
  <c r="H489" i="4"/>
  <c r="G484" i="4"/>
  <c r="G483" i="4"/>
  <c r="H483" i="4" s="1"/>
  <c r="G482" i="4"/>
  <c r="H482" i="4" s="1"/>
  <c r="G481" i="4"/>
  <c r="H481" i="4" s="1"/>
  <c r="G480" i="4"/>
  <c r="H480" i="4" s="1"/>
  <c r="G479" i="4"/>
  <c r="H439" i="4"/>
  <c r="G433" i="4"/>
  <c r="H433" i="4" s="1"/>
  <c r="G432" i="4"/>
  <c r="H432" i="4" s="1"/>
  <c r="G431" i="4"/>
  <c r="H431" i="4" s="1"/>
  <c r="G430" i="4"/>
  <c r="H430" i="4" s="1"/>
  <c r="G429" i="4"/>
  <c r="H429" i="4" s="1"/>
  <c r="H386" i="4"/>
  <c r="G381" i="4"/>
  <c r="H380" i="4"/>
  <c r="G380" i="4"/>
  <c r="H379" i="4"/>
  <c r="G379" i="4"/>
  <c r="G378" i="4"/>
  <c r="H378" i="4" s="1"/>
  <c r="G377" i="4"/>
  <c r="H377" i="4" s="1"/>
  <c r="H376" i="4"/>
  <c r="G376" i="4"/>
  <c r="H333" i="4"/>
  <c r="H327" i="4"/>
  <c r="G326" i="4"/>
  <c r="H326" i="4" s="1"/>
  <c r="G325" i="4"/>
  <c r="H325" i="4" s="1"/>
  <c r="G324" i="4"/>
  <c r="H324" i="4" s="1"/>
  <c r="G323" i="4"/>
  <c r="H281" i="4"/>
  <c r="H275" i="4"/>
  <c r="G274" i="4"/>
  <c r="H274" i="4" s="1"/>
  <c r="G273" i="4"/>
  <c r="H273" i="4" s="1"/>
  <c r="G272" i="4"/>
  <c r="H272" i="4" s="1"/>
  <c r="G271" i="4"/>
  <c r="G280" i="4" s="1"/>
  <c r="H231" i="4"/>
  <c r="H225" i="4"/>
  <c r="G224" i="4"/>
  <c r="H224" i="4" s="1"/>
  <c r="G223" i="4"/>
  <c r="H223" i="4" s="1"/>
  <c r="G222" i="4"/>
  <c r="H222" i="4" s="1"/>
  <c r="G221" i="4"/>
  <c r="H181" i="4"/>
  <c r="G176" i="4"/>
  <c r="G175" i="4"/>
  <c r="H175" i="4" s="1"/>
  <c r="G174" i="4"/>
  <c r="H174" i="4" s="1"/>
  <c r="H173" i="4"/>
  <c r="G173" i="4"/>
  <c r="H172" i="4"/>
  <c r="G172" i="4"/>
  <c r="G171" i="4"/>
  <c r="G180" i="4" s="1"/>
  <c r="H131" i="4"/>
  <c r="G126" i="4"/>
  <c r="G125" i="4"/>
  <c r="H125" i="4" s="1"/>
  <c r="G124" i="4"/>
  <c r="H124" i="4" s="1"/>
  <c r="G123" i="4"/>
  <c r="H123" i="4" s="1"/>
  <c r="G122" i="4"/>
  <c r="H122" i="4" s="1"/>
  <c r="G121" i="4"/>
  <c r="H78" i="4"/>
  <c r="G73" i="4"/>
  <c r="H72" i="4"/>
  <c r="G72" i="4"/>
  <c r="H71" i="4"/>
  <c r="G71" i="4"/>
  <c r="G70" i="4"/>
  <c r="H70" i="4" s="1"/>
  <c r="G69" i="4"/>
  <c r="H69" i="4" s="1"/>
  <c r="H68" i="4"/>
  <c r="G68" i="4"/>
  <c r="H25" i="4"/>
  <c r="G20" i="4"/>
  <c r="G19" i="4"/>
  <c r="H19" i="4" s="1"/>
  <c r="G18" i="4"/>
  <c r="H18" i="4" s="1"/>
  <c r="G17" i="4"/>
  <c r="H17" i="4" s="1"/>
  <c r="G16" i="4"/>
  <c r="H16" i="4" s="1"/>
  <c r="G15" i="4"/>
  <c r="AM29" i="5"/>
  <c r="AN29" i="5" s="1"/>
  <c r="AE29" i="5"/>
  <c r="AF29" i="5" s="1"/>
  <c r="W29" i="5"/>
  <c r="X29" i="5" s="1"/>
  <c r="O29" i="5"/>
  <c r="P29" i="5" s="1"/>
  <c r="G29" i="5"/>
  <c r="H29" i="5" s="1"/>
  <c r="AX28" i="5"/>
  <c r="AY28" i="5" s="1"/>
  <c r="AM28" i="5"/>
  <c r="AN28" i="5" s="1"/>
  <c r="AE28" i="5"/>
  <c r="AF28" i="5" s="1"/>
  <c r="W28" i="5"/>
  <c r="X28" i="5" s="1"/>
  <c r="O28" i="5"/>
  <c r="P28" i="5" s="1"/>
  <c r="G28" i="5"/>
  <c r="H28" i="5" s="1"/>
  <c r="AM27" i="5"/>
  <c r="AN27" i="5" s="1"/>
  <c r="AE27" i="5"/>
  <c r="AF27" i="5" s="1"/>
  <c r="W27" i="5"/>
  <c r="X27" i="5" s="1"/>
  <c r="O27" i="5"/>
  <c r="P27" i="5" s="1"/>
  <c r="G27" i="5"/>
  <c r="H27" i="5" s="1"/>
  <c r="AM26" i="5"/>
  <c r="AN26" i="5" s="1"/>
  <c r="AE26" i="5"/>
  <c r="AF26" i="5" s="1"/>
  <c r="W26" i="5"/>
  <c r="X26" i="5" s="1"/>
  <c r="O26" i="5"/>
  <c r="P26" i="5" s="1"/>
  <c r="G26" i="5"/>
  <c r="AM25" i="5"/>
  <c r="AN25" i="5" s="1"/>
  <c r="AE25" i="5"/>
  <c r="AF25" i="5" s="1"/>
  <c r="W25" i="5"/>
  <c r="X25" i="5" s="1"/>
  <c r="O25" i="5"/>
  <c r="P25" i="5" s="1"/>
  <c r="G25" i="5"/>
  <c r="AM24" i="5"/>
  <c r="AN24" i="5" s="1"/>
  <c r="AE24" i="5"/>
  <c r="AF24" i="5" s="1"/>
  <c r="W24" i="5"/>
  <c r="X24" i="5" s="1"/>
  <c r="O24" i="5"/>
  <c r="P24" i="5" s="1"/>
  <c r="G24" i="5"/>
  <c r="AM23" i="5"/>
  <c r="AN23" i="5" s="1"/>
  <c r="AE23" i="5"/>
  <c r="AF23" i="5" s="1"/>
  <c r="W23" i="5"/>
  <c r="X23" i="5" s="1"/>
  <c r="O23" i="5"/>
  <c r="P23" i="5" s="1"/>
  <c r="G23" i="5"/>
  <c r="AM22" i="5"/>
  <c r="AN22" i="5" s="1"/>
  <c r="AE22" i="5"/>
  <c r="AF22" i="5" s="1"/>
  <c r="W22" i="5"/>
  <c r="X22" i="5" s="1"/>
  <c r="O22" i="5"/>
  <c r="P22" i="5" s="1"/>
  <c r="G22" i="5"/>
  <c r="AM21" i="5"/>
  <c r="AN21" i="5" s="1"/>
  <c r="AE21" i="5"/>
  <c r="AF21" i="5" s="1"/>
  <c r="W21" i="5"/>
  <c r="X21" i="5" s="1"/>
  <c r="O21" i="5"/>
  <c r="P21" i="5" s="1"/>
  <c r="G21" i="5"/>
  <c r="AM20" i="5"/>
  <c r="AN20" i="5" s="1"/>
  <c r="AE20" i="5"/>
  <c r="AF20" i="5" s="1"/>
  <c r="W20" i="5"/>
  <c r="X20" i="5" s="1"/>
  <c r="O20" i="5"/>
  <c r="P20" i="5" s="1"/>
  <c r="G20" i="5"/>
  <c r="AM19" i="5"/>
  <c r="AN19" i="5" s="1"/>
  <c r="AE19" i="5"/>
  <c r="AF19" i="5" s="1"/>
  <c r="W19" i="5"/>
  <c r="X19" i="5" s="1"/>
  <c r="O19" i="5"/>
  <c r="P19" i="5" s="1"/>
  <c r="G19" i="5"/>
  <c r="AM18" i="5"/>
  <c r="AN18" i="5" s="1"/>
  <c r="AE18" i="5"/>
  <c r="AF18" i="5" s="1"/>
  <c r="W18" i="5"/>
  <c r="X18" i="5" s="1"/>
  <c r="O18" i="5"/>
  <c r="P18" i="5" s="1"/>
  <c r="G18" i="5"/>
  <c r="AM17" i="5"/>
  <c r="AN17" i="5" s="1"/>
  <c r="AE17" i="5"/>
  <c r="AF17" i="5" s="1"/>
  <c r="W17" i="5"/>
  <c r="X17" i="5" s="1"/>
  <c r="O17" i="5"/>
  <c r="P17" i="5" s="1"/>
  <c r="G17" i="5"/>
  <c r="AM16" i="5"/>
  <c r="AN16" i="5" s="1"/>
  <c r="AE16" i="5"/>
  <c r="AF16" i="5" s="1"/>
  <c r="W16" i="5"/>
  <c r="X16" i="5" s="1"/>
  <c r="O16" i="5"/>
  <c r="P16" i="5" s="1"/>
  <c r="G16" i="5"/>
  <c r="AM15" i="5"/>
  <c r="AN15" i="5" s="1"/>
  <c r="AE15" i="5"/>
  <c r="AF15" i="5" s="1"/>
  <c r="W15" i="5"/>
  <c r="X15" i="5" s="1"/>
  <c r="O15" i="5"/>
  <c r="P15" i="5" s="1"/>
  <c r="G15" i="5"/>
  <c r="AX15" i="5" s="1"/>
  <c r="AY15" i="5" s="1"/>
  <c r="AM14" i="5"/>
  <c r="AN14" i="5" s="1"/>
  <c r="AE14" i="5"/>
  <c r="AF14" i="5" s="1"/>
  <c r="W14" i="5"/>
  <c r="X14" i="5" s="1"/>
  <c r="O14" i="5"/>
  <c r="P14" i="5" s="1"/>
  <c r="G14" i="5"/>
  <c r="AX14" i="5" s="1"/>
  <c r="AY14" i="5" s="1"/>
  <c r="AM13" i="5"/>
  <c r="AN13" i="5" s="1"/>
  <c r="AE13" i="5"/>
  <c r="AF13" i="5" s="1"/>
  <c r="W13" i="5"/>
  <c r="X13" i="5" s="1"/>
  <c r="O13" i="5"/>
  <c r="P13" i="5" s="1"/>
  <c r="G13" i="5"/>
  <c r="AX13" i="5" s="1"/>
  <c r="AY13" i="5" s="1"/>
  <c r="AM12" i="5"/>
  <c r="AN12" i="5" s="1"/>
  <c r="AE12" i="5"/>
  <c r="AF12" i="5" s="1"/>
  <c r="W12" i="5"/>
  <c r="X12" i="5" s="1"/>
  <c r="O12" i="5"/>
  <c r="P12" i="5" s="1"/>
  <c r="G12" i="5"/>
  <c r="AX12" i="5" s="1"/>
  <c r="AY12" i="5" s="1"/>
  <c r="AM11" i="5"/>
  <c r="AN11" i="5" s="1"/>
  <c r="AE11" i="5"/>
  <c r="AF11" i="5" s="1"/>
  <c r="W11" i="5"/>
  <c r="X11" i="5" s="1"/>
  <c r="O11" i="5"/>
  <c r="P11" i="5" s="1"/>
  <c r="G11" i="5"/>
  <c r="AX11" i="5" s="1"/>
  <c r="AY11" i="5" s="1"/>
  <c r="AM10" i="5"/>
  <c r="AN10" i="5" s="1"/>
  <c r="AE10" i="5"/>
  <c r="AF10" i="5" s="1"/>
  <c r="W10" i="5"/>
  <c r="X10" i="5" s="1"/>
  <c r="O10" i="5"/>
  <c r="P10" i="5" s="1"/>
  <c r="G10" i="5"/>
  <c r="AX10" i="5" s="1"/>
  <c r="AY10" i="5" s="1"/>
  <c r="AM9" i="5"/>
  <c r="AN9" i="5" s="1"/>
  <c r="AE9" i="5"/>
  <c r="AF9" i="5" s="1"/>
  <c r="W9" i="5"/>
  <c r="X9" i="5" s="1"/>
  <c r="O9" i="5"/>
  <c r="P9" i="5" s="1"/>
  <c r="G9" i="5"/>
  <c r="AX9" i="5" s="1"/>
  <c r="AY9" i="5" s="1"/>
  <c r="AM8" i="5"/>
  <c r="AN8" i="5" s="1"/>
  <c r="AE8" i="5"/>
  <c r="AF8" i="5" s="1"/>
  <c r="W8" i="5"/>
  <c r="X8" i="5" s="1"/>
  <c r="O8" i="5"/>
  <c r="P8" i="5" s="1"/>
  <c r="AX8" i="5"/>
  <c r="AY8" i="5" s="1"/>
  <c r="AM7" i="5"/>
  <c r="AN7" i="5" s="1"/>
  <c r="AE7" i="5"/>
  <c r="AF7" i="5" s="1"/>
  <c r="W7" i="5"/>
  <c r="X7" i="5" s="1"/>
  <c r="O7" i="5"/>
  <c r="P7" i="5" s="1"/>
  <c r="G7" i="5"/>
  <c r="AX7" i="5" s="1"/>
  <c r="AY7" i="5" s="1"/>
  <c r="I28" i="10"/>
  <c r="J28" i="10" s="1"/>
  <c r="K28" i="10" s="1"/>
  <c r="I27" i="10"/>
  <c r="J27" i="10" s="1"/>
  <c r="K27" i="10" s="1"/>
  <c r="J26" i="10"/>
  <c r="K26" i="10" s="1"/>
  <c r="I26" i="10"/>
  <c r="I25" i="10"/>
  <c r="J25" i="10" s="1"/>
  <c r="K25" i="10" s="1"/>
  <c r="I24" i="10"/>
  <c r="J24" i="10" s="1"/>
  <c r="K24" i="10" s="1"/>
  <c r="I23" i="10"/>
  <c r="J23" i="10" s="1"/>
  <c r="K23" i="10" s="1"/>
  <c r="I22" i="10"/>
  <c r="J22" i="10" s="1"/>
  <c r="K22" i="10" s="1"/>
  <c r="I21" i="10"/>
  <c r="J21" i="10" s="1"/>
  <c r="K21" i="10" s="1"/>
  <c r="I20" i="10"/>
  <c r="J20" i="10" s="1"/>
  <c r="K20" i="10" s="1"/>
  <c r="I19" i="10"/>
  <c r="J19" i="10" s="1"/>
  <c r="K19" i="10" s="1"/>
  <c r="I18" i="10"/>
  <c r="J18" i="10" s="1"/>
  <c r="K18" i="10" s="1"/>
  <c r="I17" i="10"/>
  <c r="J17" i="10" s="1"/>
  <c r="K17" i="10" s="1"/>
  <c r="I16" i="10"/>
  <c r="J16" i="10" s="1"/>
  <c r="K16" i="10" s="1"/>
  <c r="I15" i="10"/>
  <c r="J15" i="10" s="1"/>
  <c r="K15" i="10" s="1"/>
  <c r="I14" i="10"/>
  <c r="J14" i="10" s="1"/>
  <c r="K14" i="10" s="1"/>
  <c r="I13" i="10"/>
  <c r="J13" i="10" s="1"/>
  <c r="K13" i="10" s="1"/>
  <c r="J12" i="10"/>
  <c r="K12" i="10" s="1"/>
  <c r="I12" i="10"/>
  <c r="I11" i="10"/>
  <c r="J11" i="10" s="1"/>
  <c r="K11" i="10" s="1"/>
  <c r="I10" i="10"/>
  <c r="J10" i="10" s="1"/>
  <c r="K10" i="10" s="1"/>
  <c r="I9" i="10"/>
  <c r="J9" i="10" s="1"/>
  <c r="K9" i="10" s="1"/>
  <c r="I8" i="10"/>
  <c r="J8" i="10" s="1"/>
  <c r="K8" i="10" s="1"/>
  <c r="I7" i="10"/>
  <c r="J7" i="10" s="1"/>
  <c r="K7" i="10" s="1"/>
  <c r="I6" i="10"/>
  <c r="J6" i="10" s="1"/>
  <c r="K6" i="10" s="1"/>
  <c r="C547" i="11"/>
  <c r="C548" i="11" s="1"/>
  <c r="D545" i="11"/>
  <c r="D544" i="11"/>
  <c r="D542" i="11"/>
  <c r="D541" i="11"/>
  <c r="D540" i="11"/>
  <c r="C523" i="11"/>
  <c r="C524" i="11" s="1"/>
  <c r="D521" i="11"/>
  <c r="D520" i="11"/>
  <c r="D518" i="11"/>
  <c r="D517" i="11"/>
  <c r="D516" i="11"/>
  <c r="C500" i="11"/>
  <c r="C499" i="11"/>
  <c r="D497" i="11"/>
  <c r="D496" i="11"/>
  <c r="D494" i="11"/>
  <c r="D493" i="11"/>
  <c r="D492" i="11"/>
  <c r="C475" i="11"/>
  <c r="C476" i="11" s="1"/>
  <c r="D473" i="11"/>
  <c r="D472" i="11"/>
  <c r="D470" i="11"/>
  <c r="D469" i="11"/>
  <c r="D468" i="11"/>
  <c r="C451" i="11"/>
  <c r="C452" i="11" s="1"/>
  <c r="D449" i="11"/>
  <c r="D448" i="11"/>
  <c r="D446" i="11"/>
  <c r="D445" i="11"/>
  <c r="D444" i="11"/>
  <c r="C427" i="11"/>
  <c r="C428" i="11" s="1"/>
  <c r="D425" i="11"/>
  <c r="D424" i="11"/>
  <c r="D422" i="11"/>
  <c r="D421" i="11"/>
  <c r="D420" i="11"/>
  <c r="C403" i="11"/>
  <c r="C404" i="11" s="1"/>
  <c r="D401" i="11"/>
  <c r="D400" i="11"/>
  <c r="D398" i="11"/>
  <c r="D397" i="11"/>
  <c r="D396" i="11"/>
  <c r="C379" i="11"/>
  <c r="C380" i="11" s="1"/>
  <c r="D377" i="11"/>
  <c r="D376" i="11"/>
  <c r="D374" i="11"/>
  <c r="D373" i="11"/>
  <c r="D372" i="11"/>
  <c r="C355" i="11"/>
  <c r="C356" i="11" s="1"/>
  <c r="D353" i="11"/>
  <c r="D352" i="11"/>
  <c r="D350" i="11"/>
  <c r="D349" i="11"/>
  <c r="D348" i="11"/>
  <c r="C331" i="11"/>
  <c r="C332" i="11" s="1"/>
  <c r="D329" i="11"/>
  <c r="D328" i="11"/>
  <c r="D326" i="11"/>
  <c r="D325" i="11"/>
  <c r="D324" i="11"/>
  <c r="C307" i="11"/>
  <c r="C308" i="11" s="1"/>
  <c r="D305" i="11"/>
  <c r="D304" i="11"/>
  <c r="D302" i="11"/>
  <c r="D301" i="11"/>
  <c r="D300" i="11"/>
  <c r="C283" i="11"/>
  <c r="C284" i="11" s="1"/>
  <c r="D281" i="11"/>
  <c r="D280" i="11"/>
  <c r="D278" i="11"/>
  <c r="D277" i="11"/>
  <c r="D276" i="11"/>
  <c r="C259" i="11"/>
  <c r="C260" i="11" s="1"/>
  <c r="D257" i="11"/>
  <c r="D256" i="11"/>
  <c r="D254" i="11"/>
  <c r="D253" i="11"/>
  <c r="D252" i="11"/>
  <c r="C235" i="11"/>
  <c r="C236" i="11" s="1"/>
  <c r="D233" i="11"/>
  <c r="D232" i="11"/>
  <c r="D230" i="11"/>
  <c r="D229" i="11"/>
  <c r="D228" i="11"/>
  <c r="C211" i="11"/>
  <c r="C212" i="11" s="1"/>
  <c r="D209" i="11"/>
  <c r="D208" i="11"/>
  <c r="D206" i="11"/>
  <c r="D205" i="11"/>
  <c r="D204" i="11"/>
  <c r="C187" i="11"/>
  <c r="C188" i="11" s="1"/>
  <c r="D185" i="11"/>
  <c r="D184" i="11"/>
  <c r="D182" i="11"/>
  <c r="D181" i="11"/>
  <c r="D180" i="11"/>
  <c r="C164" i="11"/>
  <c r="C163" i="11"/>
  <c r="D161" i="11"/>
  <c r="D160" i="11"/>
  <c r="D158" i="11"/>
  <c r="D157" i="11"/>
  <c r="D156" i="11"/>
  <c r="C139" i="11"/>
  <c r="C140" i="11" s="1"/>
  <c r="D137" i="11"/>
  <c r="D136" i="11"/>
  <c r="D134" i="11"/>
  <c r="D133" i="11"/>
  <c r="D132" i="11"/>
  <c r="C115" i="11"/>
  <c r="C116" i="11" s="1"/>
  <c r="D113" i="11"/>
  <c r="D112" i="11"/>
  <c r="D110" i="11"/>
  <c r="D109" i="11"/>
  <c r="D108" i="11"/>
  <c r="C91" i="11"/>
  <c r="C92" i="11" s="1"/>
  <c r="D89" i="11"/>
  <c r="D88" i="11"/>
  <c r="D86" i="11"/>
  <c r="D85" i="11"/>
  <c r="D84" i="11"/>
  <c r="C68" i="11"/>
  <c r="C67" i="11"/>
  <c r="D65" i="11"/>
  <c r="D64" i="11"/>
  <c r="D62" i="11"/>
  <c r="D61" i="11"/>
  <c r="D60" i="11"/>
  <c r="C43" i="11"/>
  <c r="C44" i="11" s="1"/>
  <c r="D41" i="11"/>
  <c r="D40" i="11"/>
  <c r="D38" i="11"/>
  <c r="D37" i="11"/>
  <c r="D36" i="11"/>
  <c r="C19" i="11"/>
  <c r="C20" i="11" s="1"/>
  <c r="D17" i="11"/>
  <c r="D16" i="11"/>
  <c r="D14" i="11"/>
  <c r="D13" i="11"/>
  <c r="D12" i="11"/>
  <c r="G77" i="4" l="1"/>
  <c r="G385" i="4"/>
  <c r="G538" i="4"/>
  <c r="G640" i="4"/>
  <c r="G954" i="4"/>
  <c r="G1057" i="4"/>
  <c r="H171" i="4"/>
  <c r="H530" i="4"/>
  <c r="H634" i="4"/>
  <c r="H738" i="4"/>
  <c r="H840" i="4"/>
  <c r="H946" i="4"/>
  <c r="H1051" i="4"/>
  <c r="H1149" i="4"/>
  <c r="H271" i="4"/>
  <c r="H7" i="5"/>
  <c r="H8" i="5"/>
  <c r="H9" i="5"/>
  <c r="H10" i="5"/>
  <c r="H11" i="5"/>
  <c r="H12" i="5"/>
  <c r="H13" i="5"/>
  <c r="H14" i="5"/>
  <c r="H15" i="5"/>
  <c r="AX17" i="5"/>
  <c r="AY17" i="5" s="1"/>
  <c r="H17" i="5"/>
  <c r="AX19" i="5"/>
  <c r="AY19" i="5" s="1"/>
  <c r="H19" i="5"/>
  <c r="AX21" i="5"/>
  <c r="AY21" i="5" s="1"/>
  <c r="H21" i="5"/>
  <c r="AX23" i="5"/>
  <c r="AY23" i="5" s="1"/>
  <c r="H23" i="5"/>
  <c r="AX25" i="5"/>
  <c r="AY25" i="5" s="1"/>
  <c r="H25" i="5"/>
  <c r="AX29" i="5"/>
  <c r="AY29" i="5" s="1"/>
  <c r="G24" i="4"/>
  <c r="H15" i="4"/>
  <c r="G130" i="4"/>
  <c r="H121" i="4"/>
  <c r="G230" i="4"/>
  <c r="H221" i="4"/>
  <c r="AX16" i="5"/>
  <c r="AY16" i="5" s="1"/>
  <c r="H16" i="5"/>
  <c r="AX18" i="5"/>
  <c r="AY18" i="5" s="1"/>
  <c r="H18" i="5"/>
  <c r="AX20" i="5"/>
  <c r="AY20" i="5" s="1"/>
  <c r="H20" i="5"/>
  <c r="AX22" i="5"/>
  <c r="AY22" i="5" s="1"/>
  <c r="H22" i="5"/>
  <c r="AX24" i="5"/>
  <c r="AY24" i="5" s="1"/>
  <c r="H24" i="5"/>
  <c r="AX26" i="5"/>
  <c r="AY26" i="5" s="1"/>
  <c r="H26" i="5"/>
  <c r="AX27" i="5"/>
  <c r="AY27" i="5" s="1"/>
  <c r="G332" i="4"/>
  <c r="H323" i="4"/>
  <c r="G438" i="4"/>
  <c r="G488" i="4"/>
  <c r="H479" i="4"/>
  <c r="G588" i="4"/>
  <c r="H579" i="4"/>
  <c r="G693" i="4"/>
  <c r="H684" i="4"/>
  <c r="G796" i="4"/>
  <c r="H787" i="4"/>
  <c r="G896" i="4"/>
  <c r="H887" i="4"/>
  <c r="G1007" i="4"/>
  <c r="H998" i="4"/>
  <c r="G1107" i="4"/>
  <c r="H1098" i="4"/>
</calcChain>
</file>

<file path=xl/sharedStrings.xml><?xml version="1.0" encoding="utf-8"?>
<sst xmlns="http://schemas.openxmlformats.org/spreadsheetml/2006/main" count="7696" uniqueCount="565">
  <si>
    <t xml:space="preserve">                                                                                    KC GURUKUL PUBLIC SCHOOL PALOURA JAMMU</t>
  </si>
  <si>
    <t>CLASS : VI A</t>
  </si>
  <si>
    <t>SESSION: 2023-2024</t>
  </si>
  <si>
    <t>ROLL. NO.</t>
  </si>
  <si>
    <t>STUDENT NAME</t>
  </si>
  <si>
    <t>ADM. NO.</t>
  </si>
  <si>
    <t>DATE OF ADMISSION</t>
  </si>
  <si>
    <t>AADHAR NO.</t>
  </si>
  <si>
    <t>GENDER</t>
  </si>
  <si>
    <t>D.O.B.</t>
  </si>
  <si>
    <t>FATHER'S NAME</t>
  </si>
  <si>
    <t>MOTHER'S NAME</t>
  </si>
  <si>
    <t>RESIDENTIAL ADDRESS</t>
  </si>
  <si>
    <t>PHONE NO.</t>
  </si>
  <si>
    <t>ADM. CATEGORY</t>
  </si>
  <si>
    <t>SOCIAL CATEGORY</t>
  </si>
  <si>
    <t>MINORITY CATEGORY</t>
  </si>
  <si>
    <t>DIFFERENTLY ABLED</t>
  </si>
  <si>
    <t>HOUSE</t>
  </si>
  <si>
    <t>PARENTS OCCUPATION</t>
  </si>
  <si>
    <t>E-MAIL ID</t>
  </si>
  <si>
    <t>ONLY CHILD</t>
  </si>
  <si>
    <t>IF NO; MENTION NAME OF SIBLING</t>
  </si>
  <si>
    <t>Transport availed
if yes, then mention route no.</t>
  </si>
  <si>
    <t>HEIGHT</t>
  </si>
  <si>
    <t>WEIGHT</t>
  </si>
  <si>
    <t>BLOOD GROUP</t>
  </si>
  <si>
    <t>RESULT FOR PREVIOUS EXAM</t>
  </si>
  <si>
    <t>MARKS % OF PREVIOUS EXAM</t>
  </si>
  <si>
    <t>CLASS ATTENDED DAYS (PREVIOUS YEAR)</t>
  </si>
  <si>
    <t>M/F</t>
  </si>
  <si>
    <t xml:space="preserve">FATHER </t>
  </si>
  <si>
    <t>MOTHER</t>
  </si>
  <si>
    <t>Y/N</t>
  </si>
  <si>
    <t>FATHER</t>
  </si>
  <si>
    <t>AARAV SINGH</t>
  </si>
  <si>
    <t>24/03/2015</t>
  </si>
  <si>
    <t>M</t>
  </si>
  <si>
    <t>30/05/2012</t>
  </si>
  <si>
    <t>Raj Singh</t>
  </si>
  <si>
    <t>Manoharma Devi</t>
  </si>
  <si>
    <t xml:space="preserve">H.No. F54 Shiv Nagar Jammu </t>
  </si>
  <si>
    <t>GENERAL</t>
  </si>
  <si>
    <t>N</t>
  </si>
  <si>
    <t>PEACE</t>
  </si>
  <si>
    <t xml:space="preserve">Govt. employee </t>
  </si>
  <si>
    <t xml:space="preserve">Govt.employee </t>
  </si>
  <si>
    <t>rs1161372@gmail.com</t>
  </si>
  <si>
    <t>Mansi Rajput</t>
  </si>
  <si>
    <t>R-8</t>
  </si>
  <si>
    <t>152 CM</t>
  </si>
  <si>
    <t>52 KG</t>
  </si>
  <si>
    <t>A+</t>
  </si>
  <si>
    <t>PASSED</t>
  </si>
  <si>
    <t>ADHYAN SHARMA</t>
  </si>
  <si>
    <t>28/03/2022</t>
  </si>
  <si>
    <t>Satyander Sharma</t>
  </si>
  <si>
    <t>Anuradha</t>
  </si>
  <si>
    <t>Near Royal farm banquet hall,opposite uppal sweet shop, kote road purkhoo, jammu</t>
  </si>
  <si>
    <t>PROSPERITY</t>
  </si>
  <si>
    <t>Govt employee</t>
  </si>
  <si>
    <t>House wife</t>
  </si>
  <si>
    <t>satyandersharma28@gmail.com</t>
  </si>
  <si>
    <t>Ansham Sharma</t>
  </si>
  <si>
    <t>R-1</t>
  </si>
  <si>
    <t>148 CM</t>
  </si>
  <si>
    <t>48 KG</t>
  </si>
  <si>
    <t>ANSH TICKOO</t>
  </si>
  <si>
    <t>27/07/2012</t>
  </si>
  <si>
    <t>Sanjay Tickoo</t>
  </si>
  <si>
    <t>Pooja Tickoo</t>
  </si>
  <si>
    <t>H.no.-20, lane no.-1 , vinayak vihar, paloura, jammu.</t>
  </si>
  <si>
    <t>COURAGE</t>
  </si>
  <si>
    <t>Businessman</t>
  </si>
  <si>
    <t>Govt.employee</t>
  </si>
  <si>
    <t>sanjay.spd@gmail.com</t>
  </si>
  <si>
    <t>Sanjana Tickoo</t>
  </si>
  <si>
    <t>Self</t>
  </si>
  <si>
    <t>O+</t>
  </si>
  <si>
    <t>AVNI GUPTA</t>
  </si>
  <si>
    <t>F</t>
  </si>
  <si>
    <t>Rakesh Gupta</t>
  </si>
  <si>
    <t>Anshu Gupta</t>
  </si>
  <si>
    <t>H.no.901 Lane No. 2 , Talab Tillo, Main Chowk, Jammu.</t>
  </si>
  <si>
    <t>PASSION</t>
  </si>
  <si>
    <t>anshugupta1288@gmail.com</t>
  </si>
  <si>
    <t>Krish Gupta</t>
  </si>
  <si>
    <t>144 CM</t>
  </si>
  <si>
    <t>41 KG</t>
  </si>
  <si>
    <t>GURTEJ SINGH</t>
  </si>
  <si>
    <t>27/11/2011</t>
  </si>
  <si>
    <t>Prit Pal Singh</t>
  </si>
  <si>
    <t>Sukhveer Kour</t>
  </si>
  <si>
    <t>Vill- Channu chak, P.O Halka,Tehsil-Marh, Distt. -Jammu.</t>
  </si>
  <si>
    <t>Govt. employee</t>
  </si>
  <si>
    <t>ppsgurtej@gmail.com</t>
  </si>
  <si>
    <t>Chandeep Kour</t>
  </si>
  <si>
    <t>R-10</t>
  </si>
  <si>
    <t>B+</t>
  </si>
  <si>
    <t>HARSHIKA SHARMA</t>
  </si>
  <si>
    <t>28/04/2016</t>
  </si>
  <si>
    <t>20/11/2012</t>
  </si>
  <si>
    <t>Parveen Kumar</t>
  </si>
  <si>
    <t>Renu Sharma</t>
  </si>
  <si>
    <t>H.No.259, Lane No. 7, Mandlik nagar Phase II, Paloura Camp, Jammu.</t>
  </si>
  <si>
    <t>parveen1999kumar@gmail.com</t>
  </si>
  <si>
    <t>Sagun Sharma</t>
  </si>
  <si>
    <t>W-1</t>
  </si>
  <si>
    <t>IMSHA MAGOTRA</t>
  </si>
  <si>
    <t>Sanjay Magotra</t>
  </si>
  <si>
    <t>Reena Magotra</t>
  </si>
  <si>
    <t>H.No.89, jk colony near Bsf qtr, paloura jammu.</t>
  </si>
  <si>
    <t>OBC</t>
  </si>
  <si>
    <t>reenamagotra2@gmail.com</t>
  </si>
  <si>
    <t>Akshita Magotra</t>
  </si>
  <si>
    <t>37 KG</t>
  </si>
  <si>
    <t>KARTIK SHARMA</t>
  </si>
  <si>
    <t>913-A</t>
  </si>
  <si>
    <t>18/03/2015</t>
  </si>
  <si>
    <t>Pankaj Sharma</t>
  </si>
  <si>
    <t>Anju Sharma</t>
  </si>
  <si>
    <t>H.No. 73 W.No. 61 Hari Vihar Lane 2,Opp Priya darshini Lane, Patta Paloura, jammu.</t>
  </si>
  <si>
    <t>JK Police</t>
  </si>
  <si>
    <t>pankaj.sharma191080@gmail.com</t>
  </si>
  <si>
    <t>Kanika Sharma</t>
  </si>
  <si>
    <t>156 CM</t>
  </si>
  <si>
    <t>47 KG</t>
  </si>
  <si>
    <t>AB+</t>
  </si>
  <si>
    <t>KUSHANK KHANNA</t>
  </si>
  <si>
    <t>28/03/2016</t>
  </si>
  <si>
    <t>Ashwani Khanna</t>
  </si>
  <si>
    <t>Neha Kumari</t>
  </si>
  <si>
    <t>H.No. 300 A, Street -16 D, Lower Shiv Nagar, Near Polytechnic College for women,jammu.</t>
  </si>
  <si>
    <t>ayushkhanna419@gmail.com</t>
  </si>
  <si>
    <t>146 CM</t>
  </si>
  <si>
    <t>35 KG</t>
  </si>
  <si>
    <t>MANVI JAMWAL</t>
  </si>
  <si>
    <t>Mahinder Singh</t>
  </si>
  <si>
    <t>Meena Devi</t>
  </si>
  <si>
    <t>H.No. 67 , phase-1, Mandlik nagar, Paloura, Jammu.</t>
  </si>
  <si>
    <t>mahinderjamwal1980@gmail.com</t>
  </si>
  <si>
    <t>Aryaveer singh</t>
  </si>
  <si>
    <t xml:space="preserve">Private </t>
  </si>
  <si>
    <t>MANYA GUPTA</t>
  </si>
  <si>
    <t>Dheeraj Gupta</t>
  </si>
  <si>
    <t>Anupama Gupta</t>
  </si>
  <si>
    <t>H.No.-114 Lane No.-2 Jawahar nagar, Talab tillo Jammu. 180002</t>
  </si>
  <si>
    <t>Buisnessman</t>
  </si>
  <si>
    <t>guptadheeraj035@gmail.com</t>
  </si>
  <si>
    <t>Arushi Gupta</t>
  </si>
  <si>
    <t>Private</t>
  </si>
  <si>
    <t>149 CM</t>
  </si>
  <si>
    <t>NIHARIKA</t>
  </si>
  <si>
    <t>28/1/2015</t>
  </si>
  <si>
    <t>15/11/2011</t>
  </si>
  <si>
    <t>Rajeev Singh</t>
  </si>
  <si>
    <t>Neetu Rani</t>
  </si>
  <si>
    <t>R/O- Pakhian P/O- Kangrail, Tehsil- Jammu north, District- Jammu, pin-181206</t>
  </si>
  <si>
    <t>rajeevsinghpw@gmail.com</t>
  </si>
  <si>
    <t>Vanshika</t>
  </si>
  <si>
    <t>155 CM</t>
  </si>
  <si>
    <t>PIYUSH GUPTA</t>
  </si>
  <si>
    <t>26/4/2018</t>
  </si>
  <si>
    <t>Pardeep Gupta</t>
  </si>
  <si>
    <t>Shikha Gupta</t>
  </si>
  <si>
    <t>H.No.29 New Mohinder Nagar, near Indra theatre, canal road, jammu.</t>
  </si>
  <si>
    <t>shikhagupta2588@gmail.com</t>
  </si>
  <si>
    <t>T-2</t>
  </si>
  <si>
    <t>RIHAN BALGOTRA</t>
  </si>
  <si>
    <t>16/4/2021</t>
  </si>
  <si>
    <t>Pardeep Kumar</t>
  </si>
  <si>
    <t>Pooja Devi</t>
  </si>
  <si>
    <t>H.no.-72 Muthi Shantipuram, Patoli gurha Bhramana, near raja mandlik, jammu</t>
  </si>
  <si>
    <t>SC</t>
  </si>
  <si>
    <t xml:space="preserve">Army </t>
  </si>
  <si>
    <t>pardkumar@gmail.com</t>
  </si>
  <si>
    <t>T-1</t>
  </si>
  <si>
    <t>RITIKA SHARMA</t>
  </si>
  <si>
    <t>Balwant Raj</t>
  </si>
  <si>
    <t>R/O Mandlik Nagar Phase -II, P/O Paloura, jammu.</t>
  </si>
  <si>
    <t>Home wife</t>
  </si>
  <si>
    <t>serveuttams@gmail.com</t>
  </si>
  <si>
    <t>Sarvotam sharma</t>
  </si>
  <si>
    <t>SAKSH SHARMA</t>
  </si>
  <si>
    <t>27/03/2018</t>
  </si>
  <si>
    <t>290812746311</t>
  </si>
  <si>
    <t>Kush Sharma</t>
  </si>
  <si>
    <t>Shikha Sharma</t>
  </si>
  <si>
    <t>Plot no.-205 near shopping center, Bakshi nagar, Jammu.</t>
  </si>
  <si>
    <t>9149518915saksh@gmail.com</t>
  </si>
  <si>
    <t>sayash sharma</t>
  </si>
  <si>
    <t>R-7</t>
  </si>
  <si>
    <t>SPARSH SHARMA</t>
  </si>
  <si>
    <t>29/03/2023</t>
  </si>
  <si>
    <t>26/08/2013</t>
  </si>
  <si>
    <t>Vinay kumar</t>
  </si>
  <si>
    <t>Ritu sharma</t>
  </si>
  <si>
    <t>H N0.-260, mandlik nagar, toph sherkhania,paloura jammu</t>
  </si>
  <si>
    <t>bralvinay85@gmail.com</t>
  </si>
  <si>
    <t>Precious sharma</t>
  </si>
  <si>
    <t>SHIV</t>
  </si>
  <si>
    <t>15/03/2018</t>
  </si>
  <si>
    <t>Vipan Kumar</t>
  </si>
  <si>
    <t>Sheetal Sandal</t>
  </si>
  <si>
    <t>H.No.-155 L.No.-1 Rajpura Shakti Nagar, Jammu. Near Urban Health Centre.</t>
  </si>
  <si>
    <t>Govt. teacher</t>
  </si>
  <si>
    <t>vipankumar779@gmail.com</t>
  </si>
  <si>
    <t>Bhargav</t>
  </si>
  <si>
    <t>van-3</t>
  </si>
  <si>
    <t>45 KG</t>
  </si>
  <si>
    <t>TEJAS DHAR</t>
  </si>
  <si>
    <t>30/03/2018</t>
  </si>
  <si>
    <t>Vinod Dhar</t>
  </si>
  <si>
    <t>Sudesh Dhar</t>
  </si>
  <si>
    <t>H.No.-1422 Lane No.-1 Vikas nagar ,Sarwal Jammu.</t>
  </si>
  <si>
    <t>vinoddhar82@yahoo.com</t>
  </si>
  <si>
    <t>165 CM</t>
  </si>
  <si>
    <t>60 KG</t>
  </si>
  <si>
    <t>VAIBHAV MAHAJAN</t>
  </si>
  <si>
    <t>Chetan Gupta</t>
  </si>
  <si>
    <t>Arushi Mahajan</t>
  </si>
  <si>
    <t>L.No.-15 Dogra Nagar, Jammu.</t>
  </si>
  <si>
    <t>Business</t>
  </si>
  <si>
    <t>Pvt Teacher</t>
  </si>
  <si>
    <t>chetangupta@gmail.com</t>
  </si>
  <si>
    <t>145 CM</t>
  </si>
  <si>
    <t>38 KG</t>
  </si>
  <si>
    <t>B-VE</t>
  </si>
  <si>
    <t>VANSHIKA KANGWAL</t>
  </si>
  <si>
    <t>23/03/2018</t>
  </si>
  <si>
    <t>Sanjay Kumar Kangwal</t>
  </si>
  <si>
    <t>Harvinder Kour</t>
  </si>
  <si>
    <t>Ward No.59,Khajuria Mohalla Paloura</t>
  </si>
  <si>
    <t>sapnakangwal123@gmail.com</t>
  </si>
  <si>
    <t>W-3</t>
  </si>
  <si>
    <t>VIREN GUPTA</t>
  </si>
  <si>
    <t>Anil Gupta</t>
  </si>
  <si>
    <t>Kamiya Gupta</t>
  </si>
  <si>
    <t xml:space="preserve">ward no. 6, Dhok Paloura ,Manhas Mohalla, near tiny tots higher secondary school, Jammu. </t>
  </si>
  <si>
    <t>Advocate</t>
  </si>
  <si>
    <t>anikvirengupta@gmail.com</t>
  </si>
  <si>
    <t>Anik Gupta</t>
  </si>
  <si>
    <t>Pvt van</t>
  </si>
  <si>
    <t>150 CM</t>
  </si>
  <si>
    <t>57 KG</t>
  </si>
  <si>
    <t>YASHASVI SHAN</t>
  </si>
  <si>
    <t>14/04/2021</t>
  </si>
  <si>
    <t>17/11/2012</t>
  </si>
  <si>
    <t>Lakshmi kant shan</t>
  </si>
  <si>
    <t>Susheela devi</t>
  </si>
  <si>
    <t>R/O -Atholi Padder, Tehsil- Atholi, Distt.- kishtwar, PIN- 182204</t>
  </si>
  <si>
    <t>RBA</t>
  </si>
  <si>
    <t>Nurse</t>
  </si>
  <si>
    <t>lakshmikantshan005@gmail.com</t>
  </si>
  <si>
    <t>shivansh shan</t>
  </si>
  <si>
    <t>R-2</t>
  </si>
  <si>
    <t>TOTAL  NO. OF STUDENTS : 23</t>
  </si>
  <si>
    <t>KC GURUKUL PUBLIC SCHOOL</t>
  </si>
  <si>
    <t>CBSE AFFILIATED                     AFFILIATION NO : 730056</t>
  </si>
  <si>
    <t>OPP. BSF CAMPUS JAMMU</t>
  </si>
  <si>
    <t>PH.NO. 0191-2501509                                                E-Mail ID: Kcgurukuljmu@gmail.com</t>
  </si>
  <si>
    <t>REPORT CARD FOR PA I</t>
  </si>
  <si>
    <t xml:space="preserve">                              SESSION 2023-2024</t>
  </si>
  <si>
    <t>CLASS :</t>
  </si>
  <si>
    <t>VI A</t>
  </si>
  <si>
    <t>NAME:</t>
  </si>
  <si>
    <t xml:space="preserve">ROLL NO : </t>
  </si>
  <si>
    <t>FATHER'S NAME:</t>
  </si>
  <si>
    <t>RAJ SINGH</t>
  </si>
  <si>
    <t>ADM. NO:</t>
  </si>
  <si>
    <t>MOTHER'S NAME:</t>
  </si>
  <si>
    <t>MANOHARMA DEVI</t>
  </si>
  <si>
    <t>S.NO</t>
  </si>
  <si>
    <t>SUBJECTS</t>
  </si>
  <si>
    <t>MARKS(20)</t>
  </si>
  <si>
    <t>GRADE</t>
  </si>
  <si>
    <t>ENGLISH</t>
  </si>
  <si>
    <t>HINDI</t>
  </si>
  <si>
    <t>MATHS</t>
  </si>
  <si>
    <t>SCIENCE</t>
  </si>
  <si>
    <t>A1</t>
  </si>
  <si>
    <t>SOCIAL SCIENCE</t>
  </si>
  <si>
    <t>COMPUTER SCIENCE</t>
  </si>
  <si>
    <t>TOTAL</t>
  </si>
  <si>
    <t>PERCENTAGE</t>
  </si>
  <si>
    <t>DATE : 07-03-23</t>
  </si>
  <si>
    <t>CLASS TR. SAKSHI SAINI</t>
  </si>
  <si>
    <t>PRINCIPAL</t>
  </si>
  <si>
    <t>SATYANDER SHARMA</t>
  </si>
  <si>
    <t>ANURADHA</t>
  </si>
  <si>
    <t>SANJAY TICKOO</t>
  </si>
  <si>
    <t>POOJA TICKOO</t>
  </si>
  <si>
    <t>C2</t>
  </si>
  <si>
    <t>RAKESH GUPTA</t>
  </si>
  <si>
    <t>ANSHU GUPTA</t>
  </si>
  <si>
    <t>PRIT PAL SINGH</t>
  </si>
  <si>
    <t>SUKHVEER KOUR</t>
  </si>
  <si>
    <t>A2</t>
  </si>
  <si>
    <t>DATE : 07-03-2023</t>
  </si>
  <si>
    <t>PARVEEN KUMAR</t>
  </si>
  <si>
    <t>RENU SHARMA</t>
  </si>
  <si>
    <t>CLASS TR.  SAKSHI SAINI</t>
  </si>
  <si>
    <t>SANJAY MAGOTRA</t>
  </si>
  <si>
    <t>REENA MAGOTRA</t>
  </si>
  <si>
    <t>PANKAJ SHARMA</t>
  </si>
  <si>
    <t>ANJU SHARMA</t>
  </si>
  <si>
    <t>C1</t>
  </si>
  <si>
    <t xml:space="preserve">KUSHANK KHANNA </t>
  </si>
  <si>
    <t>ASHWANI KHANNA</t>
  </si>
  <si>
    <t>NEHA KUMARI</t>
  </si>
  <si>
    <t xml:space="preserve">VI A </t>
  </si>
  <si>
    <t xml:space="preserve">MANVI JAMWAL </t>
  </si>
  <si>
    <t>MAHINDER SINGH</t>
  </si>
  <si>
    <t>MEENA DEVI</t>
  </si>
  <si>
    <t xml:space="preserve">MANYA GUPTA </t>
  </si>
  <si>
    <t>DHEERAJ GUPTA</t>
  </si>
  <si>
    <t>ANUPAMA GUPTA</t>
  </si>
  <si>
    <t>RAJEEV SINGH</t>
  </si>
  <si>
    <t>NEETU RANI</t>
  </si>
  <si>
    <t>PARDEEP GUPTA</t>
  </si>
  <si>
    <t>SHIKHA GUPTA</t>
  </si>
  <si>
    <t>PARDEEP KUMAR</t>
  </si>
  <si>
    <t>POOJA DEVI</t>
  </si>
  <si>
    <t>BALWANT RAJ</t>
  </si>
  <si>
    <t>KUSH SHARMA</t>
  </si>
  <si>
    <t>SHIKHA SHARMA</t>
  </si>
  <si>
    <t>VINAY KUMAR</t>
  </si>
  <si>
    <t xml:space="preserve">RITU SHARMA </t>
  </si>
  <si>
    <t>VIPAN KUMAR</t>
  </si>
  <si>
    <t>SHEETAL SANDAL</t>
  </si>
  <si>
    <t>VINOD DHAR</t>
  </si>
  <si>
    <t>SUDESH DHAR</t>
  </si>
  <si>
    <t>CHETAN GUPTA</t>
  </si>
  <si>
    <t>ARUSHI MAHAJAN</t>
  </si>
  <si>
    <t>SANJAY KUMAR KANGWAL</t>
  </si>
  <si>
    <t>HARVINDER KOUR</t>
  </si>
  <si>
    <t>B2</t>
  </si>
  <si>
    <t xml:space="preserve">DATE :07-03-2023 </t>
  </si>
  <si>
    <t>ANIL GUPTA</t>
  </si>
  <si>
    <t>KAMIYA GUPTA</t>
  </si>
  <si>
    <t>LAKSHMI KANT SHAN</t>
  </si>
  <si>
    <t>SUSHEELA DEVI</t>
  </si>
  <si>
    <t>K.C. Gurukul Public School, Jammu</t>
  </si>
  <si>
    <t>PA  I-(2023-2024)</t>
  </si>
  <si>
    <t xml:space="preserve">      Class- VI A</t>
  </si>
  <si>
    <t>S. No.</t>
  </si>
  <si>
    <t>Name</t>
  </si>
  <si>
    <t>English (20)</t>
  </si>
  <si>
    <t>Hindi (20)</t>
  </si>
  <si>
    <t>Maths (20)</t>
  </si>
  <si>
    <t>Science(20)</t>
  </si>
  <si>
    <t>S.st (20)</t>
  </si>
  <si>
    <t>Comp. (20)</t>
  </si>
  <si>
    <t>%AGE</t>
  </si>
  <si>
    <t>GR</t>
  </si>
  <si>
    <t>AB</t>
  </si>
  <si>
    <t>TERM I</t>
  </si>
  <si>
    <t>SESSION 2023-2024</t>
  </si>
  <si>
    <t>S.No.</t>
  </si>
  <si>
    <t>NAME</t>
  </si>
  <si>
    <t>COMPUTER</t>
  </si>
  <si>
    <t xml:space="preserve">           S.E                      (5)</t>
  </si>
  <si>
    <t>ACTIVITY                  (5)</t>
  </si>
  <si>
    <t>TERM I                               (80)</t>
  </si>
  <si>
    <t>TOTAL   (100)</t>
  </si>
  <si>
    <t>PA I                                (10)</t>
  </si>
  <si>
    <t>S.E                      (5)</t>
  </si>
  <si>
    <t>TERM       I                              (50)</t>
  </si>
  <si>
    <t xml:space="preserve">           GK                                     50</t>
  </si>
  <si>
    <t>M.SC    50</t>
  </si>
  <si>
    <t>U/S       50</t>
  </si>
  <si>
    <t>GRAND TOTAL</t>
  </si>
  <si>
    <t>OVERALL GRADE</t>
  </si>
  <si>
    <t>ATTENDANCE</t>
  </si>
  <si>
    <t xml:space="preserve">                        PH.NO.   6005510660                       E-Mail ID : kcgurukuljmu@gmail.com</t>
  </si>
  <si>
    <t>REPORT CARD FOR TERM I (2023-24)</t>
  </si>
  <si>
    <t xml:space="preserve">ROLL NO:                                     </t>
  </si>
  <si>
    <t>ADM.NO</t>
  </si>
  <si>
    <t>SUBJECT ENRICHMENT        (5)</t>
  </si>
  <si>
    <t>S.SCIENCE</t>
  </si>
  <si>
    <t>COMP.Sc (50)</t>
  </si>
  <si>
    <t>GK</t>
  </si>
  <si>
    <t>M.SC</t>
  </si>
  <si>
    <t>URDU/SANSKRIT</t>
  </si>
  <si>
    <t xml:space="preserve">PERCENTAGE </t>
  </si>
  <si>
    <t xml:space="preserve">CLASS TEACHER'S REMARKS:               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</si>
  <si>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</si>
  <si>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</si>
  <si>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</si>
  <si>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</si>
  <si>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</si>
  <si>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B</t>
  </si>
  <si>
    <t>PART - II (B) : HEALTH &amp; PHYSICAL EDUCATION ( to be assessed on a 3 point scale)</t>
  </si>
  <si>
    <t>GAMES</t>
  </si>
  <si>
    <t>C</t>
  </si>
  <si>
    <t>HEALTH &amp; FITNESS</t>
  </si>
  <si>
    <t>DANCE</t>
  </si>
  <si>
    <t>MUSIC</t>
  </si>
  <si>
    <t>A</t>
  </si>
  <si>
    <t>PART - III : DISCIPLINE  ( to be assessed on a 3 point scale)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</si>
  <si>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</si>
  <si>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</si>
  <si>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</si>
  <si>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</si>
  <si>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</si>
  <si>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</si>
  <si>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51-60</t>
  </si>
  <si>
    <t>81-90</t>
  </si>
  <si>
    <t>41-50</t>
  </si>
  <si>
    <t>71-80</t>
  </si>
  <si>
    <t>B1</t>
  </si>
  <si>
    <t>33-40</t>
  </si>
  <si>
    <t>D</t>
  </si>
  <si>
    <t>61-70</t>
  </si>
  <si>
    <t>&lt;32</t>
  </si>
  <si>
    <t>E</t>
  </si>
  <si>
    <t>DATE:  07-10-2023</t>
  </si>
  <si>
    <t>CLASS TEACHER SIGNATURE</t>
  </si>
  <si>
    <t>PRINCIPAL SIGN</t>
  </si>
  <si>
    <t>SCHOLASTIC AREA</t>
  </si>
  <si>
    <t>TERM I                             (80)</t>
  </si>
  <si>
    <t xml:space="preserve">DATE:   07-10-2023 </t>
  </si>
  <si>
    <t>DATE:    07-10-2023</t>
  </si>
  <si>
    <t>PARVEEN SHARMA</t>
  </si>
  <si>
    <t>DATE: 07-10-2023</t>
  </si>
  <si>
    <t>IMSHA MANGOTRA</t>
  </si>
  <si>
    <t>REENA MANGOTRA</t>
  </si>
  <si>
    <t>SANJAY MANGOTRA</t>
  </si>
  <si>
    <t xml:space="preserve">DATE: 07-10-2023 </t>
  </si>
  <si>
    <t xml:space="preserve">DATE: 07-10-2023  </t>
  </si>
  <si>
    <t xml:space="preserve">DATE:  07-10-2023 </t>
  </si>
  <si>
    <t xml:space="preserve">DATE:  07-10-2023  </t>
  </si>
  <si>
    <t>PARDEEP  KUMAR</t>
  </si>
  <si>
    <t xml:space="preserve">DATE:07-10-2023  </t>
  </si>
  <si>
    <t>RITU SHARMA</t>
  </si>
  <si>
    <t>VINAY SHARMA</t>
  </si>
  <si>
    <t xml:space="preserve"> VI A</t>
  </si>
  <si>
    <t>PA  II-(2023-2024)</t>
  </si>
  <si>
    <t>CLASS TR. -SAKSHI SAINI</t>
  </si>
  <si>
    <t>REPORT CARD FOR PA II</t>
  </si>
  <si>
    <t xml:space="preserve">                              SESSION: 2023-2024</t>
  </si>
  <si>
    <t>ROLL NO.</t>
  </si>
  <si>
    <t>DATE : 02-01-2024</t>
  </si>
  <si>
    <t xml:space="preserve">AVNI GUPTA </t>
  </si>
  <si>
    <t>YASHASVI SEN</t>
  </si>
  <si>
    <t>G.K</t>
  </si>
  <si>
    <t>HY</t>
  </si>
  <si>
    <t>FINAL</t>
  </si>
  <si>
    <t xml:space="preserve">  PA I                          (10)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</si>
  <si>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</si>
  <si>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</si>
  <si>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</si>
  <si>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</si>
  <si>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</si>
  <si>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</si>
  <si>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</si>
  <si>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REPORT CARD (SESSION : 2023-2024)</t>
  </si>
  <si>
    <t>STUDENT PROFILE</t>
  </si>
  <si>
    <t>NAME :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</si>
  <si>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</si>
  <si>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</si>
  <si>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</si>
  <si>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</si>
  <si>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</si>
  <si>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</si>
  <si>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</si>
  <si>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</si>
  <si>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</si>
  <si>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</si>
  <si>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</si>
  <si>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NB             (5)</t>
  </si>
  <si>
    <t xml:space="preserve">S.E                (5) </t>
  </si>
  <si>
    <t xml:space="preserve">H.Y   (80) </t>
  </si>
  <si>
    <t>PA  II              (10)</t>
  </si>
  <si>
    <t xml:space="preserve">FINAL (80) </t>
  </si>
  <si>
    <t>MATHEMATICS</t>
  </si>
  <si>
    <t>TERM-I M.M.</t>
  </si>
  <si>
    <t>TERM-I M.O</t>
  </si>
  <si>
    <t>TERM-I %AGE</t>
  </si>
  <si>
    <t>TERM-I GRADE</t>
  </si>
  <si>
    <t>TERM-II M.M.</t>
  </si>
  <si>
    <t>TERM-II M.O</t>
  </si>
  <si>
    <t>TERM-II %AGE</t>
  </si>
  <si>
    <t>TERM-II GRADE</t>
  </si>
  <si>
    <t>OVERALL TOTAL</t>
  </si>
  <si>
    <t>OVERALL PERCENTAGE</t>
  </si>
  <si>
    <t xml:space="preserve">OVERALL GRADE </t>
  </si>
  <si>
    <t xml:space="preserve">TERM -I (GRADE) </t>
  </si>
  <si>
    <t>TERM -II ( GRADE)</t>
  </si>
  <si>
    <t xml:space="preserve">REMARKS </t>
  </si>
  <si>
    <t>DATE- 26-03-2024</t>
  </si>
  <si>
    <t>SAKSHI SAINI</t>
  </si>
  <si>
    <t xml:space="preserve">PRINCIPAL </t>
  </si>
  <si>
    <t>G. KNOWLEDGE</t>
  </si>
  <si>
    <t>M.SCIENCE</t>
  </si>
  <si>
    <t xml:space="preserve"> KC GURUKUL PUBLIC SCHOOL</t>
  </si>
  <si>
    <t>RESULT STATEMENT OF ANNUAL EXAMINATION[2023-2024]</t>
  </si>
  <si>
    <t>RESULT STATEMENT OF ANNUAL EXAMINATION[2022-2023]</t>
  </si>
  <si>
    <t>TEACHER'S NAME : SAKSHI SAINI</t>
  </si>
  <si>
    <t>M.SC.</t>
  </si>
  <si>
    <t>NAME OF STUDENT</t>
  </si>
  <si>
    <t>PA I</t>
  </si>
  <si>
    <t>SE</t>
  </si>
  <si>
    <t>NB</t>
  </si>
  <si>
    <t xml:space="preserve">TOTAL </t>
  </si>
  <si>
    <t>PA II</t>
  </si>
  <si>
    <t>ROLL NO</t>
  </si>
  <si>
    <t>TERM II</t>
  </si>
  <si>
    <t>Attendance</t>
  </si>
  <si>
    <t xml:space="preserve">       U/S</t>
  </si>
  <si>
    <t xml:space="preserve">               KC GURUKUL PUBLIC SCHOOL</t>
  </si>
  <si>
    <t xml:space="preserve">                                               KC GURUKUL PUBLIC SCHOOL</t>
  </si>
  <si>
    <t xml:space="preserve">                                      RESULT STATEMENT OF ANNUAL EXAMINATION[2022-2023]</t>
  </si>
  <si>
    <t>TEACHER'S NAME:SAKSHI SAINI</t>
  </si>
  <si>
    <t>19/05/2012</t>
  </si>
  <si>
    <t>14/02/2012</t>
  </si>
  <si>
    <t>29/08/2011</t>
  </si>
  <si>
    <t>29/02/2012</t>
  </si>
  <si>
    <t>16/09/2012</t>
  </si>
  <si>
    <t>26/11/2012</t>
  </si>
  <si>
    <t>27/12/2011</t>
  </si>
  <si>
    <t>24/08/2012</t>
  </si>
  <si>
    <t>15/01/2012</t>
  </si>
  <si>
    <t>28/02/2013</t>
  </si>
  <si>
    <t>15/07/2012</t>
  </si>
  <si>
    <t>PASS</t>
  </si>
  <si>
    <t>Eng. (80)</t>
  </si>
  <si>
    <t xml:space="preserve">   Class- VI A</t>
  </si>
  <si>
    <t>CLASS TEACHER: SAKSHI SAINI</t>
  </si>
  <si>
    <t>Hindi (80)</t>
  </si>
  <si>
    <t>Maths (80)</t>
  </si>
  <si>
    <t>SC. (80)</t>
  </si>
  <si>
    <t>S.Sc. (80)</t>
  </si>
  <si>
    <t>Comp. (50)</t>
  </si>
  <si>
    <t>G.K. (50)</t>
  </si>
  <si>
    <t>M. SCI. (50)</t>
  </si>
  <si>
    <t>U/S (50)</t>
  </si>
  <si>
    <t>201/203</t>
  </si>
  <si>
    <t>119/203</t>
  </si>
  <si>
    <t>182/203</t>
  </si>
  <si>
    <t>172/203</t>
  </si>
  <si>
    <t>193/203</t>
  </si>
  <si>
    <t>190/203</t>
  </si>
  <si>
    <t>164/203</t>
  </si>
  <si>
    <t>192/203</t>
  </si>
  <si>
    <t>153/203</t>
  </si>
  <si>
    <t>200/203</t>
  </si>
  <si>
    <t>183/203</t>
  </si>
  <si>
    <t>160/203</t>
  </si>
  <si>
    <t>198/203</t>
  </si>
  <si>
    <t>178/203</t>
  </si>
  <si>
    <t>173/203</t>
  </si>
  <si>
    <t>197/203</t>
  </si>
  <si>
    <t>139/203</t>
  </si>
  <si>
    <t>195/203</t>
  </si>
  <si>
    <t>189/203</t>
  </si>
  <si>
    <t xml:space="preserve">COMPUTER </t>
  </si>
  <si>
    <t>PROMOTED TO CLASS 7TH</t>
  </si>
  <si>
    <t xml:space="preserve">ATTENDANCE </t>
  </si>
  <si>
    <t>FINAL RESULT-(2023-2024)</t>
  </si>
  <si>
    <t>ANNUAL ATTENDANCE OF GIRLS :</t>
  </si>
  <si>
    <t xml:space="preserve">ANNUAL ATTENDANCE OF GIRLS : </t>
  </si>
  <si>
    <t xml:space="preserve">ANNUAL ATTENDANCE OF BOYS : </t>
  </si>
  <si>
    <t xml:space="preserve">NO. OF GIRLS : </t>
  </si>
  <si>
    <t>NO. OF BOYS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</si>
</sst>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_ &quot;₹&quot;\ * #,##0.00_ ;_ &quot;₹&quot;\ * \-#,##0.00_ ;_ &quot;₹&quot;\ * &quot;-&quot;??_ ;_ @_ "/>
    <numFmt numFmtId="165" formatCode="0.0"/>
    <numFmt numFmtId="166" formatCode="dd\/mm\/yyyy"/>
  </numFmts>
  <fonts count="71">
    <font>
      <sz val="11"/>
      <color theme="1"/>
      <name val="Calibri"/>
      <charset val="13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3"/>
      <color theme="1"/>
      <name val="Times New Roman"/>
      <charset val="134"/>
    </font>
    <font>
      <b/>
      <sz val="12"/>
      <color theme="1"/>
      <name val="Times New Roman"/>
      <charset val="134"/>
    </font>
    <font>
      <sz val="12"/>
      <color theme="1"/>
      <name val="Times New Roman"/>
      <charset val="134"/>
    </font>
    <font>
      <b/>
      <sz val="11"/>
      <color theme="1"/>
      <name val="Calibri"/>
      <charset val="134"/>
      <scheme val="minor"/>
    </font>
    <font>
      <b/>
      <sz val="11"/>
      <color theme="1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Calibri"/>
      <charset val="134"/>
      <scheme val="minor"/>
    </font>
    <font>
      <b/>
      <sz val="12"/>
      <color theme="1"/>
      <name val="Calibri"/>
      <charset val="134"/>
      <scheme val="minor"/>
    </font>
    <font>
      <b/>
      <sz val="11"/>
      <color rgb="FF000000"/>
      <name val="Arial"/>
      <charset val="134"/>
    </font>
    <font>
      <b/>
      <sz val="14"/>
      <color theme="1"/>
      <name val="Times New Roman"/>
      <charset val="134"/>
    </font>
    <font>
      <sz val="12"/>
      <name val="Calibri"/>
      <charset val="134"/>
      <scheme val="minor"/>
    </font>
    <font>
      <sz val="12"/>
      <color rgb="FFFF0000"/>
      <name val="Times New Roman"/>
      <charset val="134"/>
    </font>
    <font>
      <sz val="14"/>
      <color theme="1"/>
      <name val="Times New Roman"/>
      <charset val="134"/>
    </font>
    <font>
      <sz val="14"/>
      <color theme="1"/>
      <name val="Calibri"/>
      <charset val="134"/>
      <scheme val="minor"/>
    </font>
    <font>
      <b/>
      <sz val="14"/>
      <color theme="1"/>
      <name val="Times New Roman"/>
      <charset val="1"/>
    </font>
    <font>
      <b/>
      <sz val="14"/>
      <color theme="1"/>
      <name val="Calibri"/>
      <charset val="1"/>
      <scheme val="minor"/>
    </font>
    <font>
      <b/>
      <sz val="14"/>
      <color rgb="FF000000"/>
      <name val="Times New Roman"/>
      <charset val="1"/>
    </font>
    <font>
      <b/>
      <sz val="14"/>
      <color rgb="FF000000"/>
      <name val="Calibri"/>
      <charset val="1"/>
    </font>
    <font>
      <b/>
      <sz val="14"/>
      <color rgb="FF000000"/>
      <name val="Times New Roman"/>
      <charset val="134"/>
    </font>
    <font>
      <sz val="14"/>
      <color rgb="FF000000"/>
      <name val="Arial"/>
      <charset val="134"/>
    </font>
    <font>
      <b/>
      <sz val="14"/>
      <color theme="1"/>
      <name val="Calibri"/>
      <charset val="134"/>
      <scheme val="minor"/>
    </font>
    <font>
      <sz val="14"/>
      <color rgb="FF000000"/>
      <name val="Times New Roman"/>
      <charset val="134"/>
    </font>
    <font>
      <b/>
      <sz val="14"/>
      <color rgb="FFFF0000"/>
      <name val="Times New Roman"/>
      <charset val="134"/>
    </font>
    <font>
      <sz val="14"/>
      <color rgb="FF000000"/>
      <name val="Calibri"/>
      <charset val="134"/>
    </font>
    <font>
      <b/>
      <sz val="14"/>
      <color rgb="FFFF0000"/>
      <name val="Calibri"/>
      <charset val="1"/>
      <scheme val="minor"/>
    </font>
    <font>
      <b/>
      <sz val="14"/>
      <color rgb="FFFF0000"/>
      <name val="Calibri"/>
      <charset val="1"/>
    </font>
    <font>
      <sz val="14"/>
      <color theme="1"/>
      <name val="Times New Roman"/>
      <charset val="1"/>
    </font>
    <font>
      <sz val="14"/>
      <color theme="1"/>
      <name val="Calibri"/>
      <charset val="1"/>
      <scheme val="minor"/>
    </font>
    <font>
      <b/>
      <i/>
      <sz val="14"/>
      <color theme="1"/>
      <name val="Times New Roman"/>
      <charset val="134"/>
    </font>
    <font>
      <b/>
      <sz val="11"/>
      <name val="Calibri"/>
      <charset val="134"/>
    </font>
    <font>
      <b/>
      <sz val="10"/>
      <color theme="1"/>
      <name val="Times New Roman"/>
      <charset val="134"/>
    </font>
    <font>
      <b/>
      <sz val="12"/>
      <color rgb="FF000000"/>
      <name val="Times New Roman"/>
      <charset val="134"/>
    </font>
    <font>
      <sz val="12"/>
      <color theme="1"/>
      <name val="Arial"/>
      <charset val="134"/>
    </font>
    <font>
      <b/>
      <sz val="12"/>
      <color theme="1"/>
      <name val="Arial"/>
      <charset val="134"/>
    </font>
    <font>
      <b/>
      <sz val="12"/>
      <name val="Times New Roman"/>
      <charset val="134"/>
    </font>
    <font>
      <sz val="12"/>
      <color rgb="FF000000"/>
      <name val="Arial"/>
      <charset val="134"/>
    </font>
    <font>
      <b/>
      <sz val="12"/>
      <color rgb="FF000000"/>
      <name val="Arial"/>
      <charset val="134"/>
    </font>
    <font>
      <b/>
      <sz val="10"/>
      <color rgb="FF000000"/>
      <name val="Arial"/>
      <charset val="134"/>
    </font>
    <font>
      <b/>
      <sz val="12"/>
      <color rgb="FFFF0000"/>
      <name val="Calibri"/>
      <charset val="134"/>
      <scheme val="minor"/>
    </font>
    <font>
      <b/>
      <sz val="10"/>
      <color theme="1"/>
      <name val="Calibri"/>
      <charset val="134"/>
      <scheme val="minor"/>
    </font>
    <font>
      <sz val="12"/>
      <color rgb="FFFF0000"/>
      <name val="Calibri"/>
      <charset val="134"/>
      <scheme val="minor"/>
    </font>
    <font>
      <b/>
      <sz val="11"/>
      <name val="Calibri"/>
      <charset val="134"/>
      <scheme val="minor"/>
    </font>
    <font>
      <b/>
      <u/>
      <sz val="11"/>
      <color theme="1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1"/>
      <color theme="1"/>
      <name val="Calibri"/>
      <charset val="134"/>
      <scheme val="minor"/>
    </font>
    <font>
      <b/>
      <sz val="12"/>
      <name val="Calibri"/>
      <family val="2"/>
      <scheme val="minor"/>
    </font>
    <font>
      <b/>
      <sz val="10"/>
      <color theme="1"/>
      <name val="Times New Roman"/>
      <family val="1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u/>
      <sz val="11"/>
      <color theme="10"/>
      <name val="Calibri"/>
      <family val="2"/>
      <scheme val="minor"/>
    </font>
    <font>
      <sz val="9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3"/>
      <color theme="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511703848384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</fills>
  <borders count="6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/>
      <top style="thin">
        <color rgb="FF000000"/>
      </top>
      <bottom style="thin">
        <color auto="1"/>
      </bottom>
      <diagonal/>
    </border>
    <border>
      <left/>
      <right/>
      <top style="thin">
        <color rgb="FF000000"/>
      </top>
      <bottom style="thin">
        <color auto="1"/>
      </bottom>
      <diagonal/>
    </border>
    <border>
      <left/>
      <right style="medium">
        <color auto="1"/>
      </right>
      <top style="thin">
        <color rgb="FF000000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</borders>
  <cellStyleXfs count="3">
    <xf numFmtId="0" fontId="0" fillId="0" borderId="0"/>
    <xf numFmtId="164" fontId="49" fillId="0" borderId="0" applyFont="0" applyFill="0" applyBorder="0" applyAlignment="0" applyProtection="0"/>
    <xf numFmtId="0" fontId="48" fillId="0" borderId="0" applyNumberFormat="0" applyFill="0" applyBorder="0" applyAlignment="0" applyProtection="0"/>
  </cellStyleXfs>
  <cellXfs count="615">
    <xf numFmtId="0" fontId="0" fillId="0" borderId="0" xfId="0"/>
    <xf numFmtId="0" fontId="6" fillId="0" borderId="1" xfId="0" applyFont="1" applyBorder="1" applyAlignment="1">
      <alignment horizontal="center"/>
    </xf>
    <xf numFmtId="0" fontId="6" fillId="0" borderId="1" xfId="0" applyFont="1" applyBorder="1"/>
    <xf numFmtId="0" fontId="7" fillId="2" borderId="1" xfId="0" applyFont="1" applyFill="1" applyBorder="1" applyAlignment="1">
      <alignment horizontal="center"/>
    </xf>
    <xf numFmtId="49" fontId="0" fillId="2" borderId="1" xfId="0" applyNumberFormat="1" applyFill="1" applyBorder="1"/>
    <xf numFmtId="0" fontId="0" fillId="2" borderId="1" xfId="0" applyFill="1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11" fillId="0" borderId="1" xfId="0" applyFont="1" applyBorder="1" applyAlignment="1">
      <alignment horizontal="center"/>
    </xf>
    <xf numFmtId="0" fontId="11" fillId="0" borderId="10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/>
    </xf>
    <xf numFmtId="0" fontId="0" fillId="0" borderId="1" xfId="0" applyBorder="1"/>
    <xf numFmtId="0" fontId="0" fillId="2" borderId="29" xfId="0" applyFill="1" applyBorder="1" applyAlignment="1">
      <alignment horizontal="center" vertical="center"/>
    </xf>
    <xf numFmtId="0" fontId="12" fillId="0" borderId="1" xfId="0" applyFont="1" applyBorder="1"/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2" fillId="0" borderId="30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0" xfId="0" applyFont="1"/>
    <xf numFmtId="165" fontId="6" fillId="0" borderId="1" xfId="0" applyNumberFormat="1" applyFont="1" applyBorder="1" applyAlignment="1">
      <alignment horizontal="center"/>
    </xf>
    <xf numFmtId="0" fontId="12" fillId="0" borderId="1" xfId="0" applyFont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/>
    </xf>
    <xf numFmtId="0" fontId="9" fillId="0" borderId="0" xfId="0" applyFont="1" applyAlignment="1">
      <alignment horizontal="center"/>
    </xf>
    <xf numFmtId="0" fontId="11" fillId="0" borderId="1" xfId="0" applyFont="1" applyBorder="1" applyAlignment="1" applyProtection="1">
      <alignment horizontal="left" vertical="top" wrapText="1"/>
      <protection locked="0"/>
    </xf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 applyProtection="1">
      <alignment horizontal="left" vertical="center" wrapText="1"/>
      <protection locked="0"/>
    </xf>
    <xf numFmtId="0" fontId="15" fillId="0" borderId="1" xfId="0" applyFont="1" applyBorder="1" applyAlignment="1">
      <alignment horizontal="left" wrapText="1"/>
    </xf>
    <xf numFmtId="0" fontId="16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/>
    </xf>
    <xf numFmtId="0" fontId="15" fillId="0" borderId="1" xfId="0" applyFont="1" applyBorder="1" applyAlignment="1">
      <alignment horizontal="left"/>
    </xf>
    <xf numFmtId="0" fontId="10" fillId="0" borderId="1" xfId="0" applyFont="1" applyBorder="1" applyAlignment="1">
      <alignment horizontal="center" vertical="center"/>
    </xf>
    <xf numFmtId="165" fontId="10" fillId="0" borderId="1" xfId="0" applyNumberFormat="1" applyFont="1" applyBorder="1" applyAlignment="1">
      <alignment horizontal="center" vertical="center"/>
    </xf>
    <xf numFmtId="0" fontId="14" fillId="0" borderId="0" xfId="0" applyFont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5" xfId="0" applyFont="1" applyBorder="1"/>
    <xf numFmtId="0" fontId="17" fillId="0" borderId="0" xfId="0" applyFont="1"/>
    <xf numFmtId="0" fontId="14" fillId="0" borderId="0" xfId="0" applyFont="1"/>
    <xf numFmtId="0" fontId="18" fillId="0" borderId="0" xfId="0" applyFont="1"/>
    <xf numFmtId="49" fontId="0" fillId="0" borderId="0" xfId="0" applyNumberFormat="1"/>
    <xf numFmtId="0" fontId="14" fillId="0" borderId="0" xfId="0" applyFont="1" applyAlignment="1">
      <alignment horizontal="left"/>
    </xf>
    <xf numFmtId="0" fontId="14" fillId="0" borderId="18" xfId="0" applyFont="1" applyBorder="1" applyAlignment="1">
      <alignment horizontal="left"/>
    </xf>
    <xf numFmtId="0" fontId="18" fillId="0" borderId="0" xfId="0" applyFont="1" applyAlignment="1">
      <alignment horizontal="left"/>
    </xf>
    <xf numFmtId="49" fontId="0" fillId="0" borderId="0" xfId="0" applyNumberFormat="1" applyAlignment="1">
      <alignment horizontal="center"/>
    </xf>
    <xf numFmtId="0" fontId="14" fillId="0" borderId="18" xfId="0" applyFont="1" applyBorder="1"/>
    <xf numFmtId="49" fontId="18" fillId="0" borderId="18" xfId="0" applyNumberFormat="1" applyFont="1" applyBorder="1"/>
    <xf numFmtId="0" fontId="14" fillId="0" borderId="9" xfId="0" applyFont="1" applyBorder="1" applyAlignment="1">
      <alignment horizontal="center"/>
    </xf>
    <xf numFmtId="0" fontId="19" fillId="0" borderId="9" xfId="0" applyFont="1" applyBorder="1" applyAlignment="1">
      <alignment horizontal="center"/>
    </xf>
    <xf numFmtId="0" fontId="19" fillId="0" borderId="1" xfId="0" applyFont="1" applyBorder="1" applyAlignment="1">
      <alignment horizontal="left"/>
    </xf>
    <xf numFmtId="0" fontId="19" fillId="0" borderId="1" xfId="1" applyNumberFormat="1" applyFont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1" fillId="0" borderId="1" xfId="0" applyFont="1" applyBorder="1" applyAlignment="1">
      <alignment horizontal="center"/>
    </xf>
    <xf numFmtId="49" fontId="21" fillId="0" borderId="20" xfId="0" applyNumberFormat="1" applyFont="1" applyBorder="1" applyAlignment="1">
      <alignment horizontal="center"/>
    </xf>
    <xf numFmtId="0" fontId="19" fillId="0" borderId="1" xfId="0" applyFont="1" applyBorder="1" applyAlignment="1">
      <alignment horizontal="center" vertical="center"/>
    </xf>
    <xf numFmtId="0" fontId="19" fillId="0" borderId="1" xfId="0" applyFont="1" applyBorder="1" applyAlignment="1">
      <alignment horizontal="left" wrapText="1"/>
    </xf>
    <xf numFmtId="2" fontId="19" fillId="0" borderId="1" xfId="0" applyNumberFormat="1" applyFont="1" applyBorder="1" applyAlignment="1">
      <alignment horizontal="center"/>
    </xf>
    <xf numFmtId="0" fontId="22" fillId="2" borderId="29" xfId="0" applyFont="1" applyFill="1" applyBorder="1" applyAlignment="1">
      <alignment horizontal="center" vertical="center"/>
    </xf>
    <xf numFmtId="2" fontId="19" fillId="0" borderId="1" xfId="0" applyNumberFormat="1" applyFont="1" applyBorder="1" applyAlignment="1">
      <alignment horizontal="center" wrapText="1"/>
    </xf>
    <xf numFmtId="0" fontId="20" fillId="2" borderId="29" xfId="0" applyFont="1" applyFill="1" applyBorder="1" applyAlignment="1">
      <alignment horizontal="center" vertical="center"/>
    </xf>
    <xf numFmtId="0" fontId="14" fillId="0" borderId="9" xfId="0" applyFont="1" applyBorder="1"/>
    <xf numFmtId="0" fontId="14" fillId="0" borderId="1" xfId="0" applyFont="1" applyBorder="1"/>
    <xf numFmtId="49" fontId="14" fillId="0" borderId="1" xfId="0" applyNumberFormat="1" applyFont="1" applyBorder="1"/>
    <xf numFmtId="49" fontId="14" fillId="0" borderId="1" xfId="0" applyNumberFormat="1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49" fontId="23" fillId="0" borderId="20" xfId="0" applyNumberFormat="1" applyFont="1" applyBorder="1" applyAlignment="1">
      <alignment horizontal="center"/>
    </xf>
    <xf numFmtId="0" fontId="25" fillId="0" borderId="9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24" fillId="0" borderId="1" xfId="0" applyFont="1" applyBorder="1" applyAlignment="1">
      <alignment horizontal="center"/>
    </xf>
    <xf numFmtId="0" fontId="26" fillId="0" borderId="1" xfId="0" applyFont="1" applyBorder="1" applyAlignment="1">
      <alignment horizontal="center"/>
    </xf>
    <xf numFmtId="0" fontId="24" fillId="0" borderId="20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17" fillId="0" borderId="1" xfId="0" applyFont="1" applyBorder="1" applyAlignment="1">
      <alignment horizontal="center"/>
    </xf>
    <xf numFmtId="0" fontId="25" fillId="0" borderId="9" xfId="0" applyFont="1" applyBorder="1"/>
    <xf numFmtId="0" fontId="25" fillId="0" borderId="9" xfId="0" applyFont="1" applyBorder="1" applyAlignment="1">
      <alignment horizontal="center"/>
    </xf>
    <xf numFmtId="0" fontId="25" fillId="0" borderId="30" xfId="0" applyFont="1" applyBorder="1"/>
    <xf numFmtId="0" fontId="24" fillId="0" borderId="1" xfId="0" applyFont="1" applyBorder="1"/>
    <xf numFmtId="0" fontId="24" fillId="0" borderId="20" xfId="0" applyFont="1" applyBorder="1"/>
    <xf numFmtId="0" fontId="24" fillId="0" borderId="30" xfId="0" applyFont="1" applyBorder="1"/>
    <xf numFmtId="0" fontId="25" fillId="0" borderId="20" xfId="0" applyFont="1" applyBorder="1"/>
    <xf numFmtId="0" fontId="18" fillId="0" borderId="9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20" xfId="0" applyFont="1" applyBorder="1" applyAlignment="1">
      <alignment horizontal="center"/>
    </xf>
    <xf numFmtId="0" fontId="18" fillId="0" borderId="30" xfId="0" applyFont="1" applyBorder="1"/>
    <xf numFmtId="0" fontId="18" fillId="0" borderId="20" xfId="0" applyFont="1" applyBorder="1"/>
    <xf numFmtId="0" fontId="17" fillId="0" borderId="0" xfId="0" applyFont="1" applyAlignment="1">
      <alignment horizontal="left"/>
    </xf>
    <xf numFmtId="0" fontId="8" fillId="0" borderId="0" xfId="0" applyFont="1"/>
    <xf numFmtId="0" fontId="14" fillId="0" borderId="1" xfId="0" applyFont="1" applyBorder="1" applyAlignment="1">
      <alignment horizontal="left"/>
    </xf>
    <xf numFmtId="0" fontId="14" fillId="0" borderId="1" xfId="1" applyNumberFormat="1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left" wrapText="1"/>
    </xf>
    <xf numFmtId="2" fontId="14" fillId="0" borderId="1" xfId="0" applyNumberFormat="1" applyFont="1" applyBorder="1" applyAlignment="1">
      <alignment horizontal="center"/>
    </xf>
    <xf numFmtId="0" fontId="23" fillId="2" borderId="29" xfId="0" applyFont="1" applyFill="1" applyBorder="1" applyAlignment="1">
      <alignment horizontal="center" vertical="center"/>
    </xf>
    <xf numFmtId="2" fontId="14" fillId="0" borderId="1" xfId="0" applyNumberFormat="1" applyFont="1" applyBorder="1" applyAlignment="1">
      <alignment horizontal="center" wrapText="1"/>
    </xf>
    <xf numFmtId="0" fontId="14" fillId="2" borderId="29" xfId="0" applyFont="1" applyFill="1" applyBorder="1" applyAlignment="1">
      <alignment horizontal="center" vertical="center"/>
    </xf>
    <xf numFmtId="0" fontId="27" fillId="2" borderId="29" xfId="0" applyFont="1" applyFill="1" applyBorder="1" applyAlignment="1">
      <alignment horizontal="center" vertical="center"/>
    </xf>
    <xf numFmtId="49" fontId="17" fillId="0" borderId="0" xfId="0" applyNumberFormat="1" applyFont="1"/>
    <xf numFmtId="49" fontId="17" fillId="0" borderId="0" xfId="0" applyNumberFormat="1" applyFont="1" applyAlignment="1">
      <alignment horizontal="center"/>
    </xf>
    <xf numFmtId="49" fontId="17" fillId="0" borderId="18" xfId="0" applyNumberFormat="1" applyFont="1" applyBorder="1"/>
    <xf numFmtId="0" fontId="17" fillId="0" borderId="0" xfId="0" applyFont="1" applyAlignment="1">
      <alignment horizontal="center"/>
    </xf>
    <xf numFmtId="0" fontId="17" fillId="0" borderId="9" xfId="0" applyFont="1" applyBorder="1" applyAlignment="1">
      <alignment horizontal="center"/>
    </xf>
    <xf numFmtId="0" fontId="17" fillId="0" borderId="1" xfId="0" applyFont="1" applyBorder="1" applyAlignment="1">
      <alignment horizontal="left"/>
    </xf>
    <xf numFmtId="0" fontId="17" fillId="0" borderId="1" xfId="1" applyNumberFormat="1" applyFont="1" applyBorder="1" applyAlignment="1">
      <alignment horizontal="center" vertical="center" wrapText="1"/>
    </xf>
    <xf numFmtId="49" fontId="26" fillId="0" borderId="20" xfId="0" applyNumberFormat="1" applyFont="1" applyBorder="1" applyAlignment="1">
      <alignment horizontal="center"/>
    </xf>
    <xf numFmtId="0" fontId="17" fillId="0" borderId="1" xfId="0" applyFont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/>
    </xf>
    <xf numFmtId="0" fontId="28" fillId="2" borderId="29" xfId="0" applyFont="1" applyFill="1" applyBorder="1" applyAlignment="1">
      <alignment horizontal="center" vertical="center"/>
    </xf>
    <xf numFmtId="2" fontId="17" fillId="0" borderId="1" xfId="0" applyNumberFormat="1" applyFont="1" applyBorder="1" applyAlignment="1">
      <alignment horizontal="center" wrapText="1"/>
    </xf>
    <xf numFmtId="0" fontId="18" fillId="2" borderId="29" xfId="0" applyFont="1" applyFill="1" applyBorder="1" applyAlignment="1">
      <alignment horizontal="center" vertical="center"/>
    </xf>
    <xf numFmtId="0" fontId="29" fillId="2" borderId="29" xfId="0" applyFont="1" applyFill="1" applyBorder="1" applyAlignment="1">
      <alignment horizontal="center" vertical="center"/>
    </xf>
    <xf numFmtId="0" fontId="30" fillId="2" borderId="29" xfId="0" applyFont="1" applyFill="1" applyBorder="1" applyAlignment="1">
      <alignment horizontal="center" vertical="center"/>
    </xf>
    <xf numFmtId="0" fontId="31" fillId="0" borderId="18" xfId="0" applyFont="1" applyBorder="1"/>
    <xf numFmtId="49" fontId="32" fillId="0" borderId="18" xfId="0" applyNumberFormat="1" applyFont="1" applyBorder="1"/>
    <xf numFmtId="0" fontId="19" fillId="0" borderId="18" xfId="0" applyFont="1" applyBorder="1" applyAlignment="1">
      <alignment horizontal="left"/>
    </xf>
    <xf numFmtId="0" fontId="19" fillId="0" borderId="18" xfId="0" applyFont="1" applyBorder="1"/>
    <xf numFmtId="0" fontId="17" fillId="0" borderId="0" xfId="0" applyFont="1" applyAlignment="1">
      <alignment horizontal="left" vertical="top"/>
    </xf>
    <xf numFmtId="49" fontId="18" fillId="0" borderId="18" xfId="0" applyNumberFormat="1" applyFont="1" applyBorder="1" applyAlignment="1">
      <alignment wrapText="1"/>
    </xf>
    <xf numFmtId="0" fontId="0" fillId="0" borderId="0" xfId="0" applyAlignment="1">
      <alignment wrapText="1"/>
    </xf>
    <xf numFmtId="0" fontId="33" fillId="0" borderId="0" xfId="0" applyFont="1"/>
    <xf numFmtId="164" fontId="35" fillId="0" borderId="1" xfId="1" applyFont="1" applyBorder="1" applyAlignment="1">
      <alignment horizontal="center" vertical="center" wrapText="1"/>
    </xf>
    <xf numFmtId="0" fontId="36" fillId="0" borderId="1" xfId="0" applyFont="1" applyBorder="1" applyAlignment="1">
      <alignment horizontal="center"/>
    </xf>
    <xf numFmtId="0" fontId="6" fillId="0" borderId="1" xfId="0" applyFont="1" applyBorder="1" applyAlignment="1" applyProtection="1">
      <alignment horizontal="left" vertical="top" wrapText="1"/>
      <protection locked="0"/>
    </xf>
    <xf numFmtId="0" fontId="7" fillId="0" borderId="11" xfId="0" applyFont="1" applyBorder="1" applyAlignment="1">
      <alignment horizontal="center" vertical="center"/>
    </xf>
    <xf numFmtId="0" fontId="37" fillId="0" borderId="1" xfId="1" applyNumberFormat="1" applyFont="1" applyBorder="1" applyAlignment="1">
      <alignment horizontal="center" vertical="center" wrapText="1"/>
    </xf>
    <xf numFmtId="0" fontId="6" fillId="0" borderId="1" xfId="1" applyNumberFormat="1" applyFont="1" applyBorder="1" applyAlignment="1">
      <alignment horizontal="center" vertical="center"/>
    </xf>
    <xf numFmtId="0" fontId="38" fillId="0" borderId="1" xfId="0" applyFont="1" applyBorder="1" applyAlignment="1">
      <alignment horizontal="center"/>
    </xf>
    <xf numFmtId="0" fontId="6" fillId="0" borderId="1" xfId="0" applyFont="1" applyBorder="1" applyAlignment="1" applyProtection="1">
      <alignment horizontal="left" vertical="center" wrapText="1"/>
      <protection locked="0"/>
    </xf>
    <xf numFmtId="0" fontId="39" fillId="0" borderId="1" xfId="0" applyFont="1" applyBorder="1" applyAlignment="1">
      <alignment horizontal="left" wrapText="1"/>
    </xf>
    <xf numFmtId="0" fontId="40" fillId="0" borderId="1" xfId="0" applyFont="1" applyBorder="1" applyAlignment="1">
      <alignment horizontal="center"/>
    </xf>
    <xf numFmtId="0" fontId="41" fillId="0" borderId="1" xfId="0" applyFont="1" applyBorder="1" applyAlignment="1">
      <alignment horizontal="center"/>
    </xf>
    <xf numFmtId="0" fontId="39" fillId="0" borderId="1" xfId="0" applyFont="1" applyBorder="1" applyAlignment="1">
      <alignment horizontal="left"/>
    </xf>
    <xf numFmtId="0" fontId="13" fillId="0" borderId="0" xfId="0" applyFont="1" applyAlignment="1">
      <alignment horizontal="center"/>
    </xf>
    <xf numFmtId="0" fontId="13" fillId="0" borderId="0" xfId="0" applyFont="1" applyAlignment="1">
      <alignment horizontal="left"/>
    </xf>
    <xf numFmtId="0" fontId="13" fillId="0" borderId="0" xfId="0" applyFont="1"/>
    <xf numFmtId="0" fontId="42" fillId="0" borderId="1" xfId="0" applyFont="1" applyBorder="1" applyAlignment="1">
      <alignment horizontal="center" wrapText="1"/>
    </xf>
    <xf numFmtId="0" fontId="35" fillId="0" borderId="1" xfId="0" applyFont="1" applyBorder="1" applyAlignment="1">
      <alignment wrapText="1"/>
    </xf>
    <xf numFmtId="0" fontId="42" fillId="0" borderId="1" xfId="0" applyFont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40" fillId="2" borderId="29" xfId="0" applyFont="1" applyFill="1" applyBorder="1" applyAlignment="1">
      <alignment horizontal="center" vertical="top"/>
    </xf>
    <xf numFmtId="0" fontId="11" fillId="0" borderId="10" xfId="0" applyFont="1" applyBorder="1" applyAlignment="1">
      <alignment horizontal="center" vertical="top"/>
    </xf>
    <xf numFmtId="0" fontId="11" fillId="2" borderId="0" xfId="0" applyFont="1" applyFill="1" applyAlignment="1">
      <alignment horizontal="center" vertical="top"/>
    </xf>
    <xf numFmtId="0" fontId="11" fillId="2" borderId="10" xfId="0" applyFont="1" applyFill="1" applyBorder="1" applyAlignment="1">
      <alignment horizontal="center" vertical="top"/>
    </xf>
    <xf numFmtId="0" fontId="11" fillId="2" borderId="0" xfId="0" applyFont="1" applyFill="1" applyAlignment="1">
      <alignment horizontal="center"/>
    </xf>
    <xf numFmtId="0" fontId="11" fillId="2" borderId="26" xfId="0" applyFont="1" applyFill="1" applyBorder="1" applyAlignment="1">
      <alignment horizontal="center" vertical="top"/>
    </xf>
    <xf numFmtId="0" fontId="11" fillId="2" borderId="1" xfId="0" applyFont="1" applyFill="1" applyBorder="1" applyAlignment="1">
      <alignment horizontal="center" vertical="top"/>
    </xf>
    <xf numFmtId="0" fontId="35" fillId="0" borderId="1" xfId="0" applyFont="1" applyBorder="1" applyAlignment="1">
      <alignment horizontal="center" vertical="center" wrapText="1"/>
    </xf>
    <xf numFmtId="0" fontId="44" fillId="0" borderId="1" xfId="0" applyFont="1" applyBorder="1" applyAlignment="1">
      <alignment vertical="center" wrapText="1"/>
    </xf>
    <xf numFmtId="0" fontId="11" fillId="2" borderId="29" xfId="0" applyFont="1" applyFill="1" applyBorder="1" applyAlignment="1">
      <alignment horizontal="center" vertical="center"/>
    </xf>
    <xf numFmtId="2" fontId="11" fillId="0" borderId="1" xfId="0" applyNumberFormat="1" applyFont="1" applyBorder="1" applyAlignment="1">
      <alignment horizontal="center"/>
    </xf>
    <xf numFmtId="0" fontId="45" fillId="0" borderId="10" xfId="0" applyFont="1" applyBorder="1" applyAlignment="1">
      <alignment horizontal="center" vertical="center"/>
    </xf>
    <xf numFmtId="0" fontId="11" fillId="2" borderId="10" xfId="0" applyFont="1" applyFill="1" applyBorder="1" applyAlignment="1">
      <alignment horizontal="center" vertical="center"/>
    </xf>
    <xf numFmtId="0" fontId="45" fillId="2" borderId="10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horizontal="center"/>
    </xf>
    <xf numFmtId="0" fontId="9" fillId="0" borderId="0" xfId="0" applyFont="1"/>
    <xf numFmtId="0" fontId="10" fillId="0" borderId="0" xfId="0" applyFont="1" applyAlignment="1">
      <alignment horizontal="center" vertical="center"/>
    </xf>
    <xf numFmtId="0" fontId="7" fillId="2" borderId="11" xfId="0" applyFont="1" applyFill="1" applyBorder="1" applyAlignment="1">
      <alignment horizontal="center" vertical="center"/>
    </xf>
    <xf numFmtId="0" fontId="25" fillId="0" borderId="39" xfId="0" applyFont="1" applyBorder="1"/>
    <xf numFmtId="0" fontId="25" fillId="0" borderId="1" xfId="0" applyFont="1" applyBorder="1"/>
    <xf numFmtId="165" fontId="14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 vertical="center"/>
    </xf>
    <xf numFmtId="165" fontId="14" fillId="0" borderId="1" xfId="0" applyNumberFormat="1" applyFont="1" applyBorder="1" applyAlignment="1">
      <alignment horizontal="center" vertical="center"/>
    </xf>
    <xf numFmtId="0" fontId="18" fillId="0" borderId="5" xfId="0" applyFont="1" applyBorder="1"/>
    <xf numFmtId="0" fontId="18" fillId="0" borderId="18" xfId="0" applyFont="1" applyBorder="1"/>
    <xf numFmtId="0" fontId="0" fillId="3" borderId="47" xfId="0" applyFill="1" applyBorder="1"/>
    <xf numFmtId="0" fontId="0" fillId="3" borderId="48" xfId="0" applyFill="1" applyBorder="1"/>
    <xf numFmtId="0" fontId="0" fillId="4" borderId="49" xfId="0" applyFill="1" applyBorder="1"/>
    <xf numFmtId="0" fontId="25" fillId="4" borderId="49" xfId="0" applyFont="1" applyFill="1" applyBorder="1"/>
    <xf numFmtId="0" fontId="18" fillId="4" borderId="49" xfId="0" applyFont="1" applyFill="1" applyBorder="1" applyAlignment="1">
      <alignment horizontal="center"/>
    </xf>
    <xf numFmtId="0" fontId="0" fillId="4" borderId="48" xfId="0" applyFill="1" applyBorder="1"/>
    <xf numFmtId="0" fontId="0" fillId="5" borderId="49" xfId="0" applyFill="1" applyBorder="1"/>
    <xf numFmtId="0" fontId="8" fillId="5" borderId="48" xfId="0" applyFont="1" applyFill="1" applyBorder="1"/>
    <xf numFmtId="0" fontId="8" fillId="0" borderId="49" xfId="0" applyFont="1" applyBorder="1" applyAlignment="1">
      <alignment horizontal="center"/>
    </xf>
    <xf numFmtId="1" fontId="8" fillId="0" borderId="49" xfId="0" applyNumberFormat="1" applyFont="1" applyBorder="1" applyAlignment="1" applyProtection="1">
      <alignment horizontal="center" vertical="center"/>
      <protection locked="0"/>
    </xf>
    <xf numFmtId="166" fontId="8" fillId="0" borderId="49" xfId="0" applyNumberFormat="1" applyFont="1" applyBorder="1" applyAlignment="1" applyProtection="1">
      <alignment horizontal="center"/>
      <protection locked="0"/>
    </xf>
    <xf numFmtId="166" fontId="8" fillId="0" borderId="49" xfId="0" applyNumberFormat="1" applyFont="1" applyBorder="1" applyAlignment="1" applyProtection="1">
      <alignment horizontal="center" vertical="center"/>
      <protection locked="0"/>
    </xf>
    <xf numFmtId="14" fontId="8" fillId="0" borderId="49" xfId="0" applyNumberFormat="1" applyFont="1" applyBorder="1" applyAlignment="1">
      <alignment horizontal="center"/>
    </xf>
    <xf numFmtId="1" fontId="8" fillId="0" borderId="49" xfId="0" applyNumberFormat="1" applyFont="1" applyBorder="1" applyAlignment="1">
      <alignment horizontal="center" vertical="center"/>
    </xf>
    <xf numFmtId="166" fontId="8" fillId="0" borderId="49" xfId="0" applyNumberFormat="1" applyFont="1" applyBorder="1" applyAlignment="1">
      <alignment horizontal="center"/>
    </xf>
    <xf numFmtId="0" fontId="8" fillId="0" borderId="52" xfId="0" applyFont="1" applyBorder="1" applyAlignment="1">
      <alignment horizontal="center"/>
    </xf>
    <xf numFmtId="1" fontId="8" fillId="0" borderId="52" xfId="0" applyNumberFormat="1" applyFont="1" applyBorder="1" applyAlignment="1" applyProtection="1">
      <alignment horizontal="center" vertical="center"/>
      <protection locked="0"/>
    </xf>
    <xf numFmtId="166" fontId="8" fillId="0" borderId="52" xfId="0" applyNumberFormat="1" applyFont="1" applyBorder="1" applyAlignment="1" applyProtection="1">
      <alignment horizontal="center"/>
      <protection locked="0"/>
    </xf>
    <xf numFmtId="14" fontId="8" fillId="0" borderId="52" xfId="0" applyNumberFormat="1" applyFont="1" applyBorder="1" applyAlignment="1">
      <alignment horizontal="center"/>
    </xf>
    <xf numFmtId="1" fontId="8" fillId="0" borderId="52" xfId="0" applyNumberFormat="1" applyFont="1" applyBorder="1" applyAlignment="1">
      <alignment horizontal="center" vertical="center"/>
    </xf>
    <xf numFmtId="166" fontId="8" fillId="0" borderId="52" xfId="0" applyNumberFormat="1" applyFont="1" applyBorder="1" applyAlignment="1">
      <alignment horizontal="center"/>
    </xf>
    <xf numFmtId="49" fontId="8" fillId="0" borderId="52" xfId="0" applyNumberFormat="1" applyFont="1" applyBorder="1" applyAlignment="1">
      <alignment horizontal="center" vertical="center" wrapText="1"/>
    </xf>
    <xf numFmtId="1" fontId="47" fillId="0" borderId="49" xfId="0" applyNumberFormat="1" applyFont="1" applyBorder="1" applyAlignment="1" applyProtection="1">
      <alignment horizontal="center" vertical="center"/>
      <protection locked="0"/>
    </xf>
    <xf numFmtId="0" fontId="8" fillId="0" borderId="53" xfId="0" applyFont="1" applyBorder="1" applyAlignment="1">
      <alignment horizontal="center"/>
    </xf>
    <xf numFmtId="1" fontId="8" fillId="0" borderId="53" xfId="0" applyNumberFormat="1" applyFont="1" applyBorder="1" applyAlignment="1">
      <alignment horizontal="center" vertical="center"/>
    </xf>
    <xf numFmtId="166" fontId="8" fillId="0" borderId="53" xfId="0" applyNumberFormat="1" applyFont="1" applyBorder="1" applyAlignment="1">
      <alignment horizontal="center"/>
    </xf>
    <xf numFmtId="0" fontId="25" fillId="3" borderId="48" xfId="0" applyFont="1" applyFill="1" applyBorder="1"/>
    <xf numFmtId="0" fontId="18" fillId="3" borderId="48" xfId="0" applyFont="1" applyFill="1" applyBorder="1"/>
    <xf numFmtId="0" fontId="0" fillId="5" borderId="48" xfId="0" applyFill="1" applyBorder="1"/>
    <xf numFmtId="0" fontId="8" fillId="5" borderId="49" xfId="0" applyFont="1" applyFill="1" applyBorder="1" applyAlignment="1">
      <alignment horizontal="center"/>
    </xf>
    <xf numFmtId="0" fontId="8" fillId="5" borderId="48" xfId="0" applyFont="1" applyFill="1" applyBorder="1" applyAlignment="1">
      <alignment horizontal="center"/>
    </xf>
    <xf numFmtId="0" fontId="8" fillId="0" borderId="49" xfId="0" applyFont="1" applyBorder="1"/>
    <xf numFmtId="0" fontId="8" fillId="0" borderId="49" xfId="0" applyFont="1" applyBorder="1" applyAlignment="1" applyProtection="1">
      <alignment horizontal="left"/>
      <protection locked="0"/>
    </xf>
    <xf numFmtId="0" fontId="8" fillId="0" borderId="49" xfId="0" applyFont="1" applyBorder="1" applyProtection="1">
      <protection locked="0"/>
    </xf>
    <xf numFmtId="0" fontId="8" fillId="0" borderId="49" xfId="0" applyFont="1" applyBorder="1" applyAlignment="1" applyProtection="1">
      <alignment horizontal="left" vertical="center"/>
      <protection locked="0"/>
    </xf>
    <xf numFmtId="0" fontId="8" fillId="0" borderId="52" xfId="0" applyFont="1" applyBorder="1"/>
    <xf numFmtId="0" fontId="8" fillId="0" borderId="52" xfId="0" applyFont="1" applyBorder="1" applyAlignment="1" applyProtection="1">
      <alignment horizontal="left"/>
      <protection locked="0"/>
    </xf>
    <xf numFmtId="0" fontId="8" fillId="0" borderId="52" xfId="0" applyFont="1" applyBorder="1" applyProtection="1">
      <protection locked="0"/>
    </xf>
    <xf numFmtId="0" fontId="8" fillId="0" borderId="52" xfId="0" applyFont="1" applyBorder="1" applyAlignment="1" applyProtection="1">
      <alignment horizontal="left" vertical="center"/>
      <protection locked="0"/>
    </xf>
    <xf numFmtId="0" fontId="8" fillId="0" borderId="53" xfId="0" applyFont="1" applyBorder="1"/>
    <xf numFmtId="0" fontId="8" fillId="0" borderId="53" xfId="0" applyFont="1" applyBorder="1" applyAlignment="1" applyProtection="1">
      <alignment horizontal="left"/>
      <protection locked="0"/>
    </xf>
    <xf numFmtId="0" fontId="8" fillId="0" borderId="53" xfId="0" applyFont="1" applyBorder="1" applyProtection="1">
      <protection locked="0"/>
    </xf>
    <xf numFmtId="0" fontId="46" fillId="0" borderId="49" xfId="2" applyFont="1" applyBorder="1" applyAlignment="1">
      <alignment horizontal="left"/>
    </xf>
    <xf numFmtId="0" fontId="48" fillId="0" borderId="49" xfId="2" applyBorder="1"/>
    <xf numFmtId="0" fontId="0" fillId="0" borderId="49" xfId="0" applyBorder="1"/>
    <xf numFmtId="0" fontId="8" fillId="0" borderId="47" xfId="0" applyFont="1" applyBorder="1"/>
    <xf numFmtId="0" fontId="8" fillId="0" borderId="49" xfId="0" applyFont="1" applyBorder="1" applyAlignment="1">
      <alignment horizontal="left" vertical="center"/>
    </xf>
    <xf numFmtId="0" fontId="11" fillId="0" borderId="49" xfId="0" applyFont="1" applyBorder="1" applyAlignment="1">
      <alignment vertical="center"/>
    </xf>
    <xf numFmtId="0" fontId="8" fillId="0" borderId="52" xfId="0" applyFont="1" applyBorder="1" applyAlignment="1">
      <alignment horizontal="left" vertical="center"/>
    </xf>
    <xf numFmtId="0" fontId="48" fillId="0" borderId="52" xfId="2" applyBorder="1"/>
    <xf numFmtId="0" fontId="0" fillId="0" borderId="52" xfId="0" applyBorder="1"/>
    <xf numFmtId="0" fontId="8" fillId="0" borderId="5" xfId="0" applyFont="1" applyBorder="1"/>
    <xf numFmtId="0" fontId="46" fillId="0" borderId="52" xfId="2" applyFont="1" applyBorder="1" applyAlignment="1">
      <alignment horizontal="left"/>
    </xf>
    <xf numFmtId="0" fontId="46" fillId="0" borderId="53" xfId="2" applyFont="1" applyBorder="1" applyAlignment="1">
      <alignment horizontal="left"/>
    </xf>
    <xf numFmtId="0" fontId="48" fillId="0" borderId="53" xfId="2" applyBorder="1"/>
    <xf numFmtId="0" fontId="0" fillId="0" borderId="53" xfId="0" applyBorder="1"/>
    <xf numFmtId="0" fontId="8" fillId="0" borderId="54" xfId="0" applyFont="1" applyBorder="1"/>
    <xf numFmtId="0" fontId="0" fillId="3" borderId="50" xfId="0" applyFill="1" applyBorder="1"/>
    <xf numFmtId="0" fontId="0" fillId="4" borderId="50" xfId="0" applyFill="1" applyBorder="1"/>
    <xf numFmtId="0" fontId="6" fillId="0" borderId="1" xfId="1" applyNumberFormat="1" applyFont="1" applyBorder="1" applyAlignment="1">
      <alignment horizontal="center"/>
    </xf>
    <xf numFmtId="0" fontId="7" fillId="0" borderId="11" xfId="0" applyFont="1" applyBorder="1" applyAlignment="1">
      <alignment horizontal="center"/>
    </xf>
    <xf numFmtId="0" fontId="7" fillId="0" borderId="1" xfId="0" applyFont="1" applyBorder="1" applyAlignment="1">
      <alignment horizontal="center"/>
    </xf>
    <xf numFmtId="0" fontId="50" fillId="0" borderId="1" xfId="0" applyFont="1" applyBorder="1" applyAlignment="1">
      <alignment horizontal="left" wrapText="1"/>
    </xf>
    <xf numFmtId="164" fontId="51" fillId="0" borderId="1" xfId="1" applyFont="1" applyBorder="1" applyAlignment="1">
      <alignment horizontal="center" vertical="center" wrapText="1"/>
    </xf>
    <xf numFmtId="0" fontId="11" fillId="2" borderId="10" xfId="0" applyFont="1" applyFill="1" applyBorder="1" applyAlignment="1">
      <alignment horizontal="center"/>
    </xf>
    <xf numFmtId="0" fontId="45" fillId="2" borderId="10" xfId="0" applyFont="1" applyFill="1" applyBorder="1" applyAlignment="1">
      <alignment horizontal="center"/>
    </xf>
    <xf numFmtId="0" fontId="43" fillId="2" borderId="10" xfId="0" applyFont="1" applyFill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0" fillId="0" borderId="3" xfId="0" applyBorder="1"/>
    <xf numFmtId="0" fontId="54" fillId="0" borderId="7" xfId="0" applyFont="1" applyBorder="1"/>
    <xf numFmtId="49" fontId="52" fillId="0" borderId="1" xfId="0" applyNumberFormat="1" applyFont="1" applyBorder="1" applyAlignment="1">
      <alignment horizontal="left"/>
    </xf>
    <xf numFmtId="0" fontId="55" fillId="0" borderId="1" xfId="2" applyFont="1" applyBorder="1" applyAlignment="1" applyProtection="1"/>
    <xf numFmtId="0" fontId="52" fillId="0" borderId="20" xfId="0" applyFont="1" applyBorder="1"/>
    <xf numFmtId="0" fontId="52" fillId="0" borderId="30" xfId="0" applyFont="1" applyBorder="1" applyAlignment="1">
      <alignment horizontal="left"/>
    </xf>
    <xf numFmtId="0" fontId="52" fillId="0" borderId="1" xfId="0" applyFont="1" applyBorder="1" applyAlignment="1">
      <alignment horizontal="center" vertical="center" wrapText="1"/>
    </xf>
    <xf numFmtId="0" fontId="52" fillId="0" borderId="20" xfId="0" applyFont="1" applyBorder="1" applyAlignment="1">
      <alignment horizontal="center" vertical="center"/>
    </xf>
    <xf numFmtId="0" fontId="56" fillId="0" borderId="1" xfId="1" applyNumberFormat="1" applyFont="1" applyBorder="1" applyAlignment="1">
      <alignment horizontal="center" vertical="center" wrapText="1"/>
    </xf>
    <xf numFmtId="2" fontId="52" fillId="0" borderId="1" xfId="0" applyNumberFormat="1" applyFont="1" applyBorder="1" applyAlignment="1">
      <alignment horizontal="center"/>
    </xf>
    <xf numFmtId="2" fontId="0" fillId="0" borderId="1" xfId="0" applyNumberFormat="1" applyBorder="1" applyAlignment="1">
      <alignment horizontal="center"/>
    </xf>
    <xf numFmtId="0" fontId="56" fillId="0" borderId="1" xfId="0" applyFont="1" applyBorder="1" applyAlignment="1">
      <alignment horizontal="center" vertical="center"/>
    </xf>
    <xf numFmtId="0" fontId="57" fillId="0" borderId="1" xfId="0" applyFont="1" applyBorder="1" applyAlignment="1">
      <alignment horizontal="center" vertical="center"/>
    </xf>
    <xf numFmtId="0" fontId="52" fillId="2" borderId="1" xfId="0" applyFont="1" applyFill="1" applyBorder="1" applyAlignment="1">
      <alignment horizontal="center"/>
    </xf>
    <xf numFmtId="0" fontId="59" fillId="0" borderId="1" xfId="0" applyFont="1" applyBorder="1" applyAlignment="1">
      <alignment horizontal="center"/>
    </xf>
    <xf numFmtId="0" fontId="58" fillId="0" borderId="1" xfId="0" applyFont="1" applyBorder="1" applyAlignment="1">
      <alignment horizontal="center"/>
    </xf>
    <xf numFmtId="0" fontId="58" fillId="0" borderId="1" xfId="0" applyFont="1" applyBorder="1"/>
    <xf numFmtId="0" fontId="59" fillId="0" borderId="1" xfId="0" applyFont="1" applyBorder="1"/>
    <xf numFmtId="0" fontId="60" fillId="0" borderId="1" xfId="0" applyFont="1" applyBorder="1"/>
    <xf numFmtId="0" fontId="61" fillId="0" borderId="18" xfId="0" applyFont="1" applyBorder="1"/>
    <xf numFmtId="0" fontId="61" fillId="0" borderId="9" xfId="0" applyFont="1" applyBorder="1" applyAlignment="1">
      <alignment horizontal="center"/>
    </xf>
    <xf numFmtId="0" fontId="61" fillId="0" borderId="42" xfId="0" applyFont="1" applyBorder="1" applyAlignment="1">
      <alignment horizontal="center"/>
    </xf>
    <xf numFmtId="0" fontId="61" fillId="0" borderId="45" xfId="0" applyFont="1" applyBorder="1"/>
    <xf numFmtId="0" fontId="61" fillId="0" borderId="46" xfId="0" applyFont="1" applyBorder="1"/>
    <xf numFmtId="0" fontId="61" fillId="0" borderId="1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52" fillId="0" borderId="1" xfId="0" applyFont="1" applyBorder="1" applyAlignment="1">
      <alignment horizontal="left"/>
    </xf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52" fillId="0" borderId="9" xfId="0" applyFont="1" applyBorder="1"/>
    <xf numFmtId="0" fontId="52" fillId="0" borderId="1" xfId="0" applyFont="1" applyBorder="1"/>
    <xf numFmtId="0" fontId="58" fillId="0" borderId="1" xfId="0" applyFont="1" applyBorder="1" applyAlignment="1">
      <alignment wrapText="1"/>
    </xf>
    <xf numFmtId="0" fontId="52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52" fillId="0" borderId="9" xfId="0" applyFont="1" applyBorder="1" applyAlignment="1">
      <alignment wrapText="1"/>
    </xf>
    <xf numFmtId="0" fontId="52" fillId="0" borderId="9" xfId="0" applyFont="1" applyBorder="1" applyAlignment="1">
      <alignment horizontal="left" vertical="center"/>
    </xf>
    <xf numFmtId="0" fontId="61" fillId="0" borderId="0" xfId="0" applyFont="1"/>
    <xf numFmtId="0" fontId="60" fillId="0" borderId="0" xfId="0" applyFont="1"/>
    <xf numFmtId="0" fontId="4" fillId="0" borderId="1" xfId="0" applyFont="1" applyBorder="1" applyAlignment="1">
      <alignment horizontal="center"/>
    </xf>
    <xf numFmtId="0" fontId="4" fillId="2" borderId="29" xfId="0" applyFont="1" applyFill="1" applyBorder="1" applyAlignment="1">
      <alignment horizontal="center" vertical="center"/>
    </xf>
    <xf numFmtId="0" fontId="4" fillId="0" borderId="1" xfId="1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62" fillId="2" borderId="29" xfId="0" applyFont="1" applyFill="1" applyBorder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3" fillId="6" borderId="8" xfId="0" applyFont="1" applyFill="1" applyBorder="1"/>
    <xf numFmtId="0" fontId="53" fillId="6" borderId="8" xfId="0" applyFont="1" applyFill="1" applyBorder="1" applyAlignment="1">
      <alignment horizontal="center"/>
    </xf>
    <xf numFmtId="0" fontId="63" fillId="6" borderId="8" xfId="0" applyFont="1" applyFill="1" applyBorder="1"/>
    <xf numFmtId="0" fontId="53" fillId="6" borderId="1" xfId="0" applyFont="1" applyFill="1" applyBorder="1"/>
    <xf numFmtId="0" fontId="52" fillId="6" borderId="1" xfId="0" applyFont="1" applyFill="1" applyBorder="1"/>
    <xf numFmtId="0" fontId="52" fillId="6" borderId="1" xfId="0" applyFont="1" applyFill="1" applyBorder="1" applyAlignment="1">
      <alignment horizontal="center" vertical="center"/>
    </xf>
    <xf numFmtId="0" fontId="52" fillId="6" borderId="1" xfId="0" applyFont="1" applyFill="1" applyBorder="1" applyAlignment="1">
      <alignment horizontal="center" vertical="center" wrapText="1"/>
    </xf>
    <xf numFmtId="0" fontId="52" fillId="6" borderId="1" xfId="0" applyFont="1" applyFill="1" applyBorder="1" applyAlignment="1">
      <alignment vertical="center"/>
    </xf>
    <xf numFmtId="2" fontId="52" fillId="6" borderId="1" xfId="0" applyNumberFormat="1" applyFont="1" applyFill="1" applyBorder="1" applyAlignment="1">
      <alignment horizontal="center" vertical="center"/>
    </xf>
    <xf numFmtId="0" fontId="52" fillId="2" borderId="1" xfId="0" applyFont="1" applyFill="1" applyBorder="1"/>
    <xf numFmtId="0" fontId="52" fillId="2" borderId="1" xfId="0" applyFont="1" applyFill="1" applyBorder="1" applyAlignment="1">
      <alignment horizontal="center" vertical="center"/>
    </xf>
    <xf numFmtId="2" fontId="52" fillId="2" borderId="1" xfId="0" applyNumberFormat="1" applyFont="1" applyFill="1" applyBorder="1"/>
    <xf numFmtId="0" fontId="64" fillId="0" borderId="1" xfId="0" applyFont="1" applyBorder="1" applyAlignment="1">
      <alignment horizontal="left" wrapText="1"/>
    </xf>
    <xf numFmtId="0" fontId="52" fillId="0" borderId="11" xfId="0" applyFont="1" applyBorder="1"/>
    <xf numFmtId="0" fontId="65" fillId="2" borderId="1" xfId="0" applyFont="1" applyFill="1" applyBorder="1" applyAlignment="1">
      <alignment horizontal="center"/>
    </xf>
    <xf numFmtId="0" fontId="64" fillId="0" borderId="1" xfId="0" applyFont="1" applyBorder="1" applyAlignment="1">
      <alignment horizontal="left"/>
    </xf>
    <xf numFmtId="0" fontId="52" fillId="2" borderId="1" xfId="0" applyFont="1" applyFill="1" applyBorder="1" applyAlignment="1">
      <alignment horizontal="left"/>
    </xf>
    <xf numFmtId="0" fontId="62" fillId="0" borderId="1" xfId="0" applyFont="1" applyBorder="1" applyAlignment="1">
      <alignment horizontal="center"/>
    </xf>
    <xf numFmtId="0" fontId="65" fillId="0" borderId="1" xfId="0" applyFont="1" applyBorder="1" applyAlignment="1">
      <alignment horizontal="left" wrapText="1"/>
    </xf>
    <xf numFmtId="0" fontId="65" fillId="0" borderId="1" xfId="0" applyFont="1" applyBorder="1" applyAlignment="1">
      <alignment horizontal="left"/>
    </xf>
    <xf numFmtId="0" fontId="62" fillId="2" borderId="29" xfId="0" applyFont="1" applyFill="1" applyBorder="1" applyAlignment="1">
      <alignment horizontal="center" vertical="top"/>
    </xf>
    <xf numFmtId="0" fontId="67" fillId="2" borderId="10" xfId="0" applyFont="1" applyFill="1" applyBorder="1" applyAlignment="1">
      <alignment horizontal="center"/>
    </xf>
    <xf numFmtId="0" fontId="66" fillId="0" borderId="10" xfId="0" applyFont="1" applyBorder="1" applyAlignment="1">
      <alignment horizontal="center" vertical="center"/>
    </xf>
    <xf numFmtId="0" fontId="66" fillId="2" borderId="10" xfId="0" applyFont="1" applyFill="1" applyBorder="1" applyAlignment="1">
      <alignment horizontal="center"/>
    </xf>
    <xf numFmtId="0" fontId="66" fillId="2" borderId="10" xfId="0" applyFont="1" applyFill="1" applyBorder="1" applyAlignment="1">
      <alignment horizontal="center" vertical="center"/>
    </xf>
    <xf numFmtId="0" fontId="67" fillId="0" borderId="1" xfId="0" applyFont="1" applyBorder="1" applyAlignment="1">
      <alignment horizontal="center"/>
    </xf>
    <xf numFmtId="0" fontId="68" fillId="0" borderId="1" xfId="0" applyFont="1" applyBorder="1" applyAlignment="1">
      <alignment horizontal="center" vertical="center"/>
    </xf>
    <xf numFmtId="0" fontId="68" fillId="2" borderId="29" xfId="0" applyFont="1" applyFill="1" applyBorder="1" applyAlignment="1">
      <alignment horizontal="center" vertical="center"/>
    </xf>
    <xf numFmtId="0" fontId="68" fillId="0" borderId="10" xfId="0" applyFont="1" applyBorder="1" applyAlignment="1">
      <alignment horizontal="center" vertical="center"/>
    </xf>
    <xf numFmtId="0" fontId="68" fillId="2" borderId="10" xfId="0" applyFont="1" applyFill="1" applyBorder="1" applyAlignment="1">
      <alignment horizontal="center" vertical="center"/>
    </xf>
    <xf numFmtId="0" fontId="68" fillId="2" borderId="10" xfId="0" applyFont="1" applyFill="1" applyBorder="1" applyAlignment="1">
      <alignment horizontal="center"/>
    </xf>
    <xf numFmtId="0" fontId="68" fillId="2" borderId="26" xfId="0" applyFont="1" applyFill="1" applyBorder="1" applyAlignment="1">
      <alignment horizontal="center" vertical="center"/>
    </xf>
    <xf numFmtId="0" fontId="68" fillId="2" borderId="1" xfId="0" applyFont="1" applyFill="1" applyBorder="1" applyAlignment="1">
      <alignment horizontal="center"/>
    </xf>
    <xf numFmtId="0" fontId="52" fillId="6" borderId="1" xfId="0" applyFont="1" applyFill="1" applyBorder="1" applyAlignment="1">
      <alignment horizontal="center"/>
    </xf>
    <xf numFmtId="0" fontId="52" fillId="6" borderId="8" xfId="0" applyFont="1" applyFill="1" applyBorder="1" applyAlignment="1">
      <alignment horizontal="center"/>
    </xf>
    <xf numFmtId="0" fontId="63" fillId="6" borderId="8" xfId="0" applyFont="1" applyFill="1" applyBorder="1" applyAlignment="1">
      <alignment horizontal="center"/>
    </xf>
    <xf numFmtId="0" fontId="52" fillId="0" borderId="1" xfId="0" applyFont="1" applyBorder="1" applyAlignment="1">
      <alignment horizontal="center"/>
    </xf>
    <xf numFmtId="0" fontId="65" fillId="0" borderId="1" xfId="0" applyFont="1" applyBorder="1" applyAlignment="1">
      <alignment horizontal="center"/>
    </xf>
    <xf numFmtId="0" fontId="68" fillId="0" borderId="2" xfId="0" applyFont="1" applyBorder="1" applyAlignment="1">
      <alignment horizontal="center" vertical="center"/>
    </xf>
    <xf numFmtId="0" fontId="3" fillId="6" borderId="1" xfId="0" applyFont="1" applyFill="1" applyBorder="1"/>
    <xf numFmtId="0" fontId="3" fillId="6" borderId="0" xfId="0" applyFont="1" applyFill="1"/>
    <xf numFmtId="0" fontId="3" fillId="2" borderId="1" xfId="0" applyFont="1" applyFill="1" applyBorder="1"/>
    <xf numFmtId="0" fontId="3" fillId="0" borderId="1" xfId="0" applyFont="1" applyBorder="1" applyAlignment="1">
      <alignment horizontal="center"/>
    </xf>
    <xf numFmtId="0" fontId="3" fillId="0" borderId="1" xfId="1" applyNumberFormat="1" applyFont="1" applyBorder="1" applyAlignment="1">
      <alignment horizontal="center" vertical="center" wrapText="1"/>
    </xf>
    <xf numFmtId="2" fontId="3" fillId="0" borderId="1" xfId="0" applyNumberFormat="1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2" borderId="1" xfId="0" applyFont="1" applyFill="1" applyBorder="1" applyAlignment="1">
      <alignment horizontal="center"/>
    </xf>
    <xf numFmtId="0" fontId="3" fillId="2" borderId="29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10" xfId="0" applyFont="1" applyBorder="1" applyAlignment="1">
      <alignment horizontal="center" vertical="top"/>
    </xf>
    <xf numFmtId="0" fontId="3" fillId="2" borderId="0" xfId="0" applyFont="1" applyFill="1" applyAlignment="1">
      <alignment horizontal="center" vertical="top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top"/>
    </xf>
    <xf numFmtId="0" fontId="3" fillId="2" borderId="0" xfId="0" applyFont="1" applyFill="1" applyAlignment="1">
      <alignment horizontal="center"/>
    </xf>
    <xf numFmtId="0" fontId="3" fillId="2" borderId="10" xfId="0" applyFont="1" applyFill="1" applyBorder="1" applyAlignment="1">
      <alignment horizontal="center"/>
    </xf>
    <xf numFmtId="0" fontId="3" fillId="0" borderId="11" xfId="0" applyFont="1" applyBorder="1"/>
    <xf numFmtId="0" fontId="3" fillId="2" borderId="1" xfId="0" applyFont="1" applyFill="1" applyBorder="1" applyAlignment="1">
      <alignment horizontal="center" vertical="center"/>
    </xf>
    <xf numFmtId="0" fontId="3" fillId="2" borderId="26" xfId="0" applyFont="1" applyFill="1" applyBorder="1" applyAlignment="1">
      <alignment horizontal="center" vertical="top"/>
    </xf>
    <xf numFmtId="0" fontId="3" fillId="2" borderId="26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top"/>
    </xf>
    <xf numFmtId="165" fontId="0" fillId="0" borderId="1" xfId="0" applyNumberFormat="1" applyBorder="1" applyAlignment="1">
      <alignment horizontal="center"/>
    </xf>
    <xf numFmtId="1" fontId="0" fillId="0" borderId="1" xfId="0" applyNumberForma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69" fillId="0" borderId="1" xfId="0" applyFont="1" applyBorder="1" applyAlignment="1">
      <alignment horizontal="center"/>
    </xf>
    <xf numFmtId="165" fontId="3" fillId="0" borderId="1" xfId="0" applyNumberFormat="1" applyFont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0" fontId="60" fillId="0" borderId="1" xfId="0" applyFont="1" applyBorder="1" applyAlignment="1">
      <alignment horizontal="center"/>
    </xf>
    <xf numFmtId="0" fontId="3" fillId="6" borderId="0" xfId="0" applyFont="1" applyFill="1" applyAlignment="1">
      <alignment horizontal="right"/>
    </xf>
    <xf numFmtId="0" fontId="52" fillId="6" borderId="1" xfId="0" applyFont="1" applyFill="1" applyBorder="1" applyAlignment="1">
      <alignment horizontal="right" wrapText="1"/>
    </xf>
    <xf numFmtId="0" fontId="52" fillId="2" borderId="1" xfId="0" applyFont="1" applyFill="1" applyBorder="1" applyAlignment="1">
      <alignment horizontal="right"/>
    </xf>
    <xf numFmtId="0" fontId="52" fillId="0" borderId="1" xfId="0" applyFont="1" applyBorder="1" applyAlignment="1">
      <alignment horizontal="right"/>
    </xf>
    <xf numFmtId="0" fontId="0" fillId="0" borderId="0" xfId="0" applyAlignment="1">
      <alignment horizontal="right"/>
    </xf>
    <xf numFmtId="0" fontId="52" fillId="6" borderId="1" xfId="0" applyFont="1" applyFill="1" applyBorder="1" applyAlignment="1">
      <alignment horizontal="center" wrapText="1"/>
    </xf>
    <xf numFmtId="0" fontId="52" fillId="6" borderId="1" xfId="0" applyFont="1" applyFill="1" applyBorder="1" applyAlignment="1">
      <alignment horizontal="right"/>
    </xf>
    <xf numFmtId="0" fontId="3" fillId="0" borderId="1" xfId="0" applyFont="1" applyBorder="1" applyAlignment="1">
      <alignment horizontal="right"/>
    </xf>
    <xf numFmtId="0" fontId="53" fillId="6" borderId="30" xfId="0" applyFont="1" applyFill="1" applyBorder="1" applyAlignment="1">
      <alignment horizontal="left"/>
    </xf>
    <xf numFmtId="0" fontId="3" fillId="6" borderId="0" xfId="0" applyFont="1" applyFill="1" applyAlignment="1">
      <alignment horizontal="left"/>
    </xf>
    <xf numFmtId="0" fontId="52" fillId="6" borderId="1" xfId="0" applyFont="1" applyFill="1" applyBorder="1" applyAlignment="1">
      <alignment horizontal="left" wrapText="1"/>
    </xf>
    <xf numFmtId="0" fontId="0" fillId="0" borderId="0" xfId="0" applyAlignment="1">
      <alignment horizontal="left"/>
    </xf>
    <xf numFmtId="0" fontId="63" fillId="6" borderId="11" xfId="0" applyFont="1" applyFill="1" applyBorder="1"/>
    <xf numFmtId="0" fontId="52" fillId="0" borderId="0" xfId="0" applyFont="1"/>
    <xf numFmtId="0" fontId="60" fillId="0" borderId="45" xfId="0" applyFont="1" applyBorder="1"/>
    <xf numFmtId="2" fontId="52" fillId="0" borderId="1" xfId="0" applyNumberFormat="1" applyFont="1" applyBorder="1" applyAlignment="1">
      <alignment horizontal="center" vertical="center"/>
    </xf>
    <xf numFmtId="2" fontId="59" fillId="0" borderId="1" xfId="0" applyNumberFormat="1" applyFont="1" applyBorder="1" applyAlignment="1">
      <alignment horizontal="center"/>
    </xf>
    <xf numFmtId="0" fontId="6" fillId="0" borderId="9" xfId="0" applyFont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3" fillId="0" borderId="20" xfId="0" applyFont="1" applyBorder="1" applyAlignment="1">
      <alignment horizontal="center"/>
    </xf>
    <xf numFmtId="0" fontId="7" fillId="2" borderId="42" xfId="0" applyFont="1" applyFill="1" applyBorder="1" applyAlignment="1">
      <alignment horizontal="center"/>
    </xf>
    <xf numFmtId="49" fontId="0" fillId="2" borderId="43" xfId="0" applyNumberFormat="1" applyFill="1" applyBorder="1"/>
    <xf numFmtId="165" fontId="3" fillId="0" borderId="43" xfId="0" applyNumberFormat="1" applyFont="1" applyBorder="1" applyAlignment="1">
      <alignment horizontal="center"/>
    </xf>
    <xf numFmtId="165" fontId="3" fillId="2" borderId="43" xfId="0" applyNumberFormat="1" applyFont="1" applyFill="1" applyBorder="1" applyAlignment="1">
      <alignment horizontal="center"/>
    </xf>
    <xf numFmtId="0" fontId="3" fillId="2" borderId="43" xfId="0" applyFont="1" applyFill="1" applyBorder="1" applyAlignment="1">
      <alignment horizontal="center"/>
    </xf>
    <xf numFmtId="0" fontId="3" fillId="0" borderId="43" xfId="0" applyFont="1" applyBorder="1" applyAlignment="1">
      <alignment horizontal="center"/>
    </xf>
    <xf numFmtId="0" fontId="3" fillId="0" borderId="59" xfId="0" applyFont="1" applyBorder="1" applyAlignment="1">
      <alignment horizontal="center"/>
    </xf>
    <xf numFmtId="0" fontId="9" fillId="0" borderId="20" xfId="0" applyFont="1" applyFill="1" applyBorder="1" applyAlignment="1">
      <alignment horizontal="center"/>
    </xf>
    <xf numFmtId="0" fontId="0" fillId="0" borderId="54" xfId="0" applyBorder="1"/>
    <xf numFmtId="0" fontId="0" fillId="0" borderId="45" xfId="0" applyBorder="1"/>
    <xf numFmtId="0" fontId="0" fillId="0" borderId="46" xfId="0" applyBorder="1"/>
    <xf numFmtId="0" fontId="46" fillId="0" borderId="1" xfId="0" applyFont="1" applyBorder="1" applyAlignment="1">
      <alignment horizontal="left" wrapText="1"/>
    </xf>
    <xf numFmtId="0" fontId="46" fillId="0" borderId="1" xfId="0" applyFont="1" applyFill="1" applyBorder="1" applyAlignment="1">
      <alignment horizontal="left" wrapText="1"/>
    </xf>
    <xf numFmtId="0" fontId="25" fillId="4" borderId="47" xfId="0" applyFont="1" applyFill="1" applyBorder="1" applyAlignment="1">
      <alignment horizontal="center"/>
    </xf>
    <xf numFmtId="0" fontId="25" fillId="4" borderId="50" xfId="0" applyFont="1" applyFill="1" applyBorder="1" applyAlignment="1">
      <alignment horizontal="center"/>
    </xf>
    <xf numFmtId="0" fontId="12" fillId="5" borderId="51" xfId="0" applyFont="1" applyFill="1" applyBorder="1" applyAlignment="1">
      <alignment horizontal="center" wrapText="1"/>
    </xf>
    <xf numFmtId="0" fontId="0" fillId="5" borderId="52" xfId="0" applyFill="1" applyBorder="1" applyAlignment="1">
      <alignment horizontal="center" wrapText="1"/>
    </xf>
    <xf numFmtId="0" fontId="0" fillId="5" borderId="53" xfId="0" applyFill="1" applyBorder="1" applyAlignment="1">
      <alignment horizontal="center" wrapText="1"/>
    </xf>
    <xf numFmtId="0" fontId="12" fillId="5" borderId="51" xfId="0" applyFont="1" applyFill="1" applyBorder="1" applyAlignment="1">
      <alignment horizontal="center" vertical="center"/>
    </xf>
    <xf numFmtId="0" fontId="11" fillId="5" borderId="52" xfId="0" applyFont="1" applyFill="1" applyBorder="1" applyAlignment="1">
      <alignment horizontal="center" vertical="center"/>
    </xf>
    <xf numFmtId="0" fontId="11" fillId="5" borderId="53" xfId="0" applyFont="1" applyFill="1" applyBorder="1" applyAlignment="1">
      <alignment horizontal="center" vertical="center"/>
    </xf>
    <xf numFmtId="0" fontId="12" fillId="5" borderId="51" xfId="0" applyFont="1" applyFill="1" applyBorder="1" applyAlignment="1">
      <alignment horizontal="center" vertical="center" wrapText="1"/>
    </xf>
    <xf numFmtId="0" fontId="11" fillId="5" borderId="52" xfId="0" applyFont="1" applyFill="1" applyBorder="1" applyAlignment="1">
      <alignment horizontal="center" vertical="center" wrapText="1"/>
    </xf>
    <xf numFmtId="0" fontId="11" fillId="5" borderId="53" xfId="0" applyFont="1" applyFill="1" applyBorder="1" applyAlignment="1">
      <alignment horizontal="center" vertical="center" wrapText="1"/>
    </xf>
    <xf numFmtId="0" fontId="0" fillId="5" borderId="52" xfId="0" applyFill="1" applyBorder="1" applyAlignment="1">
      <alignment horizontal="center" vertical="center"/>
    </xf>
    <xf numFmtId="0" fontId="0" fillId="5" borderId="53" xfId="0" applyFill="1" applyBorder="1" applyAlignment="1">
      <alignment horizontal="center" vertical="center"/>
    </xf>
    <xf numFmtId="0" fontId="12" fillId="5" borderId="52" xfId="0" applyFont="1" applyFill="1" applyBorder="1" applyAlignment="1">
      <alignment horizontal="center" vertical="center" wrapText="1"/>
    </xf>
    <xf numFmtId="0" fontId="12" fillId="5" borderId="53" xfId="0" applyFont="1" applyFill="1" applyBorder="1" applyAlignment="1">
      <alignment horizontal="center" vertical="center" wrapText="1"/>
    </xf>
    <xf numFmtId="0" fontId="12" fillId="5" borderId="52" xfId="0" applyFont="1" applyFill="1" applyBorder="1" applyAlignment="1">
      <alignment horizontal="center" vertical="center"/>
    </xf>
    <xf numFmtId="0" fontId="12" fillId="5" borderId="53" xfId="0" applyFont="1" applyFill="1" applyBorder="1" applyAlignment="1">
      <alignment horizontal="center" vertical="center"/>
    </xf>
    <xf numFmtId="0" fontId="44" fillId="5" borderId="51" xfId="0" applyFont="1" applyFill="1" applyBorder="1" applyAlignment="1">
      <alignment horizontal="center" wrapText="1"/>
    </xf>
    <xf numFmtId="0" fontId="8" fillId="5" borderId="52" xfId="0" applyFont="1" applyFill="1" applyBorder="1" applyAlignment="1">
      <alignment horizontal="center" wrapText="1"/>
    </xf>
    <xf numFmtId="0" fontId="8" fillId="5" borderId="53" xfId="0" applyFont="1" applyFill="1" applyBorder="1" applyAlignment="1">
      <alignment horizontal="center" wrapText="1"/>
    </xf>
    <xf numFmtId="0" fontId="8" fillId="5" borderId="51" xfId="0" applyFont="1" applyFill="1" applyBorder="1" applyAlignment="1">
      <alignment horizontal="center" wrapText="1"/>
    </xf>
    <xf numFmtId="0" fontId="44" fillId="5" borderId="52" xfId="0" applyFont="1" applyFill="1" applyBorder="1" applyAlignment="1">
      <alignment horizontal="center" wrapText="1"/>
    </xf>
    <xf numFmtId="0" fontId="44" fillId="5" borderId="53" xfId="0" applyFont="1" applyFill="1" applyBorder="1" applyAlignment="1">
      <alignment horizontal="center" wrapText="1"/>
    </xf>
    <xf numFmtId="0" fontId="12" fillId="5" borderId="3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5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54" xfId="0" applyFont="1" applyFill="1" applyBorder="1" applyAlignment="1">
      <alignment horizontal="center" vertical="center"/>
    </xf>
    <xf numFmtId="0" fontId="12" fillId="5" borderId="46" xfId="0" applyFont="1" applyFill="1" applyBorder="1" applyAlignment="1">
      <alignment horizontal="center" vertical="center"/>
    </xf>
    <xf numFmtId="0" fontId="12" fillId="5" borderId="52" xfId="0" applyFont="1" applyFill="1" applyBorder="1" applyAlignment="1">
      <alignment horizontal="center" wrapText="1"/>
    </xf>
    <xf numFmtId="0" fontId="12" fillId="5" borderId="53" xfId="0" applyFont="1" applyFill="1" applyBorder="1" applyAlignment="1">
      <alignment horizontal="center" wrapText="1"/>
    </xf>
    <xf numFmtId="0" fontId="25" fillId="0" borderId="40" xfId="0" applyFont="1" applyBorder="1" applyAlignment="1">
      <alignment horizontal="center"/>
    </xf>
    <xf numFmtId="0" fontId="25" fillId="0" borderId="41" xfId="0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25" fillId="0" borderId="20" xfId="0" applyFont="1" applyBorder="1" applyAlignment="1">
      <alignment horizontal="center"/>
    </xf>
    <xf numFmtId="0" fontId="25" fillId="0" borderId="1" xfId="0" applyFont="1" applyBorder="1" applyAlignment="1">
      <alignment horizontal="left"/>
    </xf>
    <xf numFmtId="0" fontId="25" fillId="0" borderId="20" xfId="0" applyFont="1" applyBorder="1" applyAlignment="1">
      <alignment horizontal="left"/>
    </xf>
    <xf numFmtId="0" fontId="25" fillId="0" borderId="9" xfId="0" applyFont="1" applyBorder="1" applyAlignment="1">
      <alignment horizontal="center"/>
    </xf>
    <xf numFmtId="0" fontId="25" fillId="0" borderId="30" xfId="0" applyFont="1" applyBorder="1" applyAlignment="1">
      <alignment horizontal="left"/>
    </xf>
    <xf numFmtId="0" fontId="25" fillId="0" borderId="11" xfId="0" applyFont="1" applyBorder="1" applyAlignment="1">
      <alignment horizontal="left"/>
    </xf>
    <xf numFmtId="0" fontId="25" fillId="0" borderId="19" xfId="0" applyFont="1" applyBorder="1" applyAlignment="1">
      <alignment horizontal="left"/>
    </xf>
    <xf numFmtId="0" fontId="25" fillId="0" borderId="30" xfId="0" applyFont="1" applyBorder="1" applyAlignment="1">
      <alignment horizontal="center"/>
    </xf>
    <xf numFmtId="0" fontId="25" fillId="0" borderId="19" xfId="0" applyFont="1" applyBorder="1" applyAlignment="1">
      <alignment horizontal="center"/>
    </xf>
    <xf numFmtId="0" fontId="25" fillId="0" borderId="30" xfId="0" applyFont="1" applyBorder="1" applyAlignment="1">
      <alignment vertical="top" wrapText="1"/>
    </xf>
    <xf numFmtId="0" fontId="25" fillId="0" borderId="19" xfId="0" applyFont="1" applyBorder="1" applyAlignment="1">
      <alignment vertical="top" wrapText="1"/>
    </xf>
    <xf numFmtId="0" fontId="25" fillId="0" borderId="9" xfId="0" applyFont="1" applyBorder="1" applyAlignment="1">
      <alignment horizontal="center" vertical="center"/>
    </xf>
    <xf numFmtId="0" fontId="25" fillId="0" borderId="42" xfId="0" applyFont="1" applyBorder="1" applyAlignment="1">
      <alignment horizontal="center" vertical="center"/>
    </xf>
    <xf numFmtId="0" fontId="25" fillId="0" borderId="1" xfId="0" applyFont="1" applyBorder="1" applyAlignment="1">
      <alignment horizontal="center" vertical="center"/>
    </xf>
    <xf numFmtId="0" fontId="25" fillId="0" borderId="43" xfId="0" applyFont="1" applyBorder="1" applyAlignment="1">
      <alignment horizontal="center" vertical="center"/>
    </xf>
    <xf numFmtId="0" fontId="25" fillId="0" borderId="23" xfId="0" applyFont="1" applyBorder="1" applyAlignment="1">
      <alignment horizontal="center" vertical="top"/>
    </xf>
    <xf numFmtId="0" fontId="25" fillId="0" borderId="12" xfId="0" applyFont="1" applyBorder="1" applyAlignment="1">
      <alignment horizontal="center" vertical="top"/>
    </xf>
    <xf numFmtId="0" fontId="25" fillId="0" borderId="21" xfId="0" applyFont="1" applyBorder="1" applyAlignment="1">
      <alignment horizontal="center" vertical="top"/>
    </xf>
    <xf numFmtId="0" fontId="25" fillId="0" borderId="44" xfId="0" applyFont="1" applyBorder="1" applyAlignment="1">
      <alignment horizontal="center" vertical="top"/>
    </xf>
    <xf numFmtId="0" fontId="25" fillId="0" borderId="45" xfId="0" applyFont="1" applyBorder="1" applyAlignment="1">
      <alignment horizontal="center" vertical="top"/>
    </xf>
    <xf numFmtId="0" fontId="25" fillId="0" borderId="46" xfId="0" applyFont="1" applyBorder="1" applyAlignment="1">
      <alignment horizontal="center" vertical="top"/>
    </xf>
    <xf numFmtId="0" fontId="14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30" xfId="0" applyFont="1" applyBorder="1" applyAlignment="1">
      <alignment horizontal="center"/>
    </xf>
    <xf numFmtId="0" fontId="13" fillId="0" borderId="8" xfId="0" applyFont="1" applyBorder="1" applyAlignment="1">
      <alignment horizontal="center"/>
    </xf>
    <xf numFmtId="0" fontId="34" fillId="0" borderId="1" xfId="0" applyFont="1" applyBorder="1" applyAlignment="1">
      <alignment horizontal="center"/>
    </xf>
    <xf numFmtId="0" fontId="13" fillId="0" borderId="11" xfId="0" applyFont="1" applyBorder="1" applyAlignment="1">
      <alignment horizontal="center"/>
    </xf>
    <xf numFmtId="0" fontId="14" fillId="0" borderId="3" xfId="0" applyFont="1" applyBorder="1" applyAlignment="1">
      <alignment horizontal="center"/>
    </xf>
    <xf numFmtId="0" fontId="14" fillId="0" borderId="4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6" fillId="0" borderId="5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8" xfId="0" applyFont="1" applyBorder="1" applyAlignment="1">
      <alignment horizontal="center"/>
    </xf>
    <xf numFmtId="0" fontId="14" fillId="0" borderId="5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14" fillId="0" borderId="1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0" fontId="14" fillId="0" borderId="20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8" xfId="0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4" fillId="0" borderId="7" xfId="0" applyFont="1" applyBorder="1" applyAlignment="1">
      <alignment horizontal="left" vertical="center"/>
    </xf>
    <xf numFmtId="0" fontId="14" fillId="0" borderId="8" xfId="0" applyFont="1" applyBorder="1" applyAlignment="1">
      <alignment horizontal="left" vertical="center"/>
    </xf>
    <xf numFmtId="0" fontId="14" fillId="0" borderId="19" xfId="0" applyFont="1" applyBorder="1" applyAlignment="1">
      <alignment horizontal="left" vertical="center"/>
    </xf>
    <xf numFmtId="0" fontId="24" fillId="0" borderId="36" xfId="0" applyFont="1" applyBorder="1" applyAlignment="1">
      <alignment horizontal="center" vertical="center"/>
    </xf>
    <xf numFmtId="0" fontId="24" fillId="0" borderId="37" xfId="0" applyFont="1" applyBorder="1" applyAlignment="1">
      <alignment horizontal="center" vertical="center"/>
    </xf>
    <xf numFmtId="0" fontId="24" fillId="0" borderId="38" xfId="0" applyFont="1" applyBorder="1" applyAlignment="1">
      <alignment horizontal="center" vertical="center"/>
    </xf>
    <xf numFmtId="164" fontId="14" fillId="0" borderId="1" xfId="1" applyFont="1" applyBorder="1" applyAlignment="1">
      <alignment horizontal="center" vertical="center"/>
    </xf>
    <xf numFmtId="164" fontId="14" fillId="0" borderId="2" xfId="1" applyFont="1" applyBorder="1" applyAlignment="1">
      <alignment horizontal="center" vertical="center" wrapText="1"/>
    </xf>
    <xf numFmtId="164" fontId="14" fillId="0" borderId="32" xfId="1" applyFont="1" applyBorder="1" applyAlignment="1">
      <alignment horizontal="center" vertical="center" wrapText="1"/>
    </xf>
    <xf numFmtId="164" fontId="14" fillId="0" borderId="34" xfId="1" applyFont="1" applyBorder="1" applyAlignment="1">
      <alignment horizontal="center" vertical="center" wrapText="1"/>
    </xf>
    <xf numFmtId="164" fontId="14" fillId="0" borderId="23" xfId="1" applyFont="1" applyBorder="1" applyAlignment="1">
      <alignment horizontal="center" vertical="center" wrapText="1"/>
    </xf>
    <xf numFmtId="164" fontId="14" fillId="0" borderId="24" xfId="1" applyFont="1" applyBorder="1" applyAlignment="1">
      <alignment horizontal="center" vertical="center" wrapText="1"/>
    </xf>
    <xf numFmtId="164" fontId="14" fillId="0" borderId="25" xfId="1" applyFont="1" applyBorder="1" applyAlignment="1">
      <alignment horizontal="center" vertical="center" wrapText="1"/>
    </xf>
    <xf numFmtId="164" fontId="14" fillId="0" borderId="31" xfId="1" applyFont="1" applyBorder="1" applyAlignment="1">
      <alignment horizontal="center" vertical="center" wrapText="1"/>
    </xf>
    <xf numFmtId="164" fontId="14" fillId="0" borderId="33" xfId="1" applyFont="1" applyBorder="1" applyAlignment="1">
      <alignment horizontal="center" vertical="center" wrapText="1"/>
    </xf>
    <xf numFmtId="164" fontId="14" fillId="0" borderId="35" xfId="1" applyFont="1" applyBorder="1" applyAlignment="1">
      <alignment horizontal="center" vertical="center" wrapText="1"/>
    </xf>
    <xf numFmtId="0" fontId="25" fillId="0" borderId="7" xfId="0" applyFont="1" applyBorder="1" applyAlignment="1">
      <alignment horizontal="center"/>
    </xf>
    <xf numFmtId="0" fontId="25" fillId="0" borderId="8" xfId="0" applyFont="1" applyBorder="1" applyAlignment="1">
      <alignment horizontal="center"/>
    </xf>
    <xf numFmtId="0" fontId="25" fillId="0" borderId="11" xfId="0" applyFont="1" applyBorder="1" applyAlignment="1">
      <alignment horizontal="center"/>
    </xf>
    <xf numFmtId="0" fontId="25" fillId="0" borderId="7" xfId="0" applyFont="1" applyBorder="1" applyAlignment="1">
      <alignment horizontal="left"/>
    </xf>
    <xf numFmtId="0" fontId="25" fillId="0" borderId="8" xfId="0" applyFont="1" applyBorder="1" applyAlignment="1">
      <alignment horizontal="left"/>
    </xf>
    <xf numFmtId="0" fontId="24" fillId="0" borderId="30" xfId="0" applyFont="1" applyBorder="1" applyAlignment="1">
      <alignment horizontal="center"/>
    </xf>
    <xf numFmtId="0" fontId="24" fillId="0" borderId="8" xfId="0" applyFont="1" applyBorder="1" applyAlignment="1">
      <alignment horizontal="center"/>
    </xf>
    <xf numFmtId="0" fontId="24" fillId="0" borderId="19" xfId="0" applyFont="1" applyBorder="1" applyAlignment="1">
      <alignment horizontal="center"/>
    </xf>
    <xf numFmtId="0" fontId="18" fillId="0" borderId="1" xfId="0" applyFont="1" applyBorder="1" applyAlignment="1">
      <alignment horizontal="center"/>
    </xf>
    <xf numFmtId="0" fontId="18" fillId="0" borderId="30" xfId="0" applyFont="1" applyBorder="1" applyAlignment="1">
      <alignment horizontal="center"/>
    </xf>
    <xf numFmtId="0" fontId="18" fillId="0" borderId="11" xfId="0" applyFont="1" applyBorder="1" applyAlignment="1">
      <alignment horizontal="center"/>
    </xf>
    <xf numFmtId="0" fontId="14" fillId="0" borderId="13" xfId="0" applyFont="1" applyBorder="1" applyAlignment="1">
      <alignment horizontal="left"/>
    </xf>
    <xf numFmtId="0" fontId="14" fillId="0" borderId="14" xfId="0" applyFont="1" applyBorder="1" applyAlignment="1">
      <alignment horizontal="left"/>
    </xf>
    <xf numFmtId="0" fontId="14" fillId="0" borderId="15" xfId="0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4" fillId="0" borderId="22" xfId="0" applyFont="1" applyBorder="1" applyAlignment="1">
      <alignment horizontal="center"/>
    </xf>
    <xf numFmtId="164" fontId="19" fillId="0" borderId="1" xfId="1" applyFont="1" applyBorder="1" applyAlignment="1">
      <alignment horizontal="center" vertical="center"/>
    </xf>
    <xf numFmtId="164" fontId="19" fillId="0" borderId="2" xfId="1" applyFont="1" applyBorder="1" applyAlignment="1">
      <alignment horizontal="center" vertical="center" wrapText="1"/>
    </xf>
    <xf numFmtId="164" fontId="19" fillId="0" borderId="32" xfId="1" applyFont="1" applyBorder="1" applyAlignment="1">
      <alignment horizontal="center" vertical="center" wrapText="1"/>
    </xf>
    <xf numFmtId="164" fontId="19" fillId="0" borderId="34" xfId="1" applyFont="1" applyBorder="1" applyAlignment="1">
      <alignment horizontal="center" vertical="center" wrapText="1"/>
    </xf>
    <xf numFmtId="164" fontId="19" fillId="0" borderId="23" xfId="1" applyFont="1" applyBorder="1" applyAlignment="1">
      <alignment horizontal="center" vertical="center" wrapText="1"/>
    </xf>
    <xf numFmtId="164" fontId="19" fillId="0" borderId="24" xfId="1" applyFont="1" applyBorder="1" applyAlignment="1">
      <alignment horizontal="center" vertical="center" wrapText="1"/>
    </xf>
    <xf numFmtId="164" fontId="19" fillId="0" borderId="25" xfId="1" applyFont="1" applyBorder="1" applyAlignment="1">
      <alignment horizontal="center" vertical="center" wrapText="1"/>
    </xf>
    <xf numFmtId="164" fontId="19" fillId="0" borderId="31" xfId="1" applyFont="1" applyBorder="1" applyAlignment="1">
      <alignment horizontal="center" vertical="center" wrapText="1"/>
    </xf>
    <xf numFmtId="164" fontId="19" fillId="0" borderId="33" xfId="1" applyFont="1" applyBorder="1" applyAlignment="1">
      <alignment horizontal="center" vertical="center" wrapText="1"/>
    </xf>
    <xf numFmtId="164" fontId="19" fillId="0" borderId="35" xfId="1" applyFont="1" applyBorder="1" applyAlignment="1">
      <alignment horizontal="center" vertical="center" wrapText="1"/>
    </xf>
    <xf numFmtId="164" fontId="31" fillId="0" borderId="1" xfId="1" applyFont="1" applyBorder="1" applyAlignment="1">
      <alignment horizontal="center" vertical="center"/>
    </xf>
    <xf numFmtId="164" fontId="31" fillId="0" borderId="2" xfId="1" applyFont="1" applyBorder="1" applyAlignment="1">
      <alignment horizontal="center" vertical="center" wrapText="1"/>
    </xf>
    <xf numFmtId="164" fontId="31" fillId="0" borderId="32" xfId="1" applyFont="1" applyBorder="1" applyAlignment="1">
      <alignment horizontal="center" vertical="center" wrapText="1"/>
    </xf>
    <xf numFmtId="164" fontId="31" fillId="0" borderId="34" xfId="1" applyFont="1" applyBorder="1" applyAlignment="1">
      <alignment horizontal="center" vertical="center" wrapText="1"/>
    </xf>
    <xf numFmtId="164" fontId="31" fillId="0" borderId="23" xfId="1" applyFont="1" applyBorder="1" applyAlignment="1">
      <alignment horizontal="center" vertical="center" wrapText="1"/>
    </xf>
    <xf numFmtId="164" fontId="31" fillId="0" borderId="24" xfId="1" applyFont="1" applyBorder="1" applyAlignment="1">
      <alignment horizontal="center" vertical="center" wrapText="1"/>
    </xf>
    <xf numFmtId="164" fontId="31" fillId="0" borderId="25" xfId="1" applyFont="1" applyBorder="1" applyAlignment="1">
      <alignment horizontal="center" vertical="center" wrapText="1"/>
    </xf>
    <xf numFmtId="164" fontId="31" fillId="0" borderId="31" xfId="1" applyFont="1" applyBorder="1" applyAlignment="1">
      <alignment horizontal="center" vertical="center" wrapText="1"/>
    </xf>
    <xf numFmtId="164" fontId="31" fillId="0" borderId="33" xfId="1" applyFont="1" applyBorder="1" applyAlignment="1">
      <alignment horizontal="center" vertical="center" wrapText="1"/>
    </xf>
    <xf numFmtId="164" fontId="31" fillId="0" borderId="35" xfId="1" applyFont="1" applyBorder="1" applyAlignment="1">
      <alignment horizontal="center" vertical="center" wrapText="1"/>
    </xf>
    <xf numFmtId="164" fontId="14" fillId="0" borderId="9" xfId="1" applyFont="1" applyBorder="1" applyAlignment="1">
      <alignment horizontal="center" vertical="center"/>
    </xf>
    <xf numFmtId="164" fontId="19" fillId="0" borderId="9" xfId="1" applyFont="1" applyBorder="1" applyAlignment="1">
      <alignment horizontal="center" vertical="center"/>
    </xf>
    <xf numFmtId="164" fontId="31" fillId="0" borderId="9" xfId="1" applyFont="1" applyBorder="1" applyAlignment="1">
      <alignment horizontal="center" vertical="center"/>
    </xf>
    <xf numFmtId="0" fontId="12" fillId="0" borderId="1" xfId="0" applyFont="1" applyBorder="1" applyAlignment="1">
      <alignment horizontal="center"/>
    </xf>
    <xf numFmtId="0" fontId="12" fillId="0" borderId="1" xfId="0" applyFont="1" applyBorder="1" applyAlignment="1">
      <alignment horizontal="left"/>
    </xf>
    <xf numFmtId="0" fontId="12" fillId="0" borderId="30" xfId="0" applyFont="1" applyBorder="1" applyAlignment="1">
      <alignment horizontal="left"/>
    </xf>
    <xf numFmtId="0" fontId="12" fillId="0" borderId="11" xfId="0" applyFont="1" applyBorder="1" applyAlignment="1">
      <alignment horizontal="left"/>
    </xf>
    <xf numFmtId="0" fontId="12" fillId="0" borderId="30" xfId="0" applyFont="1" applyBorder="1" applyAlignment="1">
      <alignment horizontal="center"/>
    </xf>
    <xf numFmtId="0" fontId="12" fillId="0" borderId="11" xfId="0" applyFont="1" applyBorder="1" applyAlignment="1">
      <alignment horizontal="center"/>
    </xf>
    <xf numFmtId="0" fontId="12" fillId="0" borderId="30" xfId="0" applyFont="1" applyBorder="1" applyAlignment="1">
      <alignment vertical="top" wrapText="1"/>
    </xf>
    <xf numFmtId="0" fontId="12" fillId="0" borderId="11" xfId="0" applyFont="1" applyBorder="1" applyAlignment="1">
      <alignment vertical="top" wrapText="1"/>
    </xf>
    <xf numFmtId="0" fontId="12" fillId="0" borderId="1" xfId="0" applyFont="1" applyBorder="1" applyAlignment="1">
      <alignment horizontal="center" vertical="top"/>
    </xf>
    <xf numFmtId="0" fontId="12" fillId="0" borderId="23" xfId="0" applyFont="1" applyBorder="1" applyAlignment="1">
      <alignment horizontal="center" vertical="top"/>
    </xf>
    <xf numFmtId="0" fontId="12" fillId="0" borderId="12" xfId="0" applyFont="1" applyBorder="1" applyAlignment="1">
      <alignment horizontal="center" vertical="top"/>
    </xf>
    <xf numFmtId="0" fontId="12" fillId="0" borderId="27" xfId="0" applyFont="1" applyBorder="1" applyAlignment="1">
      <alignment horizontal="center" vertical="top"/>
    </xf>
    <xf numFmtId="0" fontId="12" fillId="0" borderId="25" xfId="0" applyFont="1" applyBorder="1" applyAlignment="1">
      <alignment horizontal="center" vertical="top"/>
    </xf>
    <xf numFmtId="0" fontId="12" fillId="0" borderId="6" xfId="0" applyFont="1" applyBorder="1" applyAlignment="1">
      <alignment horizontal="center" vertical="top"/>
    </xf>
    <xf numFmtId="0" fontId="12" fillId="0" borderId="28" xfId="0" applyFont="1" applyBorder="1" applyAlignment="1">
      <alignment horizontal="center" vertical="top"/>
    </xf>
    <xf numFmtId="0" fontId="63" fillId="6" borderId="8" xfId="0" applyFont="1" applyFill="1" applyBorder="1" applyAlignment="1">
      <alignment horizontal="left" vertical="center"/>
    </xf>
    <xf numFmtId="0" fontId="63" fillId="6" borderId="30" xfId="0" applyFont="1" applyFill="1" applyBorder="1" applyAlignment="1">
      <alignment horizontal="center"/>
    </xf>
    <xf numFmtId="0" fontId="63" fillId="6" borderId="8" xfId="0" applyFont="1" applyFill="1" applyBorder="1" applyAlignment="1">
      <alignment horizontal="center"/>
    </xf>
    <xf numFmtId="0" fontId="63" fillId="6" borderId="11" xfId="0" applyFont="1" applyFill="1" applyBorder="1" applyAlignment="1">
      <alignment horizontal="center"/>
    </xf>
    <xf numFmtId="0" fontId="63" fillId="6" borderId="1" xfId="0" applyFont="1" applyFill="1" applyBorder="1" applyAlignment="1">
      <alignment horizontal="center"/>
    </xf>
    <xf numFmtId="0" fontId="53" fillId="6" borderId="8" xfId="0" applyFont="1" applyFill="1" applyBorder="1" applyAlignment="1">
      <alignment horizontal="center"/>
    </xf>
    <xf numFmtId="0" fontId="53" fillId="6" borderId="30" xfId="0" applyFont="1" applyFill="1" applyBorder="1" applyAlignment="1">
      <alignment horizontal="center"/>
    </xf>
    <xf numFmtId="0" fontId="53" fillId="6" borderId="11" xfId="0" applyFont="1" applyFill="1" applyBorder="1" applyAlignment="1">
      <alignment horizontal="center"/>
    </xf>
    <xf numFmtId="0" fontId="52" fillId="6" borderId="1" xfId="0" applyFont="1" applyFill="1" applyBorder="1" applyAlignment="1">
      <alignment horizontal="center"/>
    </xf>
    <xf numFmtId="0" fontId="52" fillId="6" borderId="30" xfId="0" applyFont="1" applyFill="1" applyBorder="1" applyAlignment="1">
      <alignment horizontal="center"/>
    </xf>
    <xf numFmtId="0" fontId="52" fillId="6" borderId="8" xfId="0" applyFont="1" applyFill="1" applyBorder="1" applyAlignment="1">
      <alignment horizontal="center"/>
    </xf>
    <xf numFmtId="0" fontId="52" fillId="6" borderId="11" xfId="0" applyFont="1" applyFill="1" applyBorder="1" applyAlignment="1">
      <alignment horizontal="center"/>
    </xf>
    <xf numFmtId="0" fontId="52" fillId="0" borderId="1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52" fillId="0" borderId="9" xfId="0" applyFont="1" applyBorder="1"/>
    <xf numFmtId="0" fontId="52" fillId="0" borderId="1" xfId="0" applyFont="1" applyBorder="1"/>
    <xf numFmtId="0" fontId="0" fillId="0" borderId="30" xfId="0" applyBorder="1" applyAlignment="1">
      <alignment horizontal="left"/>
    </xf>
    <xf numFmtId="0" fontId="0" fillId="0" borderId="8" xfId="0" applyBorder="1" applyAlignment="1">
      <alignment horizontal="left"/>
    </xf>
    <xf numFmtId="0" fontId="0" fillId="0" borderId="11" xfId="0" applyBorder="1" applyAlignment="1">
      <alignment horizontal="left"/>
    </xf>
    <xf numFmtId="0" fontId="58" fillId="0" borderId="1" xfId="0" applyFont="1" applyBorder="1" applyAlignment="1">
      <alignment wrapText="1"/>
    </xf>
    <xf numFmtId="0" fontId="0" fillId="0" borderId="1" xfId="0" applyBorder="1" applyAlignment="1">
      <alignment horizontal="center"/>
    </xf>
    <xf numFmtId="0" fontId="0" fillId="0" borderId="20" xfId="0" applyBorder="1" applyAlignment="1">
      <alignment horizontal="center"/>
    </xf>
    <xf numFmtId="0" fontId="52" fillId="0" borderId="9" xfId="0" applyFont="1" applyBorder="1" applyAlignment="1">
      <alignment horizontal="center"/>
    </xf>
    <xf numFmtId="0" fontId="52" fillId="0" borderId="1" xfId="0" applyFont="1" applyBorder="1" applyAlignment="1">
      <alignment horizontal="center"/>
    </xf>
    <xf numFmtId="0" fontId="52" fillId="0" borderId="20" xfId="0" applyFont="1" applyBorder="1" applyAlignment="1">
      <alignment horizontal="center"/>
    </xf>
    <xf numFmtId="0" fontId="52" fillId="0" borderId="9" xfId="0" applyFont="1" applyBorder="1" applyAlignment="1">
      <alignment horizontal="left"/>
    </xf>
    <xf numFmtId="0" fontId="52" fillId="0" borderId="1" xfId="0" applyFont="1" applyBorder="1" applyAlignment="1">
      <alignment horizontal="left"/>
    </xf>
    <xf numFmtId="0" fontId="61" fillId="0" borderId="43" xfId="0" applyFont="1" applyBorder="1" applyAlignment="1">
      <alignment horizontal="center"/>
    </xf>
    <xf numFmtId="0" fontId="61" fillId="0" borderId="1" xfId="0" applyFont="1" applyBorder="1" applyAlignment="1">
      <alignment horizontal="center"/>
    </xf>
    <xf numFmtId="0" fontId="61" fillId="0" borderId="30" xfId="0" applyFont="1" applyBorder="1" applyAlignment="1">
      <alignment horizontal="center"/>
    </xf>
    <xf numFmtId="0" fontId="61" fillId="0" borderId="11" xfId="0" applyFont="1" applyBorder="1" applyAlignment="1">
      <alignment horizontal="center"/>
    </xf>
    <xf numFmtId="0" fontId="60" fillId="0" borderId="9" xfId="0" applyFont="1" applyBorder="1" applyAlignment="1">
      <alignment horizontal="center"/>
    </xf>
    <xf numFmtId="0" fontId="60" fillId="0" borderId="1" xfId="0" applyFont="1" applyBorder="1" applyAlignment="1">
      <alignment horizontal="center"/>
    </xf>
    <xf numFmtId="0" fontId="60" fillId="0" borderId="30" xfId="0" applyFont="1" applyBorder="1" applyAlignment="1">
      <alignment horizontal="center"/>
    </xf>
    <xf numFmtId="0" fontId="60" fillId="0" borderId="8" xfId="0" applyFont="1" applyBorder="1" applyAlignment="1">
      <alignment horizontal="center"/>
    </xf>
    <xf numFmtId="0" fontId="60" fillId="0" borderId="19" xfId="0" applyFont="1" applyBorder="1" applyAlignment="1">
      <alignment horizontal="center"/>
    </xf>
    <xf numFmtId="0" fontId="1" fillId="0" borderId="30" xfId="0" applyFont="1" applyBorder="1" applyAlignment="1">
      <alignment horizontal="left"/>
    </xf>
    <xf numFmtId="0" fontId="0" fillId="0" borderId="19" xfId="0" applyBorder="1" applyAlignment="1">
      <alignment horizontal="left"/>
    </xf>
    <xf numFmtId="0" fontId="52" fillId="0" borderId="7" xfId="0" applyFont="1" applyBorder="1" applyAlignment="1">
      <alignment horizontal="left"/>
    </xf>
    <xf numFmtId="0" fontId="52" fillId="0" borderId="8" xfId="0" applyFont="1" applyBorder="1" applyAlignment="1">
      <alignment horizontal="left"/>
    </xf>
    <xf numFmtId="0" fontId="52" fillId="0" borderId="11" xfId="0" applyFont="1" applyBorder="1" applyAlignment="1">
      <alignment horizontal="left"/>
    </xf>
    <xf numFmtId="0" fontId="0" fillId="0" borderId="30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11" xfId="0" applyBorder="1" applyAlignment="1">
      <alignment horizontal="center"/>
    </xf>
    <xf numFmtId="0" fontId="4" fillId="0" borderId="30" xfId="0" applyFont="1" applyBorder="1" applyAlignment="1">
      <alignment horizontal="center"/>
    </xf>
    <xf numFmtId="0" fontId="0" fillId="0" borderId="19" xfId="0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52" fillId="0" borderId="30" xfId="0" applyFont="1" applyBorder="1" applyAlignment="1">
      <alignment horizontal="center"/>
    </xf>
    <xf numFmtId="0" fontId="52" fillId="0" borderId="8" xfId="0" applyFont="1" applyBorder="1" applyAlignment="1">
      <alignment horizontal="center"/>
    </xf>
    <xf numFmtId="0" fontId="52" fillId="0" borderId="11" xfId="0" applyFont="1" applyBorder="1" applyAlignment="1">
      <alignment horizontal="center"/>
    </xf>
    <xf numFmtId="0" fontId="0" fillId="0" borderId="9" xfId="0" applyBorder="1" applyAlignment="1">
      <alignment horizontal="left"/>
    </xf>
    <xf numFmtId="0" fontId="0" fillId="0" borderId="1" xfId="0" applyBorder="1" applyAlignment="1">
      <alignment horizontal="left"/>
    </xf>
    <xf numFmtId="0" fontId="0" fillId="0" borderId="20" xfId="0" applyBorder="1" applyAlignment="1">
      <alignment horizontal="left"/>
    </xf>
    <xf numFmtId="0" fontId="52" fillId="0" borderId="1" xfId="0" applyFont="1" applyBorder="1" applyAlignment="1">
      <alignment horizontal="left" vertical="center"/>
    </xf>
    <xf numFmtId="14" fontId="0" fillId="0" borderId="30" xfId="0" applyNumberFormat="1" applyBorder="1" applyAlignment="1">
      <alignment horizontal="left"/>
    </xf>
    <xf numFmtId="0" fontId="52" fillId="0" borderId="12" xfId="0" applyFont="1" applyBorder="1" applyAlignment="1">
      <alignment horizontal="center"/>
    </xf>
    <xf numFmtId="0" fontId="52" fillId="0" borderId="27" xfId="0" applyFont="1" applyBorder="1" applyAlignment="1">
      <alignment horizontal="center"/>
    </xf>
    <xf numFmtId="0" fontId="52" fillId="0" borderId="7" xfId="0" applyFont="1" applyBorder="1" applyAlignment="1">
      <alignment horizontal="center"/>
    </xf>
    <xf numFmtId="0" fontId="52" fillId="0" borderId="19" xfId="0" applyFont="1" applyBorder="1" applyAlignment="1">
      <alignment horizontal="center"/>
    </xf>
    <xf numFmtId="0" fontId="52" fillId="0" borderId="19" xfId="0" applyFont="1" applyBorder="1" applyAlignment="1">
      <alignment horizontal="left"/>
    </xf>
    <xf numFmtId="0" fontId="52" fillId="0" borderId="20" xfId="0" applyFont="1" applyBorder="1" applyAlignment="1">
      <alignment horizontal="left"/>
    </xf>
    <xf numFmtId="0" fontId="53" fillId="0" borderId="55" xfId="0" applyFont="1" applyBorder="1" applyAlignment="1">
      <alignment horizontal="center"/>
    </xf>
    <xf numFmtId="0" fontId="53" fillId="0" borderId="56" xfId="0" applyFont="1" applyBorder="1" applyAlignment="1">
      <alignment horizontal="center"/>
    </xf>
    <xf numFmtId="0" fontId="53" fillId="0" borderId="57" xfId="0" applyFont="1" applyBorder="1" applyAlignment="1">
      <alignment horizontal="center"/>
    </xf>
    <xf numFmtId="0" fontId="53" fillId="0" borderId="58" xfId="0" applyFont="1" applyBorder="1" applyAlignment="1">
      <alignment horizontal="center"/>
    </xf>
    <xf numFmtId="0" fontId="54" fillId="0" borderId="9" xfId="0" applyFont="1" applyBorder="1" applyAlignment="1">
      <alignment horizontal="center"/>
    </xf>
    <xf numFmtId="0" fontId="54" fillId="0" borderId="1" xfId="0" applyFont="1" applyBorder="1" applyAlignment="1">
      <alignment horizontal="center"/>
    </xf>
    <xf numFmtId="0" fontId="54" fillId="0" borderId="20" xfId="0" applyFont="1" applyBorder="1" applyAlignment="1">
      <alignment horizontal="center"/>
    </xf>
    <xf numFmtId="0" fontId="52" fillId="0" borderId="9" xfId="0" applyFont="1" applyBorder="1" applyAlignment="1">
      <alignment horizontal="center" vertical="center"/>
    </xf>
    <xf numFmtId="14" fontId="2" fillId="0" borderId="30" xfId="0" applyNumberFormat="1" applyFont="1" applyBorder="1" applyAlignment="1">
      <alignment horizontal="left"/>
    </xf>
    <xf numFmtId="0" fontId="2" fillId="0" borderId="30" xfId="0" applyFont="1" applyBorder="1" applyAlignment="1">
      <alignment horizontal="left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7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5" fillId="0" borderId="18" xfId="0" applyFont="1" applyBorder="1" applyAlignment="1">
      <alignment horizontal="center"/>
    </xf>
    <xf numFmtId="0" fontId="70" fillId="0" borderId="5" xfId="0" applyFont="1" applyBorder="1" applyAlignment="1">
      <alignment horizontal="center"/>
    </xf>
    <xf numFmtId="0" fontId="70" fillId="0" borderId="0" xfId="0" applyFont="1" applyBorder="1" applyAlignment="1">
      <alignment horizontal="center"/>
    </xf>
    <xf numFmtId="0" fontId="70" fillId="0" borderId="18" xfId="0" applyFont="1" applyBorder="1" applyAlignment="1">
      <alignment horizontal="center"/>
    </xf>
    <xf numFmtId="0" fontId="0" fillId="5" borderId="47" xfId="0" applyFill="1" applyBorder="1"/>
    <xf numFmtId="0" fontId="8" fillId="0" borderId="47" xfId="0" applyFont="1" applyBorder="1" applyAlignment="1" applyProtection="1">
      <alignment horizontal="left" vertical="top" wrapText="1"/>
      <protection locked="0"/>
    </xf>
    <xf numFmtId="0" fontId="8" fillId="0" borderId="47" xfId="0" applyFont="1" applyBorder="1" applyAlignment="1" applyProtection="1">
      <alignment horizontal="left" vertical="center" wrapText="1"/>
      <protection locked="0"/>
    </xf>
    <xf numFmtId="0" fontId="46" fillId="0" borderId="47" xfId="0" applyFont="1" applyBorder="1" applyAlignment="1">
      <alignment horizontal="left" wrapText="1"/>
    </xf>
    <xf numFmtId="0" fontId="46" fillId="0" borderId="5" xfId="0" applyFont="1" applyBorder="1" applyAlignment="1">
      <alignment horizontal="left" wrapText="1"/>
    </xf>
    <xf numFmtId="0" fontId="46" fillId="0" borderId="47" xfId="0" applyFont="1" applyBorder="1" applyAlignment="1">
      <alignment horizontal="left"/>
    </xf>
    <xf numFmtId="0" fontId="46" fillId="0" borderId="54" xfId="0" applyFont="1" applyBorder="1" applyAlignment="1">
      <alignment horizontal="left" wrapText="1"/>
    </xf>
    <xf numFmtId="0" fontId="0" fillId="5" borderId="50" xfId="0" applyFill="1" applyBorder="1"/>
    <xf numFmtId="0" fontId="8" fillId="0" borderId="50" xfId="0" applyFont="1" applyBorder="1" applyAlignment="1">
      <alignment horizontal="center"/>
    </xf>
    <xf numFmtId="0" fontId="8" fillId="0" borderId="18" xfId="0" applyFont="1" applyBorder="1" applyAlignment="1">
      <alignment horizontal="center"/>
    </xf>
    <xf numFmtId="0" fontId="8" fillId="0" borderId="46" xfId="0" applyFont="1" applyBorder="1" applyAlignment="1">
      <alignment horizontal="center"/>
    </xf>
    <xf numFmtId="0" fontId="0" fillId="5" borderId="1" xfId="0" applyFill="1" applyBorder="1" applyAlignment="1">
      <alignment horizontal="center"/>
    </xf>
  </cellXfs>
  <cellStyles count="3">
    <cellStyle name="Currency" xfId="1" builtinId="4"/>
    <cellStyle name="Hyperlink" xfId="2" builtinId="8"/>
    <cellStyle name="Normal" xfId="0" builtinId="0"/>
  </cellStyles>
  <dxfs count="5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628650</xdr:colOff>
      <xdr:row>3</xdr:row>
      <xdr:rowOff>123825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628650" cy="107442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1562100</xdr:colOff>
      <xdr:row>5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100-00000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562100" cy="1765300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24</xdr:row>
      <xdr:rowOff>0</xdr:rowOff>
    </xdr:from>
    <xdr:ext cx="628650" cy="1066800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1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0476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</xdr:row>
      <xdr:rowOff>1</xdr:rowOff>
    </xdr:from>
    <xdr:ext cx="1590674" cy="1609724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100-00000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04760"/>
          <a:ext cx="1590040" cy="16097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28650" cy="1066800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1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0952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1</xdr:rowOff>
    </xdr:from>
    <xdr:ext cx="1590674" cy="1590674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100-00000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09520"/>
          <a:ext cx="1590040" cy="15906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</xdr:row>
      <xdr:rowOff>0</xdr:rowOff>
    </xdr:from>
    <xdr:ext cx="628650" cy="1066800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1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81428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</xdr:row>
      <xdr:rowOff>1</xdr:rowOff>
    </xdr:from>
    <xdr:ext cx="1600200" cy="1552574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100-000010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814280"/>
          <a:ext cx="1600200" cy="15525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96</xdr:row>
      <xdr:rowOff>0</xdr:rowOff>
    </xdr:from>
    <xdr:ext cx="628650" cy="1066800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1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1904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96</xdr:row>
      <xdr:rowOff>0</xdr:rowOff>
    </xdr:from>
    <xdr:ext cx="1619250" cy="1657349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100-000014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0419040"/>
          <a:ext cx="1619250" cy="165671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120</xdr:row>
      <xdr:rowOff>0</xdr:rowOff>
    </xdr:from>
    <xdr:ext cx="628650" cy="1066800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1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238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120</xdr:row>
      <xdr:rowOff>1</xdr:rowOff>
    </xdr:from>
    <xdr:ext cx="1562100" cy="1666874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100-00001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8023800"/>
          <a:ext cx="1562100" cy="16668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144</xdr:row>
      <xdr:rowOff>0</xdr:rowOff>
    </xdr:from>
    <xdr:ext cx="628650" cy="1066800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1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62856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144</xdr:row>
      <xdr:rowOff>0</xdr:rowOff>
    </xdr:from>
    <xdr:ext cx="1600200" cy="1562099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100-00001C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5628560"/>
          <a:ext cx="1600200" cy="156146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168</xdr:row>
      <xdr:rowOff>0</xdr:rowOff>
    </xdr:from>
    <xdr:ext cx="628650" cy="1066800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100-00001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323332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168</xdr:row>
      <xdr:rowOff>0</xdr:rowOff>
    </xdr:from>
    <xdr:ext cx="1571624" cy="1657349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100-00001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3233320"/>
          <a:ext cx="1570990" cy="165671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192</xdr:row>
      <xdr:rowOff>0</xdr:rowOff>
    </xdr:from>
    <xdr:ext cx="628650" cy="1066800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100-00002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083808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192</xdr:row>
      <xdr:rowOff>0</xdr:rowOff>
    </xdr:from>
    <xdr:ext cx="1657350" cy="1638299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100-00002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0838080"/>
          <a:ext cx="1657350" cy="163766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216</xdr:row>
      <xdr:rowOff>0</xdr:rowOff>
    </xdr:from>
    <xdr:ext cx="628650" cy="1066800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100-00002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844284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216</xdr:row>
      <xdr:rowOff>0</xdr:rowOff>
    </xdr:from>
    <xdr:ext cx="1571624" cy="1600199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100-00002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8442840"/>
          <a:ext cx="1570990" cy="159956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240</xdr:row>
      <xdr:rowOff>0</xdr:rowOff>
    </xdr:from>
    <xdr:ext cx="628650" cy="1066800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1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0476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240</xdr:row>
      <xdr:rowOff>1</xdr:rowOff>
    </xdr:from>
    <xdr:ext cx="1657350" cy="1685924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100-00002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6047600"/>
          <a:ext cx="1657350" cy="16859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264</xdr:row>
      <xdr:rowOff>0</xdr:rowOff>
    </xdr:from>
    <xdr:ext cx="628650" cy="1066800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100-00002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365236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264</xdr:row>
      <xdr:rowOff>9525</xdr:rowOff>
    </xdr:from>
    <xdr:ext cx="1704975" cy="1714499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100-00002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3661885"/>
          <a:ext cx="1704975" cy="171386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288</xdr:row>
      <xdr:rowOff>0</xdr:rowOff>
    </xdr:from>
    <xdr:ext cx="628650" cy="1066800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100-00002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125712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288</xdr:row>
      <xdr:rowOff>0</xdr:rowOff>
    </xdr:from>
    <xdr:ext cx="1628774" cy="1733549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100-00002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1257120"/>
          <a:ext cx="1628140" cy="173291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0</xdr:rowOff>
    </xdr:from>
    <xdr:ext cx="628650" cy="1066800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100-00003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86188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1</xdr:rowOff>
    </xdr:from>
    <xdr:ext cx="1657350" cy="1590674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100-00003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861880"/>
          <a:ext cx="1657350" cy="15906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336</xdr:row>
      <xdr:rowOff>0</xdr:rowOff>
    </xdr:from>
    <xdr:ext cx="628650" cy="1066800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100-00003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646664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336</xdr:row>
      <xdr:rowOff>0</xdr:rowOff>
    </xdr:from>
    <xdr:ext cx="1781174" cy="1752599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100-00003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6466640"/>
          <a:ext cx="1780540" cy="175196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360</xdr:row>
      <xdr:rowOff>0</xdr:rowOff>
    </xdr:from>
    <xdr:ext cx="628650" cy="1066800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100-00003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40714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360</xdr:row>
      <xdr:rowOff>0</xdr:rowOff>
    </xdr:from>
    <xdr:ext cx="1657350" cy="1733549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100-00003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4071400"/>
          <a:ext cx="1657350" cy="173291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384</xdr:row>
      <xdr:rowOff>0</xdr:rowOff>
    </xdr:from>
    <xdr:ext cx="628650" cy="1066800"/>
    <xdr:pic>
      <xdr:nvPicPr>
        <xdr:cNvPr id="61" name="Picture 60">
          <a:extLst>
            <a:ext uri="{FF2B5EF4-FFF2-40B4-BE49-F238E27FC236}">
              <a16:creationId xmlns:a16="http://schemas.microsoft.com/office/drawing/2014/main" xmlns="" id="{00000000-0008-0000-0100-00003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167616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384</xdr:row>
      <xdr:rowOff>1</xdr:rowOff>
    </xdr:from>
    <xdr:ext cx="1600200" cy="1533524"/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100-00003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1676160"/>
          <a:ext cx="1600200" cy="15335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408</xdr:row>
      <xdr:rowOff>0</xdr:rowOff>
    </xdr:from>
    <xdr:ext cx="628650" cy="1066800"/>
    <xdr:pic>
      <xdr:nvPicPr>
        <xdr:cNvPr id="65" name="Picture 64">
          <a:extLst>
            <a:ext uri="{FF2B5EF4-FFF2-40B4-BE49-F238E27FC236}">
              <a16:creationId xmlns:a16="http://schemas.microsoft.com/office/drawing/2014/main" xmlns="" id="{00000000-0008-0000-0100-00004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928092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408</xdr:row>
      <xdr:rowOff>1</xdr:rowOff>
    </xdr:from>
    <xdr:ext cx="1590674" cy="1647824"/>
    <xdr:pic>
      <xdr:nvPicPr>
        <xdr:cNvPr id="66" name="Picture 65">
          <a:extLst>
            <a:ext uri="{FF2B5EF4-FFF2-40B4-BE49-F238E27FC236}">
              <a16:creationId xmlns:a16="http://schemas.microsoft.com/office/drawing/2014/main" xmlns="" id="{00000000-0008-0000-0100-00004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9280920"/>
          <a:ext cx="1590040" cy="16478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432</xdr:row>
      <xdr:rowOff>0</xdr:rowOff>
    </xdr:from>
    <xdr:ext cx="628650" cy="1066800"/>
    <xdr:pic>
      <xdr:nvPicPr>
        <xdr:cNvPr id="69" name="Picture 68">
          <a:extLst>
            <a:ext uri="{FF2B5EF4-FFF2-40B4-BE49-F238E27FC236}">
              <a16:creationId xmlns:a16="http://schemas.microsoft.com/office/drawing/2014/main" xmlns="" id="{00000000-0008-0000-0100-000045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88568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432</xdr:row>
      <xdr:rowOff>0</xdr:rowOff>
    </xdr:from>
    <xdr:ext cx="1647824" cy="1562099"/>
    <xdr:pic>
      <xdr:nvPicPr>
        <xdr:cNvPr id="70" name="Picture 69">
          <a:extLst>
            <a:ext uri="{FF2B5EF4-FFF2-40B4-BE49-F238E27FC236}">
              <a16:creationId xmlns:a16="http://schemas.microsoft.com/office/drawing/2014/main" xmlns="" id="{00000000-0008-0000-0100-000046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6885680"/>
          <a:ext cx="1647190" cy="156146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456</xdr:row>
      <xdr:rowOff>0</xdr:rowOff>
    </xdr:from>
    <xdr:ext cx="628650" cy="1066800"/>
    <xdr:pic>
      <xdr:nvPicPr>
        <xdr:cNvPr id="71" name="Picture 70">
          <a:extLst>
            <a:ext uri="{FF2B5EF4-FFF2-40B4-BE49-F238E27FC236}">
              <a16:creationId xmlns:a16="http://schemas.microsoft.com/office/drawing/2014/main" xmlns="" id="{00000000-0008-0000-0100-00004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9044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456</xdr:row>
      <xdr:rowOff>1</xdr:rowOff>
    </xdr:from>
    <xdr:ext cx="1619250" cy="1609724"/>
    <xdr:pic>
      <xdr:nvPicPr>
        <xdr:cNvPr id="72" name="Picture 71">
          <a:extLst>
            <a:ext uri="{FF2B5EF4-FFF2-40B4-BE49-F238E27FC236}">
              <a16:creationId xmlns:a16="http://schemas.microsoft.com/office/drawing/2014/main" xmlns="" id="{00000000-0008-0000-0100-000048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490440"/>
          <a:ext cx="1619250" cy="16097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480</xdr:row>
      <xdr:rowOff>0</xdr:rowOff>
    </xdr:from>
    <xdr:ext cx="628650" cy="1066800"/>
    <xdr:pic>
      <xdr:nvPicPr>
        <xdr:cNvPr id="73" name="Picture 72">
          <a:extLst>
            <a:ext uri="{FF2B5EF4-FFF2-40B4-BE49-F238E27FC236}">
              <a16:creationId xmlns:a16="http://schemas.microsoft.com/office/drawing/2014/main" xmlns="" id="{00000000-0008-0000-0100-000049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09520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480</xdr:row>
      <xdr:rowOff>0</xdr:rowOff>
    </xdr:from>
    <xdr:ext cx="1562100" cy="1504949"/>
    <xdr:pic>
      <xdr:nvPicPr>
        <xdr:cNvPr id="74" name="Picture 73">
          <a:extLst>
            <a:ext uri="{FF2B5EF4-FFF2-40B4-BE49-F238E27FC236}">
              <a16:creationId xmlns:a16="http://schemas.microsoft.com/office/drawing/2014/main" xmlns="" id="{00000000-0008-0000-0100-00004A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2095200"/>
          <a:ext cx="1562100" cy="150431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504</xdr:row>
      <xdr:rowOff>0</xdr:rowOff>
    </xdr:from>
    <xdr:ext cx="628650" cy="1066800"/>
    <xdr:pic>
      <xdr:nvPicPr>
        <xdr:cNvPr id="77" name="Picture 76">
          <a:extLst>
            <a:ext uri="{FF2B5EF4-FFF2-40B4-BE49-F238E27FC236}">
              <a16:creationId xmlns:a16="http://schemas.microsoft.com/office/drawing/2014/main" xmlns="" id="{00000000-0008-0000-0100-00004D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69996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504</xdr:row>
      <xdr:rowOff>1</xdr:rowOff>
    </xdr:from>
    <xdr:ext cx="1695450" cy="1628774"/>
    <xdr:pic>
      <xdr:nvPicPr>
        <xdr:cNvPr id="78" name="Picture 77">
          <a:extLst>
            <a:ext uri="{FF2B5EF4-FFF2-40B4-BE49-F238E27FC236}">
              <a16:creationId xmlns:a16="http://schemas.microsoft.com/office/drawing/2014/main" xmlns="" id="{00000000-0008-0000-0100-00004E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9699960"/>
          <a:ext cx="1695450" cy="16287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528</xdr:row>
      <xdr:rowOff>0</xdr:rowOff>
    </xdr:from>
    <xdr:ext cx="628650" cy="1066800"/>
    <xdr:pic>
      <xdr:nvPicPr>
        <xdr:cNvPr id="81" name="Picture 80">
          <a:extLst>
            <a:ext uri="{FF2B5EF4-FFF2-40B4-BE49-F238E27FC236}">
              <a16:creationId xmlns:a16="http://schemas.microsoft.com/office/drawing/2014/main" xmlns="" id="{00000000-0008-0000-0100-000051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7304720"/>
          <a:ext cx="628650" cy="106680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528</xdr:row>
      <xdr:rowOff>1</xdr:rowOff>
    </xdr:from>
    <xdr:ext cx="1666874" cy="1552574"/>
    <xdr:pic>
      <xdr:nvPicPr>
        <xdr:cNvPr id="82" name="Picture 81">
          <a:extLst>
            <a:ext uri="{FF2B5EF4-FFF2-40B4-BE49-F238E27FC236}">
              <a16:creationId xmlns:a16="http://schemas.microsoft.com/office/drawing/2014/main" xmlns="" id="{00000000-0008-0000-0100-000052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7304720"/>
          <a:ext cx="1666240" cy="1552575"/>
        </a:xfrm>
        <a:prstGeom prst="rect">
          <a:avLst/>
        </a:prstGeom>
        <a:noFill/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438149</xdr:colOff>
      <xdr:row>4</xdr:row>
      <xdr:rowOff>200024</xdr:rowOff>
    </xdr:to>
    <xdr:pic>
      <xdr:nvPicPr>
        <xdr:cNvPr id="2" name="Picture 1" descr="Description: G:\new logo.jpg">
          <a:extLst>
            <a:ext uri="{FF2B5EF4-FFF2-40B4-BE49-F238E27FC236}">
              <a16:creationId xmlns:a16="http://schemas.microsoft.com/office/drawing/2014/main" xmlns="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0</xdr:row>
      <xdr:rowOff>0</xdr:rowOff>
    </xdr:from>
    <xdr:to>
      <xdr:col>1</xdr:col>
      <xdr:colOff>438149</xdr:colOff>
      <xdr:row>4</xdr:row>
      <xdr:rowOff>200024</xdr:rowOff>
    </xdr:to>
    <xdr:pic>
      <xdr:nvPicPr>
        <xdr:cNvPr id="4" name="Picture 3" descr="Description: G:\new logo.jpg">
          <a:extLst>
            <a:ext uri="{FF2B5EF4-FFF2-40B4-BE49-F238E27FC236}">
              <a16:creationId xmlns:a16="http://schemas.microsoft.com/office/drawing/2014/main" xmlns="" id="{00000000-0008-0000-04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1</xdr:col>
      <xdr:colOff>438149</xdr:colOff>
      <xdr:row>57</xdr:row>
      <xdr:rowOff>200024</xdr:rowOff>
    </xdr:to>
    <xdr:pic>
      <xdr:nvPicPr>
        <xdr:cNvPr id="5" name="Picture 4" descr="Description: G:\new logo.jpg">
          <a:extLst>
            <a:ext uri="{FF2B5EF4-FFF2-40B4-BE49-F238E27FC236}">
              <a16:creationId xmlns:a16="http://schemas.microsoft.com/office/drawing/2014/main" xmlns="" id="{00000000-0008-0000-04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731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53</xdr:row>
      <xdr:rowOff>0</xdr:rowOff>
    </xdr:from>
    <xdr:to>
      <xdr:col>1</xdr:col>
      <xdr:colOff>438149</xdr:colOff>
      <xdr:row>57</xdr:row>
      <xdr:rowOff>200024</xdr:rowOff>
    </xdr:to>
    <xdr:pic>
      <xdr:nvPicPr>
        <xdr:cNvPr id="6" name="Picture 5" descr="Description: G:\new logo.jpg">
          <a:extLst>
            <a:ext uri="{FF2B5EF4-FFF2-40B4-BE49-F238E27FC236}">
              <a16:creationId xmlns:a16="http://schemas.microsoft.com/office/drawing/2014/main" xmlns="" id="{00000000-0008-0000-04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3731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1</xdr:col>
      <xdr:colOff>438149</xdr:colOff>
      <xdr:row>110</xdr:row>
      <xdr:rowOff>200024</xdr:rowOff>
    </xdr:to>
    <xdr:pic>
      <xdr:nvPicPr>
        <xdr:cNvPr id="7" name="Picture 6" descr="Description: G:\new logo.jpg">
          <a:extLst>
            <a:ext uri="{FF2B5EF4-FFF2-40B4-BE49-F238E27FC236}">
              <a16:creationId xmlns:a16="http://schemas.microsoft.com/office/drawing/2014/main" xmlns="" id="{00000000-0008-0000-04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5746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106</xdr:row>
      <xdr:rowOff>0</xdr:rowOff>
    </xdr:from>
    <xdr:to>
      <xdr:col>1</xdr:col>
      <xdr:colOff>438149</xdr:colOff>
      <xdr:row>110</xdr:row>
      <xdr:rowOff>200024</xdr:rowOff>
    </xdr:to>
    <xdr:pic>
      <xdr:nvPicPr>
        <xdr:cNvPr id="8" name="Picture 7" descr="Description: G:\new logo.jpg">
          <a:extLst>
            <a:ext uri="{FF2B5EF4-FFF2-40B4-BE49-F238E27FC236}">
              <a16:creationId xmlns:a16="http://schemas.microsoft.com/office/drawing/2014/main" xmlns="" id="{00000000-0008-0000-04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5746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1</xdr:col>
      <xdr:colOff>438149</xdr:colOff>
      <xdr:row>160</xdr:row>
      <xdr:rowOff>200024</xdr:rowOff>
    </xdr:to>
    <xdr:pic>
      <xdr:nvPicPr>
        <xdr:cNvPr id="9" name="Picture 8" descr="Description: G:\new logo.jpg">
          <a:extLst>
            <a:ext uri="{FF2B5EF4-FFF2-40B4-BE49-F238E27FC236}">
              <a16:creationId xmlns:a16="http://schemas.microsoft.com/office/drawing/2014/main" xmlns="" id="{00000000-0008-0000-04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72999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156</xdr:row>
      <xdr:rowOff>0</xdr:rowOff>
    </xdr:from>
    <xdr:to>
      <xdr:col>1</xdr:col>
      <xdr:colOff>438149</xdr:colOff>
      <xdr:row>160</xdr:row>
      <xdr:rowOff>200024</xdr:rowOff>
    </xdr:to>
    <xdr:pic>
      <xdr:nvPicPr>
        <xdr:cNvPr id="10" name="Picture 9" descr="Description: G:\new logo.jpg">
          <a:extLst>
            <a:ext uri="{FF2B5EF4-FFF2-40B4-BE49-F238E27FC236}">
              <a16:creationId xmlns:a16="http://schemas.microsoft.com/office/drawing/2014/main" xmlns="" id="{00000000-0008-0000-04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72999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1</xdr:col>
      <xdr:colOff>438149</xdr:colOff>
      <xdr:row>210</xdr:row>
      <xdr:rowOff>200024</xdr:rowOff>
    </xdr:to>
    <xdr:pic>
      <xdr:nvPicPr>
        <xdr:cNvPr id="11" name="Picture 10" descr="Description: G:\new logo.jpg">
          <a:extLst>
            <a:ext uri="{FF2B5EF4-FFF2-40B4-BE49-F238E27FC236}">
              <a16:creationId xmlns:a16="http://schemas.microsoft.com/office/drawing/2014/main" xmlns="" id="{00000000-0008-0000-04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9966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206</xdr:row>
      <xdr:rowOff>0</xdr:rowOff>
    </xdr:from>
    <xdr:to>
      <xdr:col>1</xdr:col>
      <xdr:colOff>438149</xdr:colOff>
      <xdr:row>210</xdr:row>
      <xdr:rowOff>200024</xdr:rowOff>
    </xdr:to>
    <xdr:pic>
      <xdr:nvPicPr>
        <xdr:cNvPr id="12" name="Picture 11" descr="Description: G:\new logo.jpg">
          <a:extLst>
            <a:ext uri="{FF2B5EF4-FFF2-40B4-BE49-F238E27FC236}">
              <a16:creationId xmlns:a16="http://schemas.microsoft.com/office/drawing/2014/main" xmlns="" id="{00000000-0008-0000-04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89966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256</xdr:row>
      <xdr:rowOff>0</xdr:rowOff>
    </xdr:from>
    <xdr:to>
      <xdr:col>1</xdr:col>
      <xdr:colOff>438149</xdr:colOff>
      <xdr:row>260</xdr:row>
      <xdr:rowOff>200024</xdr:rowOff>
    </xdr:to>
    <xdr:pic>
      <xdr:nvPicPr>
        <xdr:cNvPr id="13" name="Picture 12" descr="Description: G:\new logo.jpg">
          <a:extLst>
            <a:ext uri="{FF2B5EF4-FFF2-40B4-BE49-F238E27FC236}">
              <a16:creationId xmlns:a16="http://schemas.microsoft.com/office/drawing/2014/main" xmlns="" id="{00000000-0008-0000-04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06456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256</xdr:row>
      <xdr:rowOff>0</xdr:rowOff>
    </xdr:from>
    <xdr:to>
      <xdr:col>1</xdr:col>
      <xdr:colOff>438149</xdr:colOff>
      <xdr:row>260</xdr:row>
      <xdr:rowOff>200024</xdr:rowOff>
    </xdr:to>
    <xdr:pic>
      <xdr:nvPicPr>
        <xdr:cNvPr id="14" name="Picture 13" descr="Description: G:\new logo.jpg">
          <a:extLst>
            <a:ext uri="{FF2B5EF4-FFF2-40B4-BE49-F238E27FC236}">
              <a16:creationId xmlns:a16="http://schemas.microsoft.com/office/drawing/2014/main" xmlns="" id="{00000000-0008-0000-04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06456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308</xdr:row>
      <xdr:rowOff>0</xdr:rowOff>
    </xdr:from>
    <xdr:to>
      <xdr:col>1</xdr:col>
      <xdr:colOff>438149</xdr:colOff>
      <xdr:row>312</xdr:row>
      <xdr:rowOff>200024</xdr:rowOff>
    </xdr:to>
    <xdr:pic>
      <xdr:nvPicPr>
        <xdr:cNvPr id="15" name="Picture 14" descr="Description: G:\new logo.jpg">
          <a:extLst>
            <a:ext uri="{FF2B5EF4-FFF2-40B4-BE49-F238E27FC236}">
              <a16:creationId xmlns:a16="http://schemas.microsoft.com/office/drawing/2014/main" xmlns="" id="{00000000-0008-0000-04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7710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308</xdr:row>
      <xdr:rowOff>0</xdr:rowOff>
    </xdr:from>
    <xdr:to>
      <xdr:col>1</xdr:col>
      <xdr:colOff>438149</xdr:colOff>
      <xdr:row>312</xdr:row>
      <xdr:rowOff>200024</xdr:rowOff>
    </xdr:to>
    <xdr:pic>
      <xdr:nvPicPr>
        <xdr:cNvPr id="16" name="Picture 15" descr="Description: G:\new logo.jpg">
          <a:extLst>
            <a:ext uri="{FF2B5EF4-FFF2-40B4-BE49-F238E27FC236}">
              <a16:creationId xmlns:a16="http://schemas.microsoft.com/office/drawing/2014/main" xmlns="" id="{00000000-0008-0000-04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7710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361</xdr:row>
      <xdr:rowOff>0</xdr:rowOff>
    </xdr:from>
    <xdr:to>
      <xdr:col>1</xdr:col>
      <xdr:colOff>438149</xdr:colOff>
      <xdr:row>365</xdr:row>
      <xdr:rowOff>200024</xdr:rowOff>
    </xdr:to>
    <xdr:pic>
      <xdr:nvPicPr>
        <xdr:cNvPr id="17" name="Picture 16" descr="Description: G:\new logo.jpg">
          <a:extLst>
            <a:ext uri="{FF2B5EF4-FFF2-40B4-BE49-F238E27FC236}">
              <a16:creationId xmlns:a16="http://schemas.microsoft.com/office/drawing/2014/main" xmlns="" id="{00000000-0008-0000-04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49725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361</xdr:row>
      <xdr:rowOff>0</xdr:rowOff>
    </xdr:from>
    <xdr:to>
      <xdr:col>1</xdr:col>
      <xdr:colOff>438149</xdr:colOff>
      <xdr:row>365</xdr:row>
      <xdr:rowOff>200024</xdr:rowOff>
    </xdr:to>
    <xdr:pic>
      <xdr:nvPicPr>
        <xdr:cNvPr id="18" name="Picture 17" descr="Description: G:\new logo.jpg">
          <a:extLst>
            <a:ext uri="{FF2B5EF4-FFF2-40B4-BE49-F238E27FC236}">
              <a16:creationId xmlns:a16="http://schemas.microsoft.com/office/drawing/2014/main" xmlns="" id="{00000000-0008-0000-04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49725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414</xdr:row>
      <xdr:rowOff>0</xdr:rowOff>
    </xdr:from>
    <xdr:to>
      <xdr:col>1</xdr:col>
      <xdr:colOff>438149</xdr:colOff>
      <xdr:row>418</xdr:row>
      <xdr:rowOff>200024</xdr:rowOff>
    </xdr:to>
    <xdr:pic>
      <xdr:nvPicPr>
        <xdr:cNvPr id="19" name="Picture 18" descr="Description: G:\new logo.jpg">
          <a:extLst>
            <a:ext uri="{FF2B5EF4-FFF2-40B4-BE49-F238E27FC236}">
              <a16:creationId xmlns:a16="http://schemas.microsoft.com/office/drawing/2014/main" xmlns="" id="{00000000-0008-0000-04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71645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414</xdr:row>
      <xdr:rowOff>0</xdr:rowOff>
    </xdr:from>
    <xdr:to>
      <xdr:col>1</xdr:col>
      <xdr:colOff>438149</xdr:colOff>
      <xdr:row>418</xdr:row>
      <xdr:rowOff>200024</xdr:rowOff>
    </xdr:to>
    <xdr:pic>
      <xdr:nvPicPr>
        <xdr:cNvPr id="20" name="Picture 19" descr="Description: G:\new logo.jpg">
          <a:extLst>
            <a:ext uri="{FF2B5EF4-FFF2-40B4-BE49-F238E27FC236}">
              <a16:creationId xmlns:a16="http://schemas.microsoft.com/office/drawing/2014/main" xmlns="" id="{00000000-0008-0000-04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71645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464</xdr:row>
      <xdr:rowOff>0</xdr:rowOff>
    </xdr:from>
    <xdr:to>
      <xdr:col>1</xdr:col>
      <xdr:colOff>438149</xdr:colOff>
      <xdr:row>468</xdr:row>
      <xdr:rowOff>200024</xdr:rowOff>
    </xdr:to>
    <xdr:pic>
      <xdr:nvPicPr>
        <xdr:cNvPr id="21" name="Picture 20" descr="Description: G:\new logo.jpg">
          <a:extLst>
            <a:ext uri="{FF2B5EF4-FFF2-40B4-BE49-F238E27FC236}">
              <a16:creationId xmlns:a16="http://schemas.microsoft.com/office/drawing/2014/main" xmlns="" id="{00000000-0008-0000-04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8040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464</xdr:row>
      <xdr:rowOff>0</xdr:rowOff>
    </xdr:from>
    <xdr:to>
      <xdr:col>1</xdr:col>
      <xdr:colOff>438149</xdr:colOff>
      <xdr:row>468</xdr:row>
      <xdr:rowOff>200024</xdr:rowOff>
    </xdr:to>
    <xdr:pic>
      <xdr:nvPicPr>
        <xdr:cNvPr id="22" name="Picture 21" descr="Description: G:\new logo.jpg">
          <a:extLst>
            <a:ext uri="{FF2B5EF4-FFF2-40B4-BE49-F238E27FC236}">
              <a16:creationId xmlns:a16="http://schemas.microsoft.com/office/drawing/2014/main" xmlns="" id="{00000000-0008-0000-04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8040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514</xdr:row>
      <xdr:rowOff>0</xdr:rowOff>
    </xdr:from>
    <xdr:to>
      <xdr:col>1</xdr:col>
      <xdr:colOff>438149</xdr:colOff>
      <xdr:row>518</xdr:row>
      <xdr:rowOff>200024</xdr:rowOff>
    </xdr:to>
    <xdr:pic>
      <xdr:nvPicPr>
        <xdr:cNvPr id="23" name="Picture 22" descr="Description: G:\new logo.jpg">
          <a:extLst>
            <a:ext uri="{FF2B5EF4-FFF2-40B4-BE49-F238E27FC236}">
              <a16:creationId xmlns:a16="http://schemas.microsoft.com/office/drawing/2014/main" xmlns="" id="{00000000-0008-0000-04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4722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514</xdr:row>
      <xdr:rowOff>0</xdr:rowOff>
    </xdr:from>
    <xdr:to>
      <xdr:col>1</xdr:col>
      <xdr:colOff>438149</xdr:colOff>
      <xdr:row>518</xdr:row>
      <xdr:rowOff>200024</xdr:rowOff>
    </xdr:to>
    <xdr:pic>
      <xdr:nvPicPr>
        <xdr:cNvPr id="24" name="Picture 23" descr="Description: G:\new logo.jpg">
          <a:extLst>
            <a:ext uri="{FF2B5EF4-FFF2-40B4-BE49-F238E27FC236}">
              <a16:creationId xmlns:a16="http://schemas.microsoft.com/office/drawing/2014/main" xmlns="" id="{00000000-0008-0000-04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204722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564</xdr:row>
      <xdr:rowOff>0</xdr:rowOff>
    </xdr:from>
    <xdr:to>
      <xdr:col>1</xdr:col>
      <xdr:colOff>438149</xdr:colOff>
      <xdr:row>568</xdr:row>
      <xdr:rowOff>200024</xdr:rowOff>
    </xdr:to>
    <xdr:pic>
      <xdr:nvPicPr>
        <xdr:cNvPr id="25" name="Picture 24" descr="Description: G:\new logo.jpg">
          <a:extLst>
            <a:ext uri="{FF2B5EF4-FFF2-40B4-BE49-F238E27FC236}">
              <a16:creationId xmlns:a16="http://schemas.microsoft.com/office/drawing/2014/main" xmlns="" id="{00000000-0008-0000-04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20927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564</xdr:row>
      <xdr:rowOff>0</xdr:rowOff>
    </xdr:from>
    <xdr:to>
      <xdr:col>1</xdr:col>
      <xdr:colOff>438149</xdr:colOff>
      <xdr:row>568</xdr:row>
      <xdr:rowOff>200024</xdr:rowOff>
    </xdr:to>
    <xdr:pic>
      <xdr:nvPicPr>
        <xdr:cNvPr id="26" name="Picture 25" descr="Description: G:\new logo.jpg">
          <a:extLst>
            <a:ext uri="{FF2B5EF4-FFF2-40B4-BE49-F238E27FC236}">
              <a16:creationId xmlns:a16="http://schemas.microsoft.com/office/drawing/2014/main" xmlns="" id="{00000000-0008-0000-04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320927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616</xdr:row>
      <xdr:rowOff>0</xdr:rowOff>
    </xdr:from>
    <xdr:to>
      <xdr:col>1</xdr:col>
      <xdr:colOff>438149</xdr:colOff>
      <xdr:row>620</xdr:row>
      <xdr:rowOff>200024</xdr:rowOff>
    </xdr:to>
    <xdr:pic>
      <xdr:nvPicPr>
        <xdr:cNvPr id="27" name="Picture 26" descr="Description: G:\new logo.jpg">
          <a:extLst>
            <a:ext uri="{FF2B5EF4-FFF2-40B4-BE49-F238E27FC236}">
              <a16:creationId xmlns:a16="http://schemas.microsoft.com/office/drawing/2014/main" xmlns="" id="{00000000-0008-0000-04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1037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616</xdr:row>
      <xdr:rowOff>0</xdr:rowOff>
    </xdr:from>
    <xdr:to>
      <xdr:col>1</xdr:col>
      <xdr:colOff>438149</xdr:colOff>
      <xdr:row>620</xdr:row>
      <xdr:rowOff>200024</xdr:rowOff>
    </xdr:to>
    <xdr:pic>
      <xdr:nvPicPr>
        <xdr:cNvPr id="28" name="Picture 27" descr="Description: G:\new logo.jpg">
          <a:extLst>
            <a:ext uri="{FF2B5EF4-FFF2-40B4-BE49-F238E27FC236}">
              <a16:creationId xmlns:a16="http://schemas.microsoft.com/office/drawing/2014/main" xmlns="" id="{00000000-0008-0000-04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441037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669</xdr:row>
      <xdr:rowOff>0</xdr:rowOff>
    </xdr:from>
    <xdr:to>
      <xdr:col>1</xdr:col>
      <xdr:colOff>438149</xdr:colOff>
      <xdr:row>673</xdr:row>
      <xdr:rowOff>200024</xdr:rowOff>
    </xdr:to>
    <xdr:pic>
      <xdr:nvPicPr>
        <xdr:cNvPr id="29" name="Picture 28" descr="Description: G:\new logo.jpg">
          <a:extLst>
            <a:ext uri="{FF2B5EF4-FFF2-40B4-BE49-F238E27FC236}">
              <a16:creationId xmlns:a16="http://schemas.microsoft.com/office/drawing/2014/main" xmlns="" id="{00000000-0008-0000-04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3147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669</xdr:row>
      <xdr:rowOff>0</xdr:rowOff>
    </xdr:from>
    <xdr:to>
      <xdr:col>1</xdr:col>
      <xdr:colOff>438149</xdr:colOff>
      <xdr:row>673</xdr:row>
      <xdr:rowOff>200024</xdr:rowOff>
    </xdr:to>
    <xdr:pic>
      <xdr:nvPicPr>
        <xdr:cNvPr id="30" name="Picture 29" descr="Description: G:\new logo.jpg">
          <a:extLst>
            <a:ext uri="{FF2B5EF4-FFF2-40B4-BE49-F238E27FC236}">
              <a16:creationId xmlns:a16="http://schemas.microsoft.com/office/drawing/2014/main" xmlns="" id="{00000000-0008-0000-04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63147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722</xdr:row>
      <xdr:rowOff>0</xdr:rowOff>
    </xdr:from>
    <xdr:to>
      <xdr:col>1</xdr:col>
      <xdr:colOff>438149</xdr:colOff>
      <xdr:row>726</xdr:row>
      <xdr:rowOff>200024</xdr:rowOff>
    </xdr:to>
    <xdr:pic>
      <xdr:nvPicPr>
        <xdr:cNvPr id="31" name="Picture 30" descr="Description: G:\new logo.jpg">
          <a:extLst>
            <a:ext uri="{FF2B5EF4-FFF2-40B4-BE49-F238E27FC236}">
              <a16:creationId xmlns:a16="http://schemas.microsoft.com/office/drawing/2014/main" xmlns="" id="{00000000-0008-0000-04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85163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722</xdr:row>
      <xdr:rowOff>0</xdr:rowOff>
    </xdr:from>
    <xdr:to>
      <xdr:col>1</xdr:col>
      <xdr:colOff>438149</xdr:colOff>
      <xdr:row>726</xdr:row>
      <xdr:rowOff>200024</xdr:rowOff>
    </xdr:to>
    <xdr:pic>
      <xdr:nvPicPr>
        <xdr:cNvPr id="32" name="Picture 31" descr="Description: G:\new logo.jpg">
          <a:extLst>
            <a:ext uri="{FF2B5EF4-FFF2-40B4-BE49-F238E27FC236}">
              <a16:creationId xmlns:a16="http://schemas.microsoft.com/office/drawing/2014/main" xmlns="" id="{00000000-0008-0000-04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6851630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772</xdr:row>
      <xdr:rowOff>0</xdr:rowOff>
    </xdr:from>
    <xdr:to>
      <xdr:col>1</xdr:col>
      <xdr:colOff>438149</xdr:colOff>
      <xdr:row>776</xdr:row>
      <xdr:rowOff>200024</xdr:rowOff>
    </xdr:to>
    <xdr:pic>
      <xdr:nvPicPr>
        <xdr:cNvPr id="33" name="Picture 32" descr="Description: G:\new logo.jpg">
          <a:extLst>
            <a:ext uri="{FF2B5EF4-FFF2-40B4-BE49-F238E27FC236}">
              <a16:creationId xmlns:a16="http://schemas.microsoft.com/office/drawing/2014/main" xmlns="" id="{00000000-0008-0000-04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4511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772</xdr:row>
      <xdr:rowOff>0</xdr:rowOff>
    </xdr:from>
    <xdr:to>
      <xdr:col>1</xdr:col>
      <xdr:colOff>438149</xdr:colOff>
      <xdr:row>776</xdr:row>
      <xdr:rowOff>200024</xdr:rowOff>
    </xdr:to>
    <xdr:pic>
      <xdr:nvPicPr>
        <xdr:cNvPr id="34" name="Picture 33" descr="Description: G:\new logo.jpg">
          <a:extLst>
            <a:ext uri="{FF2B5EF4-FFF2-40B4-BE49-F238E27FC236}">
              <a16:creationId xmlns:a16="http://schemas.microsoft.com/office/drawing/2014/main" xmlns="" id="{00000000-0008-0000-04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804511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822</xdr:row>
      <xdr:rowOff>0</xdr:rowOff>
    </xdr:from>
    <xdr:to>
      <xdr:col>1</xdr:col>
      <xdr:colOff>438149</xdr:colOff>
      <xdr:row>826</xdr:row>
      <xdr:rowOff>200024</xdr:rowOff>
    </xdr:to>
    <xdr:pic>
      <xdr:nvPicPr>
        <xdr:cNvPr id="35" name="Picture 34" descr="Description: G:\new logo.jpg">
          <a:extLst>
            <a:ext uri="{FF2B5EF4-FFF2-40B4-BE49-F238E27FC236}">
              <a16:creationId xmlns:a16="http://schemas.microsoft.com/office/drawing/2014/main" xmlns="" id="{00000000-0008-0000-04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20811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822</xdr:row>
      <xdr:rowOff>0</xdr:rowOff>
    </xdr:from>
    <xdr:to>
      <xdr:col>1</xdr:col>
      <xdr:colOff>438149</xdr:colOff>
      <xdr:row>826</xdr:row>
      <xdr:rowOff>200024</xdr:rowOff>
    </xdr:to>
    <xdr:pic>
      <xdr:nvPicPr>
        <xdr:cNvPr id="36" name="Picture 35" descr="Description: G:\new logo.jpg">
          <a:extLst>
            <a:ext uri="{FF2B5EF4-FFF2-40B4-BE49-F238E27FC236}">
              <a16:creationId xmlns:a16="http://schemas.microsoft.com/office/drawing/2014/main" xmlns="" id="{00000000-0008-0000-04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920811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872</xdr:row>
      <xdr:rowOff>0</xdr:rowOff>
    </xdr:from>
    <xdr:to>
      <xdr:col>1</xdr:col>
      <xdr:colOff>438149</xdr:colOff>
      <xdr:row>876</xdr:row>
      <xdr:rowOff>200024</xdr:rowOff>
    </xdr:to>
    <xdr:pic>
      <xdr:nvPicPr>
        <xdr:cNvPr id="37" name="Picture 36" descr="Description: G:\new logo.jpg">
          <a:extLst>
            <a:ext uri="{FF2B5EF4-FFF2-40B4-BE49-F238E27FC236}">
              <a16:creationId xmlns:a16="http://schemas.microsoft.com/office/drawing/2014/main" xmlns="" id="{00000000-0008-0000-04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37397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872</xdr:row>
      <xdr:rowOff>0</xdr:rowOff>
    </xdr:from>
    <xdr:to>
      <xdr:col>1</xdr:col>
      <xdr:colOff>438149</xdr:colOff>
      <xdr:row>876</xdr:row>
      <xdr:rowOff>200024</xdr:rowOff>
    </xdr:to>
    <xdr:pic>
      <xdr:nvPicPr>
        <xdr:cNvPr id="38" name="Picture 37" descr="Description: G:\new logo.jpg">
          <a:extLst>
            <a:ext uri="{FF2B5EF4-FFF2-40B4-BE49-F238E27FC236}">
              <a16:creationId xmlns:a16="http://schemas.microsoft.com/office/drawing/2014/main" xmlns="" id="{00000000-0008-0000-04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37397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930</xdr:row>
      <xdr:rowOff>0</xdr:rowOff>
    </xdr:from>
    <xdr:to>
      <xdr:col>1</xdr:col>
      <xdr:colOff>438149</xdr:colOff>
      <xdr:row>934</xdr:row>
      <xdr:rowOff>200024</xdr:rowOff>
    </xdr:to>
    <xdr:pic>
      <xdr:nvPicPr>
        <xdr:cNvPr id="39" name="Picture 38" descr="Description: G:\new logo.jpg">
          <a:extLst>
            <a:ext uri="{FF2B5EF4-FFF2-40B4-BE49-F238E27FC236}">
              <a16:creationId xmlns:a16="http://schemas.microsoft.com/office/drawing/2014/main" xmlns="" id="{00000000-0008-0000-04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69604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930</xdr:row>
      <xdr:rowOff>0</xdr:rowOff>
    </xdr:from>
    <xdr:to>
      <xdr:col>1</xdr:col>
      <xdr:colOff>438149</xdr:colOff>
      <xdr:row>934</xdr:row>
      <xdr:rowOff>200024</xdr:rowOff>
    </xdr:to>
    <xdr:pic>
      <xdr:nvPicPr>
        <xdr:cNvPr id="40" name="Picture 39" descr="Description: G:\new logo.jpg">
          <a:extLst>
            <a:ext uri="{FF2B5EF4-FFF2-40B4-BE49-F238E27FC236}">
              <a16:creationId xmlns:a16="http://schemas.microsoft.com/office/drawing/2014/main" xmlns="" id="{00000000-0008-0000-04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169604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983</xdr:row>
      <xdr:rowOff>0</xdr:rowOff>
    </xdr:from>
    <xdr:to>
      <xdr:col>1</xdr:col>
      <xdr:colOff>438149</xdr:colOff>
      <xdr:row>987</xdr:row>
      <xdr:rowOff>200024</xdr:rowOff>
    </xdr:to>
    <xdr:pic>
      <xdr:nvPicPr>
        <xdr:cNvPr id="41" name="Picture 40" descr="Description: G:\new logo.jpg">
          <a:extLst>
            <a:ext uri="{FF2B5EF4-FFF2-40B4-BE49-F238E27FC236}">
              <a16:creationId xmlns:a16="http://schemas.microsoft.com/office/drawing/2014/main" xmlns="" id="{00000000-0008-0000-04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92381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983</xdr:row>
      <xdr:rowOff>0</xdr:rowOff>
    </xdr:from>
    <xdr:to>
      <xdr:col>1</xdr:col>
      <xdr:colOff>438149</xdr:colOff>
      <xdr:row>987</xdr:row>
      <xdr:rowOff>200024</xdr:rowOff>
    </xdr:to>
    <xdr:pic>
      <xdr:nvPicPr>
        <xdr:cNvPr id="42" name="Picture 41" descr="Description: G:\new logo.jpg">
          <a:extLst>
            <a:ext uri="{FF2B5EF4-FFF2-40B4-BE49-F238E27FC236}">
              <a16:creationId xmlns:a16="http://schemas.microsoft.com/office/drawing/2014/main" xmlns="" id="{00000000-0008-0000-04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292381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1033</xdr:row>
      <xdr:rowOff>0</xdr:rowOff>
    </xdr:from>
    <xdr:to>
      <xdr:col>1</xdr:col>
      <xdr:colOff>438149</xdr:colOff>
      <xdr:row>1037</xdr:row>
      <xdr:rowOff>200024</xdr:rowOff>
    </xdr:to>
    <xdr:pic>
      <xdr:nvPicPr>
        <xdr:cNvPr id="43" name="Picture 42" descr="Description: G:\new logo.jpg">
          <a:extLst>
            <a:ext uri="{FF2B5EF4-FFF2-40B4-BE49-F238E27FC236}">
              <a16:creationId xmlns:a16="http://schemas.microsoft.com/office/drawing/2014/main" xmlns="" id="{00000000-0008-0000-04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408967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1033</xdr:row>
      <xdr:rowOff>0</xdr:rowOff>
    </xdr:from>
    <xdr:to>
      <xdr:col>1</xdr:col>
      <xdr:colOff>438149</xdr:colOff>
      <xdr:row>1037</xdr:row>
      <xdr:rowOff>200024</xdr:rowOff>
    </xdr:to>
    <xdr:pic>
      <xdr:nvPicPr>
        <xdr:cNvPr id="44" name="Picture 43" descr="Description: G:\new logo.jpg">
          <a:extLst>
            <a:ext uri="{FF2B5EF4-FFF2-40B4-BE49-F238E27FC236}">
              <a16:creationId xmlns:a16="http://schemas.microsoft.com/office/drawing/2014/main" xmlns="" id="{00000000-0008-0000-04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4089677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1083</xdr:row>
      <xdr:rowOff>0</xdr:rowOff>
    </xdr:from>
    <xdr:to>
      <xdr:col>1</xdr:col>
      <xdr:colOff>438149</xdr:colOff>
      <xdr:row>1087</xdr:row>
      <xdr:rowOff>200024</xdr:rowOff>
    </xdr:to>
    <xdr:pic>
      <xdr:nvPicPr>
        <xdr:cNvPr id="45" name="Picture 44" descr="Description: G:\new logo.jpg">
          <a:extLst>
            <a:ext uri="{FF2B5EF4-FFF2-40B4-BE49-F238E27FC236}">
              <a16:creationId xmlns:a16="http://schemas.microsoft.com/office/drawing/2014/main" xmlns="" id="{00000000-0008-0000-04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8411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1083</xdr:row>
      <xdr:rowOff>0</xdr:rowOff>
    </xdr:from>
    <xdr:to>
      <xdr:col>1</xdr:col>
      <xdr:colOff>438149</xdr:colOff>
      <xdr:row>1087</xdr:row>
      <xdr:rowOff>200024</xdr:rowOff>
    </xdr:to>
    <xdr:pic>
      <xdr:nvPicPr>
        <xdr:cNvPr id="46" name="Picture 45" descr="Description: G:\new logo.jpg">
          <a:extLst>
            <a:ext uri="{FF2B5EF4-FFF2-40B4-BE49-F238E27FC236}">
              <a16:creationId xmlns:a16="http://schemas.microsoft.com/office/drawing/2014/main" xmlns="" id="{00000000-0008-0000-04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2841125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1133</xdr:row>
      <xdr:rowOff>0</xdr:rowOff>
    </xdr:from>
    <xdr:to>
      <xdr:col>1</xdr:col>
      <xdr:colOff>438149</xdr:colOff>
      <xdr:row>1137</xdr:row>
      <xdr:rowOff>200024</xdr:rowOff>
    </xdr:to>
    <xdr:pic>
      <xdr:nvPicPr>
        <xdr:cNvPr id="47" name="Picture 46" descr="Description: G:\new logo.jpg">
          <a:extLst>
            <a:ext uri="{FF2B5EF4-FFF2-40B4-BE49-F238E27FC236}">
              <a16:creationId xmlns:a16="http://schemas.microsoft.com/office/drawing/2014/main" xmlns="" id="{00000000-0008-0000-04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645092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0</xdr:colOff>
      <xdr:row>1133</xdr:row>
      <xdr:rowOff>0</xdr:rowOff>
    </xdr:from>
    <xdr:to>
      <xdr:col>1</xdr:col>
      <xdr:colOff>438149</xdr:colOff>
      <xdr:row>1137</xdr:row>
      <xdr:rowOff>200024</xdr:rowOff>
    </xdr:to>
    <xdr:pic>
      <xdr:nvPicPr>
        <xdr:cNvPr id="48" name="Picture 47" descr="Description: G:\new logo.jpg">
          <a:extLst>
            <a:ext uri="{FF2B5EF4-FFF2-40B4-BE49-F238E27FC236}">
              <a16:creationId xmlns:a16="http://schemas.microsoft.com/office/drawing/2014/main" xmlns="" id="{00000000-0008-0000-04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64509250"/>
          <a:ext cx="2066290" cy="107569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609600</xdr:colOff>
      <xdr:row>4</xdr:row>
      <xdr:rowOff>155575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6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609600" cy="101917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9524</xdr:colOff>
      <xdr:row>5</xdr:row>
      <xdr:rowOff>130174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600-00000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0"/>
          <a:ext cx="1247140" cy="1209040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24</xdr:row>
      <xdr:rowOff>0</xdr:rowOff>
    </xdr:from>
    <xdr:ext cx="609600" cy="101917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6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1816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</xdr:row>
      <xdr:rowOff>1</xdr:rowOff>
    </xdr:from>
    <xdr:ext cx="1247774" cy="1209674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600-00000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181600"/>
          <a:ext cx="1247140" cy="12096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609600" cy="101917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6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3632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</xdr:row>
      <xdr:rowOff>0</xdr:rowOff>
    </xdr:from>
    <xdr:ext cx="1247774" cy="1209674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600-00000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3632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</xdr:row>
      <xdr:rowOff>0</xdr:rowOff>
    </xdr:from>
    <xdr:ext cx="609600" cy="101917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6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48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</xdr:row>
      <xdr:rowOff>0</xdr:rowOff>
    </xdr:from>
    <xdr:ext cx="1247774" cy="1209674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600-00000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55448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96</xdr:row>
      <xdr:rowOff>0</xdr:rowOff>
    </xdr:from>
    <xdr:ext cx="609600" cy="101917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6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7264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96</xdr:row>
      <xdr:rowOff>0</xdr:rowOff>
    </xdr:from>
    <xdr:ext cx="1247774" cy="1209674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600-00001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07264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120</xdr:row>
      <xdr:rowOff>0</xdr:rowOff>
    </xdr:from>
    <xdr:ext cx="609600" cy="101917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6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9080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120</xdr:row>
      <xdr:rowOff>0</xdr:rowOff>
    </xdr:from>
    <xdr:ext cx="1247774" cy="1209674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600-00001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259080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144</xdr:row>
      <xdr:rowOff>0</xdr:rowOff>
    </xdr:from>
    <xdr:ext cx="609600" cy="101917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6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10896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144</xdr:row>
      <xdr:rowOff>0</xdr:rowOff>
    </xdr:from>
    <xdr:ext cx="1247774" cy="1209674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600-00001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10896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168</xdr:row>
      <xdr:rowOff>0</xdr:rowOff>
    </xdr:from>
    <xdr:ext cx="609600" cy="1019175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6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62712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168</xdr:row>
      <xdr:rowOff>0</xdr:rowOff>
    </xdr:from>
    <xdr:ext cx="1247774" cy="1209674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600-00001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362712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192</xdr:row>
      <xdr:rowOff>0</xdr:rowOff>
    </xdr:from>
    <xdr:ext cx="609600" cy="1019175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6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14528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192</xdr:row>
      <xdr:rowOff>0</xdr:rowOff>
    </xdr:from>
    <xdr:ext cx="1247774" cy="1209674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600-00002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14528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216</xdr:row>
      <xdr:rowOff>0</xdr:rowOff>
    </xdr:from>
    <xdr:ext cx="609600" cy="1019175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6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66344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216</xdr:row>
      <xdr:rowOff>0</xdr:rowOff>
    </xdr:from>
    <xdr:ext cx="1247774" cy="1209674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600-00002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466344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240</xdr:row>
      <xdr:rowOff>0</xdr:rowOff>
    </xdr:from>
    <xdr:ext cx="609600" cy="1019175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600-00002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18160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240</xdr:row>
      <xdr:rowOff>0</xdr:rowOff>
    </xdr:from>
    <xdr:ext cx="1247774" cy="1209674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600-00002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18160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264</xdr:row>
      <xdr:rowOff>0</xdr:rowOff>
    </xdr:from>
    <xdr:ext cx="609600" cy="1019175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600-00002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69976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264</xdr:row>
      <xdr:rowOff>0</xdr:rowOff>
    </xdr:from>
    <xdr:ext cx="1247774" cy="1209674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600-00002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569976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288</xdr:row>
      <xdr:rowOff>0</xdr:rowOff>
    </xdr:from>
    <xdr:ext cx="609600" cy="1019175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600-00003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21792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288</xdr:row>
      <xdr:rowOff>0</xdr:rowOff>
    </xdr:from>
    <xdr:ext cx="1247774" cy="1209674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600-00003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21792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0</xdr:rowOff>
    </xdr:from>
    <xdr:ext cx="609600" cy="1019175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600-00003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3608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312</xdr:row>
      <xdr:rowOff>0</xdr:rowOff>
    </xdr:from>
    <xdr:ext cx="1247774" cy="1209674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600-00003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673608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336</xdr:row>
      <xdr:rowOff>0</xdr:rowOff>
    </xdr:from>
    <xdr:ext cx="609600" cy="1019175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6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5424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336</xdr:row>
      <xdr:rowOff>0</xdr:rowOff>
    </xdr:from>
    <xdr:ext cx="1247774" cy="1209674"/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600-000037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25424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360</xdr:row>
      <xdr:rowOff>0</xdr:rowOff>
    </xdr:from>
    <xdr:ext cx="609600" cy="1019175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6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77240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360</xdr:row>
      <xdr:rowOff>0</xdr:rowOff>
    </xdr:from>
    <xdr:ext cx="1247774" cy="1209674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600-00003B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777240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384</xdr:row>
      <xdr:rowOff>0</xdr:rowOff>
    </xdr:from>
    <xdr:ext cx="609600" cy="1019175"/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600-00003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29056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384</xdr:row>
      <xdr:rowOff>0</xdr:rowOff>
    </xdr:from>
    <xdr:ext cx="1247774" cy="1209674"/>
    <xdr:pic>
      <xdr:nvPicPr>
        <xdr:cNvPr id="63" name="Picture 62">
          <a:extLst>
            <a:ext uri="{FF2B5EF4-FFF2-40B4-BE49-F238E27FC236}">
              <a16:creationId xmlns:a16="http://schemas.microsoft.com/office/drawing/2014/main" xmlns="" id="{00000000-0008-0000-0600-00003F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29056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408</xdr:row>
      <xdr:rowOff>0</xdr:rowOff>
    </xdr:from>
    <xdr:ext cx="609600" cy="1019175"/>
    <xdr:pic>
      <xdr:nvPicPr>
        <xdr:cNvPr id="66" name="Picture 65">
          <a:extLst>
            <a:ext uri="{FF2B5EF4-FFF2-40B4-BE49-F238E27FC236}">
              <a16:creationId xmlns:a16="http://schemas.microsoft.com/office/drawing/2014/main" xmlns="" id="{00000000-0008-0000-0600-00004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80872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408</xdr:row>
      <xdr:rowOff>0</xdr:rowOff>
    </xdr:from>
    <xdr:ext cx="1247774" cy="1209674"/>
    <xdr:pic>
      <xdr:nvPicPr>
        <xdr:cNvPr id="67" name="Picture 66">
          <a:extLst>
            <a:ext uri="{FF2B5EF4-FFF2-40B4-BE49-F238E27FC236}">
              <a16:creationId xmlns:a16="http://schemas.microsoft.com/office/drawing/2014/main" xmlns="" id="{00000000-0008-0000-0600-000043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880872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432</xdr:row>
      <xdr:rowOff>0</xdr:rowOff>
    </xdr:from>
    <xdr:ext cx="609600" cy="1019175"/>
    <xdr:pic>
      <xdr:nvPicPr>
        <xdr:cNvPr id="72" name="Picture 71">
          <a:extLst>
            <a:ext uri="{FF2B5EF4-FFF2-40B4-BE49-F238E27FC236}">
              <a16:creationId xmlns:a16="http://schemas.microsoft.com/office/drawing/2014/main" xmlns="" id="{00000000-0008-0000-0600-00004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32688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432</xdr:row>
      <xdr:rowOff>0</xdr:rowOff>
    </xdr:from>
    <xdr:ext cx="1247774" cy="1209674"/>
    <xdr:pic>
      <xdr:nvPicPr>
        <xdr:cNvPr id="73" name="Picture 72">
          <a:extLst>
            <a:ext uri="{FF2B5EF4-FFF2-40B4-BE49-F238E27FC236}">
              <a16:creationId xmlns:a16="http://schemas.microsoft.com/office/drawing/2014/main" xmlns="" id="{00000000-0008-0000-0600-00004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32688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456</xdr:row>
      <xdr:rowOff>0</xdr:rowOff>
    </xdr:from>
    <xdr:ext cx="609600" cy="1019175"/>
    <xdr:pic>
      <xdr:nvPicPr>
        <xdr:cNvPr id="76" name="Picture 75">
          <a:extLst>
            <a:ext uri="{FF2B5EF4-FFF2-40B4-BE49-F238E27FC236}">
              <a16:creationId xmlns:a16="http://schemas.microsoft.com/office/drawing/2014/main" xmlns="" id="{00000000-0008-0000-0600-00004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4504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456</xdr:row>
      <xdr:rowOff>0</xdr:rowOff>
    </xdr:from>
    <xdr:ext cx="1247774" cy="1209674"/>
    <xdr:pic>
      <xdr:nvPicPr>
        <xdr:cNvPr id="77" name="Picture 76">
          <a:extLst>
            <a:ext uri="{FF2B5EF4-FFF2-40B4-BE49-F238E27FC236}">
              <a16:creationId xmlns:a16="http://schemas.microsoft.com/office/drawing/2014/main" xmlns="" id="{00000000-0008-0000-0600-00004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984504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480</xdr:row>
      <xdr:rowOff>0</xdr:rowOff>
    </xdr:from>
    <xdr:ext cx="609600" cy="1019175"/>
    <xdr:pic>
      <xdr:nvPicPr>
        <xdr:cNvPr id="80" name="Picture 79">
          <a:extLst>
            <a:ext uri="{FF2B5EF4-FFF2-40B4-BE49-F238E27FC236}">
              <a16:creationId xmlns:a16="http://schemas.microsoft.com/office/drawing/2014/main" xmlns="" id="{00000000-0008-0000-0600-00005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36320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480</xdr:row>
      <xdr:rowOff>0</xdr:rowOff>
    </xdr:from>
    <xdr:ext cx="1247774" cy="1209674"/>
    <xdr:pic>
      <xdr:nvPicPr>
        <xdr:cNvPr id="81" name="Picture 80">
          <a:extLst>
            <a:ext uri="{FF2B5EF4-FFF2-40B4-BE49-F238E27FC236}">
              <a16:creationId xmlns:a16="http://schemas.microsoft.com/office/drawing/2014/main" xmlns="" id="{00000000-0008-0000-0600-00005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36320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504</xdr:row>
      <xdr:rowOff>0</xdr:rowOff>
    </xdr:from>
    <xdr:ext cx="609600" cy="1019175"/>
    <xdr:pic>
      <xdr:nvPicPr>
        <xdr:cNvPr id="84" name="Picture 83">
          <a:extLst>
            <a:ext uri="{FF2B5EF4-FFF2-40B4-BE49-F238E27FC236}">
              <a16:creationId xmlns:a16="http://schemas.microsoft.com/office/drawing/2014/main" xmlns="" id="{00000000-0008-0000-0600-00005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8136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504</xdr:row>
      <xdr:rowOff>0</xdr:rowOff>
    </xdr:from>
    <xdr:ext cx="1247774" cy="1209674"/>
    <xdr:pic>
      <xdr:nvPicPr>
        <xdr:cNvPr id="85" name="Picture 84">
          <a:extLst>
            <a:ext uri="{FF2B5EF4-FFF2-40B4-BE49-F238E27FC236}">
              <a16:creationId xmlns:a16="http://schemas.microsoft.com/office/drawing/2014/main" xmlns="" id="{00000000-0008-0000-0600-00005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08813600"/>
          <a:ext cx="1247140" cy="120904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528</xdr:row>
      <xdr:rowOff>0</xdr:rowOff>
    </xdr:from>
    <xdr:ext cx="609600" cy="1019175"/>
    <xdr:pic>
      <xdr:nvPicPr>
        <xdr:cNvPr id="88" name="Picture 87">
          <a:extLst>
            <a:ext uri="{FF2B5EF4-FFF2-40B4-BE49-F238E27FC236}">
              <a16:creationId xmlns:a16="http://schemas.microsoft.com/office/drawing/2014/main" xmlns="" id="{00000000-0008-0000-0600-00005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3995200"/>
          <a:ext cx="609600" cy="10191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528</xdr:row>
      <xdr:rowOff>0</xdr:rowOff>
    </xdr:from>
    <xdr:ext cx="1247774" cy="1209674"/>
    <xdr:pic>
      <xdr:nvPicPr>
        <xdr:cNvPr id="89" name="Picture 88">
          <a:extLst>
            <a:ext uri="{FF2B5EF4-FFF2-40B4-BE49-F238E27FC236}">
              <a16:creationId xmlns:a16="http://schemas.microsoft.com/office/drawing/2014/main" xmlns="" id="{00000000-0008-0000-0600-00005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0" y="113995200"/>
          <a:ext cx="1247140" cy="1209040"/>
        </a:xfrm>
        <a:prstGeom prst="rect">
          <a:avLst/>
        </a:prstGeom>
        <a:noFill/>
      </xdr:spPr>
    </xdr:pic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</xdr:row>
      <xdr:rowOff>47625</xdr:rowOff>
    </xdr:from>
    <xdr:to>
      <xdr:col>0</xdr:col>
      <xdr:colOff>611505</xdr:colOff>
      <xdr:row>3</xdr:row>
      <xdr:rowOff>180975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xmlns="" id="{00000000-0008-0000-08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</xdr:row>
      <xdr:rowOff>47625</xdr:rowOff>
    </xdr:from>
    <xdr:to>
      <xdr:col>0</xdr:col>
      <xdr:colOff>611505</xdr:colOff>
      <xdr:row>3</xdr:row>
      <xdr:rowOff>180975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xmlns="" id="{00000000-0008-0000-0800-00000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</xdr:row>
      <xdr:rowOff>47625</xdr:rowOff>
    </xdr:from>
    <xdr:to>
      <xdr:col>0</xdr:col>
      <xdr:colOff>611505</xdr:colOff>
      <xdr:row>3</xdr:row>
      <xdr:rowOff>180975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xmlns="" id="{00000000-0008-0000-0800-00000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"/>
          <a:ext cx="611505" cy="514350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1</xdr:col>
      <xdr:colOff>19049</xdr:colOff>
      <xdr:row>4</xdr:row>
      <xdr:rowOff>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xmlns="" id="{00000000-0008-0000-0800-00000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0025"/>
          <a:ext cx="1038224" cy="733425"/>
        </a:xfrm>
        <a:prstGeom prst="rect">
          <a:avLst/>
        </a:prstGeom>
        <a:noFill/>
      </xdr:spPr>
    </xdr:pic>
    <xdr:clientData/>
  </xdr:twoCellAnchor>
  <xdr:oneCellAnchor>
    <xdr:from>
      <xdr:col>0</xdr:col>
      <xdr:colOff>0</xdr:colOff>
      <xdr:row>53</xdr:row>
      <xdr:rowOff>47625</xdr:rowOff>
    </xdr:from>
    <xdr:ext cx="611505" cy="512445"/>
    <xdr:pic>
      <xdr:nvPicPr>
        <xdr:cNvPr id="6" name="Picture 5">
          <a:extLst>
            <a:ext uri="{FF2B5EF4-FFF2-40B4-BE49-F238E27FC236}">
              <a16:creationId xmlns:a16="http://schemas.microsoft.com/office/drawing/2014/main" xmlns="" id="{00000000-0008-0000-0800-00000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15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53</xdr:row>
      <xdr:rowOff>47625</xdr:rowOff>
    </xdr:from>
    <xdr:ext cx="611505" cy="512445"/>
    <xdr:pic>
      <xdr:nvPicPr>
        <xdr:cNvPr id="7" name="Picture 6">
          <a:extLst>
            <a:ext uri="{FF2B5EF4-FFF2-40B4-BE49-F238E27FC236}">
              <a16:creationId xmlns:a16="http://schemas.microsoft.com/office/drawing/2014/main" xmlns="" id="{00000000-0008-0000-0800-00000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15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53</xdr:row>
      <xdr:rowOff>47625</xdr:rowOff>
    </xdr:from>
    <xdr:ext cx="611505" cy="512445"/>
    <xdr:pic>
      <xdr:nvPicPr>
        <xdr:cNvPr id="8" name="Picture 7">
          <a:extLst>
            <a:ext uri="{FF2B5EF4-FFF2-40B4-BE49-F238E27FC236}">
              <a16:creationId xmlns:a16="http://schemas.microsoft.com/office/drawing/2014/main" xmlns="" id="{00000000-0008-0000-0800-00000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15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53</xdr:row>
      <xdr:rowOff>1</xdr:rowOff>
    </xdr:from>
    <xdr:ext cx="1038224" cy="742950"/>
    <xdr:pic>
      <xdr:nvPicPr>
        <xdr:cNvPr id="9" name="Picture 8">
          <a:extLst>
            <a:ext uri="{FF2B5EF4-FFF2-40B4-BE49-F238E27FC236}">
              <a16:creationId xmlns:a16="http://schemas.microsoft.com/office/drawing/2014/main" xmlns="" id="{00000000-0008-0000-0800-00000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791826"/>
          <a:ext cx="1038224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105</xdr:row>
      <xdr:rowOff>47625</xdr:rowOff>
    </xdr:from>
    <xdr:ext cx="611505" cy="512445"/>
    <xdr:pic>
      <xdr:nvPicPr>
        <xdr:cNvPr id="10" name="Picture 9">
          <a:extLst>
            <a:ext uri="{FF2B5EF4-FFF2-40B4-BE49-F238E27FC236}">
              <a16:creationId xmlns:a16="http://schemas.microsoft.com/office/drawing/2014/main" xmlns="" id="{00000000-0008-0000-0800-00000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16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105</xdr:row>
      <xdr:rowOff>47625</xdr:rowOff>
    </xdr:from>
    <xdr:ext cx="611505" cy="512445"/>
    <xdr:pic>
      <xdr:nvPicPr>
        <xdr:cNvPr id="11" name="Picture 10">
          <a:extLst>
            <a:ext uri="{FF2B5EF4-FFF2-40B4-BE49-F238E27FC236}">
              <a16:creationId xmlns:a16="http://schemas.microsoft.com/office/drawing/2014/main" xmlns="" id="{00000000-0008-0000-0800-00000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16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105</xdr:row>
      <xdr:rowOff>47625</xdr:rowOff>
    </xdr:from>
    <xdr:ext cx="611505" cy="512445"/>
    <xdr:pic>
      <xdr:nvPicPr>
        <xdr:cNvPr id="12" name="Picture 11">
          <a:extLst>
            <a:ext uri="{FF2B5EF4-FFF2-40B4-BE49-F238E27FC236}">
              <a16:creationId xmlns:a16="http://schemas.microsoft.com/office/drawing/2014/main" xmlns="" id="{00000000-0008-0000-0800-00000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16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105</xdr:row>
      <xdr:rowOff>1</xdr:rowOff>
    </xdr:from>
    <xdr:ext cx="1019174" cy="742950"/>
    <xdr:pic>
      <xdr:nvPicPr>
        <xdr:cNvPr id="13" name="Picture 12">
          <a:extLst>
            <a:ext uri="{FF2B5EF4-FFF2-40B4-BE49-F238E27FC236}">
              <a16:creationId xmlns:a16="http://schemas.microsoft.com/office/drawing/2014/main" xmlns="" id="{00000000-0008-0000-0800-00000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050251"/>
          <a:ext cx="1019174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157</xdr:row>
      <xdr:rowOff>47625</xdr:rowOff>
    </xdr:from>
    <xdr:ext cx="611505" cy="512445"/>
    <xdr:pic>
      <xdr:nvPicPr>
        <xdr:cNvPr id="14" name="Picture 13">
          <a:extLst>
            <a:ext uri="{FF2B5EF4-FFF2-40B4-BE49-F238E27FC236}">
              <a16:creationId xmlns:a16="http://schemas.microsoft.com/office/drawing/2014/main" xmlns="" id="{00000000-0008-0000-0800-00000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1181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157</xdr:row>
      <xdr:rowOff>47625</xdr:rowOff>
    </xdr:from>
    <xdr:ext cx="611505" cy="512445"/>
    <xdr:pic>
      <xdr:nvPicPr>
        <xdr:cNvPr id="15" name="Picture 14">
          <a:extLst>
            <a:ext uri="{FF2B5EF4-FFF2-40B4-BE49-F238E27FC236}">
              <a16:creationId xmlns:a16="http://schemas.microsoft.com/office/drawing/2014/main" xmlns="" id="{00000000-0008-0000-0800-00000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1181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157</xdr:row>
      <xdr:rowOff>47625</xdr:rowOff>
    </xdr:from>
    <xdr:ext cx="611505" cy="512445"/>
    <xdr:pic>
      <xdr:nvPicPr>
        <xdr:cNvPr id="16" name="Picture 15">
          <a:extLst>
            <a:ext uri="{FF2B5EF4-FFF2-40B4-BE49-F238E27FC236}">
              <a16:creationId xmlns:a16="http://schemas.microsoft.com/office/drawing/2014/main" xmlns="" id="{00000000-0008-0000-0800-00001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1181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157</xdr:row>
      <xdr:rowOff>1</xdr:rowOff>
    </xdr:from>
    <xdr:ext cx="1028700" cy="742950"/>
    <xdr:pic>
      <xdr:nvPicPr>
        <xdr:cNvPr id="17" name="Picture 16">
          <a:extLst>
            <a:ext uri="{FF2B5EF4-FFF2-40B4-BE49-F238E27FC236}">
              <a16:creationId xmlns:a16="http://schemas.microsoft.com/office/drawing/2014/main" xmlns="" id="{00000000-0008-0000-0800-00001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1308676"/>
          <a:ext cx="1028700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209</xdr:row>
      <xdr:rowOff>47625</xdr:rowOff>
    </xdr:from>
    <xdr:ext cx="611505" cy="512445"/>
    <xdr:pic>
      <xdr:nvPicPr>
        <xdr:cNvPr id="18" name="Picture 17">
          <a:extLst>
            <a:ext uri="{FF2B5EF4-FFF2-40B4-BE49-F238E27FC236}">
              <a16:creationId xmlns:a16="http://schemas.microsoft.com/office/drawing/2014/main" xmlns="" id="{00000000-0008-0000-0800-00001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5194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209</xdr:row>
      <xdr:rowOff>47625</xdr:rowOff>
    </xdr:from>
    <xdr:ext cx="611505" cy="512445"/>
    <xdr:pic>
      <xdr:nvPicPr>
        <xdr:cNvPr id="19" name="Picture 18">
          <a:extLst>
            <a:ext uri="{FF2B5EF4-FFF2-40B4-BE49-F238E27FC236}">
              <a16:creationId xmlns:a16="http://schemas.microsoft.com/office/drawing/2014/main" xmlns="" id="{00000000-0008-0000-0800-00001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5194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209</xdr:row>
      <xdr:rowOff>47625</xdr:rowOff>
    </xdr:from>
    <xdr:ext cx="611505" cy="512445"/>
    <xdr:pic>
      <xdr:nvPicPr>
        <xdr:cNvPr id="20" name="Picture 19">
          <a:extLst>
            <a:ext uri="{FF2B5EF4-FFF2-40B4-BE49-F238E27FC236}">
              <a16:creationId xmlns:a16="http://schemas.microsoft.com/office/drawing/2014/main" xmlns="" id="{00000000-0008-0000-0800-00001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5194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209</xdr:row>
      <xdr:rowOff>1</xdr:rowOff>
    </xdr:from>
    <xdr:ext cx="1019174" cy="733424"/>
    <xdr:pic>
      <xdr:nvPicPr>
        <xdr:cNvPr id="21" name="Picture 20">
          <a:extLst>
            <a:ext uri="{FF2B5EF4-FFF2-40B4-BE49-F238E27FC236}">
              <a16:creationId xmlns:a16="http://schemas.microsoft.com/office/drawing/2014/main" xmlns="" id="{00000000-0008-0000-0800-00001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95726"/>
          <a:ext cx="1019174" cy="733424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261</xdr:row>
      <xdr:rowOff>47625</xdr:rowOff>
    </xdr:from>
    <xdr:ext cx="611505" cy="512445"/>
    <xdr:pic>
      <xdr:nvPicPr>
        <xdr:cNvPr id="22" name="Picture 21">
          <a:extLst>
            <a:ext uri="{FF2B5EF4-FFF2-40B4-BE49-F238E27FC236}">
              <a16:creationId xmlns:a16="http://schemas.microsoft.com/office/drawing/2014/main" xmlns="" id="{00000000-0008-0000-0800-00001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207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261</xdr:row>
      <xdr:rowOff>47625</xdr:rowOff>
    </xdr:from>
    <xdr:ext cx="611505" cy="512445"/>
    <xdr:pic>
      <xdr:nvPicPr>
        <xdr:cNvPr id="23" name="Picture 22">
          <a:extLst>
            <a:ext uri="{FF2B5EF4-FFF2-40B4-BE49-F238E27FC236}">
              <a16:creationId xmlns:a16="http://schemas.microsoft.com/office/drawing/2014/main" xmlns="" id="{00000000-0008-0000-0800-00001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207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261</xdr:row>
      <xdr:rowOff>47625</xdr:rowOff>
    </xdr:from>
    <xdr:ext cx="611505" cy="512445"/>
    <xdr:pic>
      <xdr:nvPicPr>
        <xdr:cNvPr id="24" name="Picture 23">
          <a:extLst>
            <a:ext uri="{FF2B5EF4-FFF2-40B4-BE49-F238E27FC236}">
              <a16:creationId xmlns:a16="http://schemas.microsoft.com/office/drawing/2014/main" xmlns="" id="{00000000-0008-0000-0800-00001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9207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261</xdr:row>
      <xdr:rowOff>1</xdr:rowOff>
    </xdr:from>
    <xdr:ext cx="1019174" cy="742950"/>
    <xdr:pic>
      <xdr:nvPicPr>
        <xdr:cNvPr id="25" name="Picture 24">
          <a:extLst>
            <a:ext uri="{FF2B5EF4-FFF2-40B4-BE49-F238E27FC236}">
              <a16:creationId xmlns:a16="http://schemas.microsoft.com/office/drawing/2014/main" xmlns="" id="{00000000-0008-0000-0800-00001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51825526"/>
          <a:ext cx="1019174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313</xdr:row>
      <xdr:rowOff>47625</xdr:rowOff>
    </xdr:from>
    <xdr:ext cx="611505" cy="512445"/>
    <xdr:pic>
      <xdr:nvPicPr>
        <xdr:cNvPr id="26" name="Picture 25">
          <a:extLst>
            <a:ext uri="{FF2B5EF4-FFF2-40B4-BE49-F238E27FC236}">
              <a16:creationId xmlns:a16="http://schemas.microsoft.com/office/drawing/2014/main" xmlns="" id="{00000000-0008-0000-0800-00001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220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313</xdr:row>
      <xdr:rowOff>47625</xdr:rowOff>
    </xdr:from>
    <xdr:ext cx="611505" cy="512445"/>
    <xdr:pic>
      <xdr:nvPicPr>
        <xdr:cNvPr id="27" name="Picture 26">
          <a:extLst>
            <a:ext uri="{FF2B5EF4-FFF2-40B4-BE49-F238E27FC236}">
              <a16:creationId xmlns:a16="http://schemas.microsoft.com/office/drawing/2014/main" xmlns="" id="{00000000-0008-0000-0800-00001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220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313</xdr:row>
      <xdr:rowOff>47625</xdr:rowOff>
    </xdr:from>
    <xdr:ext cx="611505" cy="512445"/>
    <xdr:pic>
      <xdr:nvPicPr>
        <xdr:cNvPr id="28" name="Picture 27">
          <a:extLst>
            <a:ext uri="{FF2B5EF4-FFF2-40B4-BE49-F238E27FC236}">
              <a16:creationId xmlns:a16="http://schemas.microsoft.com/office/drawing/2014/main" xmlns="" id="{00000000-0008-0000-0800-00001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3220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313</xdr:row>
      <xdr:rowOff>1</xdr:rowOff>
    </xdr:from>
    <xdr:ext cx="1028700" cy="742950"/>
    <xdr:pic>
      <xdr:nvPicPr>
        <xdr:cNvPr id="29" name="Picture 28">
          <a:extLst>
            <a:ext uri="{FF2B5EF4-FFF2-40B4-BE49-F238E27FC236}">
              <a16:creationId xmlns:a16="http://schemas.microsoft.com/office/drawing/2014/main" xmlns="" id="{00000000-0008-0000-0800-00001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083951"/>
          <a:ext cx="1028700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365</xdr:row>
      <xdr:rowOff>47625</xdr:rowOff>
    </xdr:from>
    <xdr:ext cx="611505" cy="512445"/>
    <xdr:pic>
      <xdr:nvPicPr>
        <xdr:cNvPr id="30" name="Picture 29">
          <a:extLst>
            <a:ext uri="{FF2B5EF4-FFF2-40B4-BE49-F238E27FC236}">
              <a16:creationId xmlns:a16="http://schemas.microsoft.com/office/drawing/2014/main" xmlns="" id="{00000000-0008-0000-0800-00001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7233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365</xdr:row>
      <xdr:rowOff>47625</xdr:rowOff>
    </xdr:from>
    <xdr:ext cx="611505" cy="512445"/>
    <xdr:pic>
      <xdr:nvPicPr>
        <xdr:cNvPr id="31" name="Picture 30">
          <a:extLst>
            <a:ext uri="{FF2B5EF4-FFF2-40B4-BE49-F238E27FC236}">
              <a16:creationId xmlns:a16="http://schemas.microsoft.com/office/drawing/2014/main" xmlns="" id="{00000000-0008-0000-0800-00001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7233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365</xdr:row>
      <xdr:rowOff>47625</xdr:rowOff>
    </xdr:from>
    <xdr:ext cx="611505" cy="512445"/>
    <xdr:pic>
      <xdr:nvPicPr>
        <xdr:cNvPr id="32" name="Picture 31">
          <a:extLst>
            <a:ext uri="{FF2B5EF4-FFF2-40B4-BE49-F238E27FC236}">
              <a16:creationId xmlns:a16="http://schemas.microsoft.com/office/drawing/2014/main" xmlns="" id="{00000000-0008-0000-0800-00002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7233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365</xdr:row>
      <xdr:rowOff>1</xdr:rowOff>
    </xdr:from>
    <xdr:ext cx="1028700" cy="742950"/>
    <xdr:pic>
      <xdr:nvPicPr>
        <xdr:cNvPr id="33" name="Picture 32">
          <a:extLst>
            <a:ext uri="{FF2B5EF4-FFF2-40B4-BE49-F238E27FC236}">
              <a16:creationId xmlns:a16="http://schemas.microsoft.com/office/drawing/2014/main" xmlns="" id="{00000000-0008-0000-0800-00002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2342376"/>
          <a:ext cx="1028700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417</xdr:row>
      <xdr:rowOff>47625</xdr:rowOff>
    </xdr:from>
    <xdr:ext cx="611505" cy="512445"/>
    <xdr:pic>
      <xdr:nvPicPr>
        <xdr:cNvPr id="34" name="Picture 33">
          <a:extLst>
            <a:ext uri="{FF2B5EF4-FFF2-40B4-BE49-F238E27FC236}">
              <a16:creationId xmlns:a16="http://schemas.microsoft.com/office/drawing/2014/main" xmlns="" id="{00000000-0008-0000-0800-00002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1246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417</xdr:row>
      <xdr:rowOff>47625</xdr:rowOff>
    </xdr:from>
    <xdr:ext cx="611505" cy="512445"/>
    <xdr:pic>
      <xdr:nvPicPr>
        <xdr:cNvPr id="35" name="Picture 34">
          <a:extLst>
            <a:ext uri="{FF2B5EF4-FFF2-40B4-BE49-F238E27FC236}">
              <a16:creationId xmlns:a16="http://schemas.microsoft.com/office/drawing/2014/main" xmlns="" id="{00000000-0008-0000-0800-00002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1246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417</xdr:row>
      <xdr:rowOff>47625</xdr:rowOff>
    </xdr:from>
    <xdr:ext cx="611505" cy="512445"/>
    <xdr:pic>
      <xdr:nvPicPr>
        <xdr:cNvPr id="36" name="Picture 35">
          <a:extLst>
            <a:ext uri="{FF2B5EF4-FFF2-40B4-BE49-F238E27FC236}">
              <a16:creationId xmlns:a16="http://schemas.microsoft.com/office/drawing/2014/main" xmlns="" id="{00000000-0008-0000-0800-00002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31246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417</xdr:row>
      <xdr:rowOff>0</xdr:rowOff>
    </xdr:from>
    <xdr:ext cx="1019174" cy="733425"/>
    <xdr:pic>
      <xdr:nvPicPr>
        <xdr:cNvPr id="37" name="Picture 36">
          <a:extLst>
            <a:ext uri="{FF2B5EF4-FFF2-40B4-BE49-F238E27FC236}">
              <a16:creationId xmlns:a16="http://schemas.microsoft.com/office/drawing/2014/main" xmlns="" id="{00000000-0008-0000-0800-00002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82600800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469</xdr:row>
      <xdr:rowOff>47625</xdr:rowOff>
    </xdr:from>
    <xdr:ext cx="611505" cy="512445"/>
    <xdr:pic>
      <xdr:nvPicPr>
        <xdr:cNvPr id="38" name="Picture 37">
          <a:extLst>
            <a:ext uri="{FF2B5EF4-FFF2-40B4-BE49-F238E27FC236}">
              <a16:creationId xmlns:a16="http://schemas.microsoft.com/office/drawing/2014/main" xmlns="" id="{00000000-0008-0000-0800-00002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259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469</xdr:row>
      <xdr:rowOff>47625</xdr:rowOff>
    </xdr:from>
    <xdr:ext cx="611505" cy="512445"/>
    <xdr:pic>
      <xdr:nvPicPr>
        <xdr:cNvPr id="39" name="Picture 38">
          <a:extLst>
            <a:ext uri="{FF2B5EF4-FFF2-40B4-BE49-F238E27FC236}">
              <a16:creationId xmlns:a16="http://schemas.microsoft.com/office/drawing/2014/main" xmlns="" id="{00000000-0008-0000-0800-00002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259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469</xdr:row>
      <xdr:rowOff>47625</xdr:rowOff>
    </xdr:from>
    <xdr:ext cx="611505" cy="512445"/>
    <xdr:pic>
      <xdr:nvPicPr>
        <xdr:cNvPr id="40" name="Picture 39">
          <a:extLst>
            <a:ext uri="{FF2B5EF4-FFF2-40B4-BE49-F238E27FC236}">
              <a16:creationId xmlns:a16="http://schemas.microsoft.com/office/drawing/2014/main" xmlns="" id="{00000000-0008-0000-0800-00002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35259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469</xdr:row>
      <xdr:rowOff>1</xdr:rowOff>
    </xdr:from>
    <xdr:ext cx="1019174" cy="742950"/>
    <xdr:pic>
      <xdr:nvPicPr>
        <xdr:cNvPr id="41" name="Picture 40">
          <a:extLst>
            <a:ext uri="{FF2B5EF4-FFF2-40B4-BE49-F238E27FC236}">
              <a16:creationId xmlns:a16="http://schemas.microsoft.com/office/drawing/2014/main" xmlns="" id="{00000000-0008-0000-0800-00002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94240351"/>
          <a:ext cx="1019174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521</xdr:row>
      <xdr:rowOff>47625</xdr:rowOff>
    </xdr:from>
    <xdr:ext cx="611505" cy="512445"/>
    <xdr:pic>
      <xdr:nvPicPr>
        <xdr:cNvPr id="42" name="Picture 41">
          <a:extLst>
            <a:ext uri="{FF2B5EF4-FFF2-40B4-BE49-F238E27FC236}">
              <a16:creationId xmlns:a16="http://schemas.microsoft.com/office/drawing/2014/main" xmlns="" id="{00000000-0008-0000-0800-00002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9272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521</xdr:row>
      <xdr:rowOff>47625</xdr:rowOff>
    </xdr:from>
    <xdr:ext cx="611505" cy="512445"/>
    <xdr:pic>
      <xdr:nvPicPr>
        <xdr:cNvPr id="43" name="Picture 42">
          <a:extLst>
            <a:ext uri="{FF2B5EF4-FFF2-40B4-BE49-F238E27FC236}">
              <a16:creationId xmlns:a16="http://schemas.microsoft.com/office/drawing/2014/main" xmlns="" id="{00000000-0008-0000-0800-00002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9272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521</xdr:row>
      <xdr:rowOff>47625</xdr:rowOff>
    </xdr:from>
    <xdr:ext cx="611505" cy="512445"/>
    <xdr:pic>
      <xdr:nvPicPr>
        <xdr:cNvPr id="44" name="Picture 43">
          <a:extLst>
            <a:ext uri="{FF2B5EF4-FFF2-40B4-BE49-F238E27FC236}">
              <a16:creationId xmlns:a16="http://schemas.microsoft.com/office/drawing/2014/main" xmlns="" id="{00000000-0008-0000-0800-00002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39272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521</xdr:row>
      <xdr:rowOff>0</xdr:rowOff>
    </xdr:from>
    <xdr:ext cx="1019174" cy="733425"/>
    <xdr:pic>
      <xdr:nvPicPr>
        <xdr:cNvPr id="45" name="Picture 44">
          <a:extLst>
            <a:ext uri="{FF2B5EF4-FFF2-40B4-BE49-F238E27FC236}">
              <a16:creationId xmlns:a16="http://schemas.microsoft.com/office/drawing/2014/main" xmlns="" id="{00000000-0008-0000-0800-00002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04689275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573</xdr:row>
      <xdr:rowOff>47625</xdr:rowOff>
    </xdr:from>
    <xdr:ext cx="611505" cy="512445"/>
    <xdr:pic>
      <xdr:nvPicPr>
        <xdr:cNvPr id="46" name="Picture 45">
          <a:extLst>
            <a:ext uri="{FF2B5EF4-FFF2-40B4-BE49-F238E27FC236}">
              <a16:creationId xmlns:a16="http://schemas.microsoft.com/office/drawing/2014/main" xmlns="" id="{00000000-0008-0000-0800-00002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28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573</xdr:row>
      <xdr:rowOff>47625</xdr:rowOff>
    </xdr:from>
    <xdr:ext cx="611505" cy="512445"/>
    <xdr:pic>
      <xdr:nvPicPr>
        <xdr:cNvPr id="47" name="Picture 46">
          <a:extLst>
            <a:ext uri="{FF2B5EF4-FFF2-40B4-BE49-F238E27FC236}">
              <a16:creationId xmlns:a16="http://schemas.microsoft.com/office/drawing/2014/main" xmlns="" id="{00000000-0008-0000-0800-00002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28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573</xdr:row>
      <xdr:rowOff>47625</xdr:rowOff>
    </xdr:from>
    <xdr:ext cx="611505" cy="512445"/>
    <xdr:pic>
      <xdr:nvPicPr>
        <xdr:cNvPr id="48" name="Picture 47">
          <a:extLst>
            <a:ext uri="{FF2B5EF4-FFF2-40B4-BE49-F238E27FC236}">
              <a16:creationId xmlns:a16="http://schemas.microsoft.com/office/drawing/2014/main" xmlns="" id="{00000000-0008-0000-0800-00003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4328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573</xdr:row>
      <xdr:rowOff>0</xdr:rowOff>
    </xdr:from>
    <xdr:ext cx="1028700" cy="733425"/>
    <xdr:pic>
      <xdr:nvPicPr>
        <xdr:cNvPr id="49" name="Picture 48">
          <a:extLst>
            <a:ext uri="{FF2B5EF4-FFF2-40B4-BE49-F238E27FC236}">
              <a16:creationId xmlns:a16="http://schemas.microsoft.com/office/drawing/2014/main" xmlns="" id="{00000000-0008-0000-0800-00003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13376075"/>
          <a:ext cx="1028700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47625</xdr:rowOff>
    </xdr:from>
    <xdr:ext cx="611505" cy="512445"/>
    <xdr:pic>
      <xdr:nvPicPr>
        <xdr:cNvPr id="50" name="Picture 49">
          <a:extLst>
            <a:ext uri="{FF2B5EF4-FFF2-40B4-BE49-F238E27FC236}">
              <a16:creationId xmlns:a16="http://schemas.microsoft.com/office/drawing/2014/main" xmlns="" id="{00000000-0008-0000-0800-00003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729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47625</xdr:rowOff>
    </xdr:from>
    <xdr:ext cx="611505" cy="512445"/>
    <xdr:pic>
      <xdr:nvPicPr>
        <xdr:cNvPr id="51" name="Picture 50">
          <a:extLst>
            <a:ext uri="{FF2B5EF4-FFF2-40B4-BE49-F238E27FC236}">
              <a16:creationId xmlns:a16="http://schemas.microsoft.com/office/drawing/2014/main" xmlns="" id="{00000000-0008-0000-0800-00003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729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47625</xdr:rowOff>
    </xdr:from>
    <xdr:ext cx="611505" cy="512445"/>
    <xdr:pic>
      <xdr:nvPicPr>
        <xdr:cNvPr id="52" name="Picture 51">
          <a:extLst>
            <a:ext uri="{FF2B5EF4-FFF2-40B4-BE49-F238E27FC236}">
              <a16:creationId xmlns:a16="http://schemas.microsoft.com/office/drawing/2014/main" xmlns="" id="{00000000-0008-0000-0800-00003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4729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625</xdr:row>
      <xdr:rowOff>0</xdr:rowOff>
    </xdr:from>
    <xdr:ext cx="1019174" cy="733425"/>
    <xdr:pic>
      <xdr:nvPicPr>
        <xdr:cNvPr id="53" name="Picture 52">
          <a:extLst>
            <a:ext uri="{FF2B5EF4-FFF2-40B4-BE49-F238E27FC236}">
              <a16:creationId xmlns:a16="http://schemas.microsoft.com/office/drawing/2014/main" xmlns="" id="{00000000-0008-0000-0800-00003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5587125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677</xdr:row>
      <xdr:rowOff>47625</xdr:rowOff>
    </xdr:from>
    <xdr:ext cx="611505" cy="512445"/>
    <xdr:pic>
      <xdr:nvPicPr>
        <xdr:cNvPr id="54" name="Picture 53">
          <a:extLst>
            <a:ext uri="{FF2B5EF4-FFF2-40B4-BE49-F238E27FC236}">
              <a16:creationId xmlns:a16="http://schemas.microsoft.com/office/drawing/2014/main" xmlns="" id="{00000000-0008-0000-0800-00003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1311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677</xdr:row>
      <xdr:rowOff>47625</xdr:rowOff>
    </xdr:from>
    <xdr:ext cx="611505" cy="512445"/>
    <xdr:pic>
      <xdr:nvPicPr>
        <xdr:cNvPr id="55" name="Picture 54">
          <a:extLst>
            <a:ext uri="{FF2B5EF4-FFF2-40B4-BE49-F238E27FC236}">
              <a16:creationId xmlns:a16="http://schemas.microsoft.com/office/drawing/2014/main" xmlns="" id="{00000000-0008-0000-0800-00003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1311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677</xdr:row>
      <xdr:rowOff>47625</xdr:rowOff>
    </xdr:from>
    <xdr:ext cx="611505" cy="512445"/>
    <xdr:pic>
      <xdr:nvPicPr>
        <xdr:cNvPr id="56" name="Picture 55">
          <a:extLst>
            <a:ext uri="{FF2B5EF4-FFF2-40B4-BE49-F238E27FC236}">
              <a16:creationId xmlns:a16="http://schemas.microsoft.com/office/drawing/2014/main" xmlns="" id="{00000000-0008-0000-0800-00003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51311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677</xdr:row>
      <xdr:rowOff>0</xdr:rowOff>
    </xdr:from>
    <xdr:ext cx="1028700" cy="733425"/>
    <xdr:pic>
      <xdr:nvPicPr>
        <xdr:cNvPr id="57" name="Picture 56">
          <a:extLst>
            <a:ext uri="{FF2B5EF4-FFF2-40B4-BE49-F238E27FC236}">
              <a16:creationId xmlns:a16="http://schemas.microsoft.com/office/drawing/2014/main" xmlns="" id="{00000000-0008-0000-0800-00003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36036050"/>
          <a:ext cx="1028700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729</xdr:row>
      <xdr:rowOff>47625</xdr:rowOff>
    </xdr:from>
    <xdr:ext cx="611505" cy="512445"/>
    <xdr:pic>
      <xdr:nvPicPr>
        <xdr:cNvPr id="58" name="Picture 57">
          <a:extLst>
            <a:ext uri="{FF2B5EF4-FFF2-40B4-BE49-F238E27FC236}">
              <a16:creationId xmlns:a16="http://schemas.microsoft.com/office/drawing/2014/main" xmlns="" id="{00000000-0008-0000-0800-00003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55324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729</xdr:row>
      <xdr:rowOff>47625</xdr:rowOff>
    </xdr:from>
    <xdr:ext cx="611505" cy="512445"/>
    <xdr:pic>
      <xdr:nvPicPr>
        <xdr:cNvPr id="59" name="Picture 58">
          <a:extLst>
            <a:ext uri="{FF2B5EF4-FFF2-40B4-BE49-F238E27FC236}">
              <a16:creationId xmlns:a16="http://schemas.microsoft.com/office/drawing/2014/main" xmlns="" id="{00000000-0008-0000-0800-00003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55324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729</xdr:row>
      <xdr:rowOff>47625</xdr:rowOff>
    </xdr:from>
    <xdr:ext cx="611505" cy="512445"/>
    <xdr:pic>
      <xdr:nvPicPr>
        <xdr:cNvPr id="60" name="Picture 59">
          <a:extLst>
            <a:ext uri="{FF2B5EF4-FFF2-40B4-BE49-F238E27FC236}">
              <a16:creationId xmlns:a16="http://schemas.microsoft.com/office/drawing/2014/main" xmlns="" id="{00000000-0008-0000-0800-00003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55324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729</xdr:row>
      <xdr:rowOff>1</xdr:rowOff>
    </xdr:from>
    <xdr:ext cx="1028700" cy="742950"/>
    <xdr:pic>
      <xdr:nvPicPr>
        <xdr:cNvPr id="61" name="Picture 60">
          <a:extLst>
            <a:ext uri="{FF2B5EF4-FFF2-40B4-BE49-F238E27FC236}">
              <a16:creationId xmlns:a16="http://schemas.microsoft.com/office/drawing/2014/main" xmlns="" id="{00000000-0008-0000-0800-00003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6484976"/>
          <a:ext cx="1028700" cy="742950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781</xdr:row>
      <xdr:rowOff>47625</xdr:rowOff>
    </xdr:from>
    <xdr:ext cx="611505" cy="512445"/>
    <xdr:pic>
      <xdr:nvPicPr>
        <xdr:cNvPr id="62" name="Picture 61">
          <a:extLst>
            <a:ext uri="{FF2B5EF4-FFF2-40B4-BE49-F238E27FC236}">
              <a16:creationId xmlns:a16="http://schemas.microsoft.com/office/drawing/2014/main" xmlns="" id="{00000000-0008-0000-0800-00003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59337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781</xdr:row>
      <xdr:rowOff>47625</xdr:rowOff>
    </xdr:from>
    <xdr:ext cx="611505" cy="512445"/>
    <xdr:pic>
      <xdr:nvPicPr>
        <xdr:cNvPr id="63" name="Picture 62">
          <a:extLst>
            <a:ext uri="{FF2B5EF4-FFF2-40B4-BE49-F238E27FC236}">
              <a16:creationId xmlns:a16="http://schemas.microsoft.com/office/drawing/2014/main" xmlns="" id="{00000000-0008-0000-0800-00003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59337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781</xdr:row>
      <xdr:rowOff>47625</xdr:rowOff>
    </xdr:from>
    <xdr:ext cx="611505" cy="512445"/>
    <xdr:pic>
      <xdr:nvPicPr>
        <xdr:cNvPr id="64" name="Picture 63">
          <a:extLst>
            <a:ext uri="{FF2B5EF4-FFF2-40B4-BE49-F238E27FC236}">
              <a16:creationId xmlns:a16="http://schemas.microsoft.com/office/drawing/2014/main" xmlns="" id="{00000000-0008-0000-0800-00004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59337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781</xdr:row>
      <xdr:rowOff>0</xdr:rowOff>
    </xdr:from>
    <xdr:ext cx="1019174" cy="733425"/>
    <xdr:pic>
      <xdr:nvPicPr>
        <xdr:cNvPr id="65" name="Picture 64">
          <a:extLst>
            <a:ext uri="{FF2B5EF4-FFF2-40B4-BE49-F238E27FC236}">
              <a16:creationId xmlns:a16="http://schemas.microsoft.com/office/drawing/2014/main" xmlns="" id="{00000000-0008-0000-0800-00004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6933900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833</xdr:row>
      <xdr:rowOff>47625</xdr:rowOff>
    </xdr:from>
    <xdr:ext cx="611505" cy="512445"/>
    <xdr:pic>
      <xdr:nvPicPr>
        <xdr:cNvPr id="66" name="Picture 65">
          <a:extLst>
            <a:ext uri="{FF2B5EF4-FFF2-40B4-BE49-F238E27FC236}">
              <a16:creationId xmlns:a16="http://schemas.microsoft.com/office/drawing/2014/main" xmlns="" id="{00000000-0008-0000-0800-00004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3350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833</xdr:row>
      <xdr:rowOff>47625</xdr:rowOff>
    </xdr:from>
    <xdr:ext cx="611505" cy="512445"/>
    <xdr:pic>
      <xdr:nvPicPr>
        <xdr:cNvPr id="67" name="Picture 66">
          <a:extLst>
            <a:ext uri="{FF2B5EF4-FFF2-40B4-BE49-F238E27FC236}">
              <a16:creationId xmlns:a16="http://schemas.microsoft.com/office/drawing/2014/main" xmlns="" id="{00000000-0008-0000-0800-00004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3350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833</xdr:row>
      <xdr:rowOff>47625</xdr:rowOff>
    </xdr:from>
    <xdr:ext cx="611505" cy="512445"/>
    <xdr:pic>
      <xdr:nvPicPr>
        <xdr:cNvPr id="68" name="Picture 67">
          <a:extLst>
            <a:ext uri="{FF2B5EF4-FFF2-40B4-BE49-F238E27FC236}">
              <a16:creationId xmlns:a16="http://schemas.microsoft.com/office/drawing/2014/main" xmlns="" id="{00000000-0008-0000-0800-00004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63350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833</xdr:row>
      <xdr:rowOff>0</xdr:rowOff>
    </xdr:from>
    <xdr:ext cx="1019174" cy="733425"/>
    <xdr:pic>
      <xdr:nvPicPr>
        <xdr:cNvPr id="69" name="Picture 68">
          <a:extLst>
            <a:ext uri="{FF2B5EF4-FFF2-40B4-BE49-F238E27FC236}">
              <a16:creationId xmlns:a16="http://schemas.microsoft.com/office/drawing/2014/main" xmlns="" id="{00000000-0008-0000-0800-00004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7382825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885</xdr:row>
      <xdr:rowOff>47625</xdr:rowOff>
    </xdr:from>
    <xdr:ext cx="611505" cy="512445"/>
    <xdr:pic>
      <xdr:nvPicPr>
        <xdr:cNvPr id="70" name="Picture 69">
          <a:extLst>
            <a:ext uri="{FF2B5EF4-FFF2-40B4-BE49-F238E27FC236}">
              <a16:creationId xmlns:a16="http://schemas.microsoft.com/office/drawing/2014/main" xmlns="" id="{00000000-0008-0000-0800-00004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7363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885</xdr:row>
      <xdr:rowOff>47625</xdr:rowOff>
    </xdr:from>
    <xdr:ext cx="611505" cy="512445"/>
    <xdr:pic>
      <xdr:nvPicPr>
        <xdr:cNvPr id="71" name="Picture 70">
          <a:extLst>
            <a:ext uri="{FF2B5EF4-FFF2-40B4-BE49-F238E27FC236}">
              <a16:creationId xmlns:a16="http://schemas.microsoft.com/office/drawing/2014/main" xmlns="" id="{00000000-0008-0000-0800-00004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7363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885</xdr:row>
      <xdr:rowOff>47625</xdr:rowOff>
    </xdr:from>
    <xdr:ext cx="611505" cy="512445"/>
    <xdr:pic>
      <xdr:nvPicPr>
        <xdr:cNvPr id="72" name="Picture 71">
          <a:extLst>
            <a:ext uri="{FF2B5EF4-FFF2-40B4-BE49-F238E27FC236}">
              <a16:creationId xmlns:a16="http://schemas.microsoft.com/office/drawing/2014/main" xmlns="" id="{00000000-0008-0000-0800-00004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67363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885</xdr:row>
      <xdr:rowOff>0</xdr:rowOff>
    </xdr:from>
    <xdr:ext cx="1019174" cy="733425"/>
    <xdr:pic>
      <xdr:nvPicPr>
        <xdr:cNvPr id="73" name="Picture 72">
          <a:extLst>
            <a:ext uri="{FF2B5EF4-FFF2-40B4-BE49-F238E27FC236}">
              <a16:creationId xmlns:a16="http://schemas.microsoft.com/office/drawing/2014/main" xmlns="" id="{00000000-0008-0000-0800-00004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926625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937</xdr:row>
      <xdr:rowOff>47625</xdr:rowOff>
    </xdr:from>
    <xdr:ext cx="611505" cy="512445"/>
    <xdr:pic>
      <xdr:nvPicPr>
        <xdr:cNvPr id="74" name="Picture 73">
          <a:extLst>
            <a:ext uri="{FF2B5EF4-FFF2-40B4-BE49-F238E27FC236}">
              <a16:creationId xmlns:a16="http://schemas.microsoft.com/office/drawing/2014/main" xmlns="" id="{00000000-0008-0000-0800-00004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1376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937</xdr:row>
      <xdr:rowOff>47625</xdr:rowOff>
    </xdr:from>
    <xdr:ext cx="611505" cy="512445"/>
    <xdr:pic>
      <xdr:nvPicPr>
        <xdr:cNvPr id="75" name="Picture 74">
          <a:extLst>
            <a:ext uri="{FF2B5EF4-FFF2-40B4-BE49-F238E27FC236}">
              <a16:creationId xmlns:a16="http://schemas.microsoft.com/office/drawing/2014/main" xmlns="" id="{00000000-0008-0000-0800-00004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1376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937</xdr:row>
      <xdr:rowOff>47625</xdr:rowOff>
    </xdr:from>
    <xdr:ext cx="611505" cy="512445"/>
    <xdr:pic>
      <xdr:nvPicPr>
        <xdr:cNvPr id="76" name="Picture 75">
          <a:extLst>
            <a:ext uri="{FF2B5EF4-FFF2-40B4-BE49-F238E27FC236}">
              <a16:creationId xmlns:a16="http://schemas.microsoft.com/office/drawing/2014/main" xmlns="" id="{00000000-0008-0000-0800-00004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71376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937</xdr:row>
      <xdr:rowOff>0</xdr:rowOff>
    </xdr:from>
    <xdr:ext cx="1019174" cy="752475"/>
    <xdr:pic>
      <xdr:nvPicPr>
        <xdr:cNvPr id="77" name="Picture 76">
          <a:extLst>
            <a:ext uri="{FF2B5EF4-FFF2-40B4-BE49-F238E27FC236}">
              <a16:creationId xmlns:a16="http://schemas.microsoft.com/office/drawing/2014/main" xmlns="" id="{00000000-0008-0000-0800-00004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85185050"/>
          <a:ext cx="1019174" cy="75247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989</xdr:row>
      <xdr:rowOff>47625</xdr:rowOff>
    </xdr:from>
    <xdr:ext cx="611505" cy="512445"/>
    <xdr:pic>
      <xdr:nvPicPr>
        <xdr:cNvPr id="78" name="Picture 77">
          <a:extLst>
            <a:ext uri="{FF2B5EF4-FFF2-40B4-BE49-F238E27FC236}">
              <a16:creationId xmlns:a16="http://schemas.microsoft.com/office/drawing/2014/main" xmlns="" id="{00000000-0008-0000-0800-00004E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75389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989</xdr:row>
      <xdr:rowOff>47625</xdr:rowOff>
    </xdr:from>
    <xdr:ext cx="611505" cy="512445"/>
    <xdr:pic>
      <xdr:nvPicPr>
        <xdr:cNvPr id="79" name="Picture 78">
          <a:extLst>
            <a:ext uri="{FF2B5EF4-FFF2-40B4-BE49-F238E27FC236}">
              <a16:creationId xmlns:a16="http://schemas.microsoft.com/office/drawing/2014/main" xmlns="" id="{00000000-0008-0000-0800-00004F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75389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989</xdr:row>
      <xdr:rowOff>47625</xdr:rowOff>
    </xdr:from>
    <xdr:ext cx="611505" cy="512445"/>
    <xdr:pic>
      <xdr:nvPicPr>
        <xdr:cNvPr id="80" name="Picture 79">
          <a:extLst>
            <a:ext uri="{FF2B5EF4-FFF2-40B4-BE49-F238E27FC236}">
              <a16:creationId xmlns:a16="http://schemas.microsoft.com/office/drawing/2014/main" xmlns="" id="{00000000-0008-0000-0800-000050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75389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989</xdr:row>
      <xdr:rowOff>0</xdr:rowOff>
    </xdr:from>
    <xdr:ext cx="1047750" cy="733425"/>
    <xdr:pic>
      <xdr:nvPicPr>
        <xdr:cNvPr id="81" name="Picture 80">
          <a:extLst>
            <a:ext uri="{FF2B5EF4-FFF2-40B4-BE49-F238E27FC236}">
              <a16:creationId xmlns:a16="http://schemas.microsoft.com/office/drawing/2014/main" xmlns="" id="{00000000-0008-0000-0800-000051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5443475"/>
          <a:ext cx="1047750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1041</xdr:row>
      <xdr:rowOff>47625</xdr:rowOff>
    </xdr:from>
    <xdr:ext cx="611505" cy="512445"/>
    <xdr:pic>
      <xdr:nvPicPr>
        <xdr:cNvPr id="82" name="Picture 81">
          <a:extLst>
            <a:ext uri="{FF2B5EF4-FFF2-40B4-BE49-F238E27FC236}">
              <a16:creationId xmlns:a16="http://schemas.microsoft.com/office/drawing/2014/main" xmlns="" id="{00000000-0008-0000-0800-00005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9402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1041</xdr:row>
      <xdr:rowOff>47625</xdr:rowOff>
    </xdr:from>
    <xdr:ext cx="611505" cy="512445"/>
    <xdr:pic>
      <xdr:nvPicPr>
        <xdr:cNvPr id="83" name="Picture 82">
          <a:extLst>
            <a:ext uri="{FF2B5EF4-FFF2-40B4-BE49-F238E27FC236}">
              <a16:creationId xmlns:a16="http://schemas.microsoft.com/office/drawing/2014/main" xmlns="" id="{00000000-0008-0000-0800-000053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9402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1041</xdr:row>
      <xdr:rowOff>47625</xdr:rowOff>
    </xdr:from>
    <xdr:ext cx="611505" cy="512445"/>
    <xdr:pic>
      <xdr:nvPicPr>
        <xdr:cNvPr id="84" name="Picture 83">
          <a:extLst>
            <a:ext uri="{FF2B5EF4-FFF2-40B4-BE49-F238E27FC236}">
              <a16:creationId xmlns:a16="http://schemas.microsoft.com/office/drawing/2014/main" xmlns="" id="{00000000-0008-0000-0800-000054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79402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1041</xdr:row>
      <xdr:rowOff>0</xdr:rowOff>
    </xdr:from>
    <xdr:ext cx="1047750" cy="733425"/>
    <xdr:pic>
      <xdr:nvPicPr>
        <xdr:cNvPr id="85" name="Picture 84">
          <a:extLst>
            <a:ext uri="{FF2B5EF4-FFF2-40B4-BE49-F238E27FC236}">
              <a16:creationId xmlns:a16="http://schemas.microsoft.com/office/drawing/2014/main" xmlns="" id="{00000000-0008-0000-0800-000055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5701900"/>
          <a:ext cx="1047750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1093</xdr:row>
      <xdr:rowOff>47625</xdr:rowOff>
    </xdr:from>
    <xdr:ext cx="611505" cy="512445"/>
    <xdr:pic>
      <xdr:nvPicPr>
        <xdr:cNvPr id="86" name="Picture 85">
          <a:extLst>
            <a:ext uri="{FF2B5EF4-FFF2-40B4-BE49-F238E27FC236}">
              <a16:creationId xmlns:a16="http://schemas.microsoft.com/office/drawing/2014/main" xmlns="" id="{00000000-0008-0000-0800-000056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341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1093</xdr:row>
      <xdr:rowOff>47625</xdr:rowOff>
    </xdr:from>
    <xdr:ext cx="611505" cy="512445"/>
    <xdr:pic>
      <xdr:nvPicPr>
        <xdr:cNvPr id="87" name="Picture 86">
          <a:extLst>
            <a:ext uri="{FF2B5EF4-FFF2-40B4-BE49-F238E27FC236}">
              <a16:creationId xmlns:a16="http://schemas.microsoft.com/office/drawing/2014/main" xmlns="" id="{00000000-0008-0000-0800-000057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341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1093</xdr:row>
      <xdr:rowOff>47625</xdr:rowOff>
    </xdr:from>
    <xdr:ext cx="611505" cy="512445"/>
    <xdr:pic>
      <xdr:nvPicPr>
        <xdr:cNvPr id="88" name="Picture 87">
          <a:extLst>
            <a:ext uri="{FF2B5EF4-FFF2-40B4-BE49-F238E27FC236}">
              <a16:creationId xmlns:a16="http://schemas.microsoft.com/office/drawing/2014/main" xmlns="" id="{00000000-0008-0000-0800-000058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83415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1093</xdr:row>
      <xdr:rowOff>0</xdr:rowOff>
    </xdr:from>
    <xdr:ext cx="1019174" cy="733425"/>
    <xdr:pic>
      <xdr:nvPicPr>
        <xdr:cNvPr id="89" name="Picture 88">
          <a:extLst>
            <a:ext uri="{FF2B5EF4-FFF2-40B4-BE49-F238E27FC236}">
              <a16:creationId xmlns:a16="http://schemas.microsoft.com/office/drawing/2014/main" xmlns="" id="{00000000-0008-0000-0800-000059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15960325"/>
          <a:ext cx="1019174" cy="73342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1145</xdr:row>
      <xdr:rowOff>47625</xdr:rowOff>
    </xdr:from>
    <xdr:ext cx="611505" cy="512445"/>
    <xdr:pic>
      <xdr:nvPicPr>
        <xdr:cNvPr id="90" name="Picture 89">
          <a:extLst>
            <a:ext uri="{FF2B5EF4-FFF2-40B4-BE49-F238E27FC236}">
              <a16:creationId xmlns:a16="http://schemas.microsoft.com/office/drawing/2014/main" xmlns="" id="{00000000-0008-0000-0800-00005A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742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1145</xdr:row>
      <xdr:rowOff>47625</xdr:rowOff>
    </xdr:from>
    <xdr:ext cx="611505" cy="512445"/>
    <xdr:pic>
      <xdr:nvPicPr>
        <xdr:cNvPr id="91" name="Picture 90">
          <a:extLst>
            <a:ext uri="{FF2B5EF4-FFF2-40B4-BE49-F238E27FC236}">
              <a16:creationId xmlns:a16="http://schemas.microsoft.com/office/drawing/2014/main" xmlns="" id="{00000000-0008-0000-0800-00005B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742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1145</xdr:row>
      <xdr:rowOff>47625</xdr:rowOff>
    </xdr:from>
    <xdr:ext cx="611505" cy="512445"/>
    <xdr:pic>
      <xdr:nvPicPr>
        <xdr:cNvPr id="92" name="Picture 91">
          <a:extLst>
            <a:ext uri="{FF2B5EF4-FFF2-40B4-BE49-F238E27FC236}">
              <a16:creationId xmlns:a16="http://schemas.microsoft.com/office/drawing/2014/main" xmlns="" id="{00000000-0008-0000-0800-00005C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8742875"/>
          <a:ext cx="611505" cy="512445"/>
        </a:xfrm>
        <a:prstGeom prst="rect">
          <a:avLst/>
        </a:prstGeom>
        <a:noFill/>
      </xdr:spPr>
    </xdr:pic>
    <xdr:clientData/>
  </xdr:oneCellAnchor>
  <xdr:oneCellAnchor>
    <xdr:from>
      <xdr:col>0</xdr:col>
      <xdr:colOff>0</xdr:colOff>
      <xdr:row>1145</xdr:row>
      <xdr:rowOff>0</xdr:rowOff>
    </xdr:from>
    <xdr:ext cx="1019174" cy="733425"/>
    <xdr:pic>
      <xdr:nvPicPr>
        <xdr:cNvPr id="93" name="Picture 92">
          <a:extLst>
            <a:ext uri="{FF2B5EF4-FFF2-40B4-BE49-F238E27FC236}">
              <a16:creationId xmlns:a16="http://schemas.microsoft.com/office/drawing/2014/main" xmlns="" id="{00000000-0008-0000-0800-00005D000000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6218750"/>
          <a:ext cx="1019174" cy="733425"/>
        </a:xfrm>
        <a:prstGeom prst="rect">
          <a:avLst/>
        </a:prstGeom>
        <a:noFill/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mailto:pankaj.sharma191080@gmail.com" TargetMode="External"/><Relationship Id="rId13" Type="http://schemas.openxmlformats.org/officeDocument/2006/relationships/hyperlink" Target="mailto:pardkumar@gmail.com" TargetMode="External"/><Relationship Id="rId18" Type="http://schemas.openxmlformats.org/officeDocument/2006/relationships/hyperlink" Target="mailto:serveuttams@gmail.com" TargetMode="External"/><Relationship Id="rId3" Type="http://schemas.openxmlformats.org/officeDocument/2006/relationships/hyperlink" Target="mailto:vinoddhar82@yahoo.com" TargetMode="External"/><Relationship Id="rId7" Type="http://schemas.openxmlformats.org/officeDocument/2006/relationships/hyperlink" Target="mailto:vipankumar779@gmail.com" TargetMode="External"/><Relationship Id="rId12" Type="http://schemas.openxmlformats.org/officeDocument/2006/relationships/hyperlink" Target="mailto:sanjay.spd@gmail.com" TargetMode="External"/><Relationship Id="rId17" Type="http://schemas.openxmlformats.org/officeDocument/2006/relationships/hyperlink" Target="mailto:lakshmikantshan005@gmail.com" TargetMode="External"/><Relationship Id="rId2" Type="http://schemas.openxmlformats.org/officeDocument/2006/relationships/hyperlink" Target="mailto:9149518915saksh@gmail.com" TargetMode="External"/><Relationship Id="rId16" Type="http://schemas.openxmlformats.org/officeDocument/2006/relationships/hyperlink" Target="mailto:reenamagotra2@gmail.com" TargetMode="External"/><Relationship Id="rId20" Type="http://schemas.openxmlformats.org/officeDocument/2006/relationships/hyperlink" Target="mailto:bralvinay85@gmail.com" TargetMode="External"/><Relationship Id="rId1" Type="http://schemas.openxmlformats.org/officeDocument/2006/relationships/hyperlink" Target="mailto:ayushkhanna419@gmail.com" TargetMode="External"/><Relationship Id="rId6" Type="http://schemas.openxmlformats.org/officeDocument/2006/relationships/hyperlink" Target="mailto:rajeevsinghpw@gmail.com" TargetMode="External"/><Relationship Id="rId11" Type="http://schemas.openxmlformats.org/officeDocument/2006/relationships/hyperlink" Target="mailto:anshugupta1288@gmail.com" TargetMode="External"/><Relationship Id="rId5" Type="http://schemas.openxmlformats.org/officeDocument/2006/relationships/hyperlink" Target="mailto:guptadheeraj035@gmail.com" TargetMode="External"/><Relationship Id="rId15" Type="http://schemas.openxmlformats.org/officeDocument/2006/relationships/hyperlink" Target="mailto:mahinderjamwal1980@gmail.com" TargetMode="External"/><Relationship Id="rId10" Type="http://schemas.openxmlformats.org/officeDocument/2006/relationships/hyperlink" Target="mailto:chetangupta@gmail.com" TargetMode="External"/><Relationship Id="rId19" Type="http://schemas.openxmlformats.org/officeDocument/2006/relationships/hyperlink" Target="mailto:sapnakangwal123@gmail.com" TargetMode="External"/><Relationship Id="rId4" Type="http://schemas.openxmlformats.org/officeDocument/2006/relationships/hyperlink" Target="mailto:parveen1999kumar@gmail.com" TargetMode="External"/><Relationship Id="rId9" Type="http://schemas.openxmlformats.org/officeDocument/2006/relationships/hyperlink" Target="mailto:ppsgurtej@gmail.com" TargetMode="External"/><Relationship Id="rId14" Type="http://schemas.openxmlformats.org/officeDocument/2006/relationships/hyperlink" Target="mailto:rs1161372@gmail.com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org/" TargetMode="External"/><Relationship Id="rId13" Type="http://schemas.openxmlformats.org/officeDocument/2006/relationships/hyperlink" Target="http://www.kcgurukulschool.org/" TargetMode="External"/><Relationship Id="rId18" Type="http://schemas.openxmlformats.org/officeDocument/2006/relationships/hyperlink" Target="http://www.kcgurukulschool.org/" TargetMode="External"/><Relationship Id="rId3" Type="http://schemas.openxmlformats.org/officeDocument/2006/relationships/hyperlink" Target="http://www.kcgurukulschool.org/" TargetMode="External"/><Relationship Id="rId21" Type="http://schemas.openxmlformats.org/officeDocument/2006/relationships/hyperlink" Target="http://www.kcgurukulschool.org/" TargetMode="External"/><Relationship Id="rId7" Type="http://schemas.openxmlformats.org/officeDocument/2006/relationships/hyperlink" Target="http://www.kcgurukulschool.org/" TargetMode="External"/><Relationship Id="rId12" Type="http://schemas.openxmlformats.org/officeDocument/2006/relationships/hyperlink" Target="http://www.kcgurukulschool.org/" TargetMode="External"/><Relationship Id="rId17" Type="http://schemas.openxmlformats.org/officeDocument/2006/relationships/hyperlink" Target="http://www.kcgurukulschool.org/" TargetMode="External"/><Relationship Id="rId2" Type="http://schemas.openxmlformats.org/officeDocument/2006/relationships/hyperlink" Target="http://www.kcgurukulschool.org/" TargetMode="External"/><Relationship Id="rId16" Type="http://schemas.openxmlformats.org/officeDocument/2006/relationships/hyperlink" Target="http://www.kcgurukulschool.org/" TargetMode="External"/><Relationship Id="rId20" Type="http://schemas.openxmlformats.org/officeDocument/2006/relationships/hyperlink" Target="http://www.kcgurukulschool.org/" TargetMode="External"/><Relationship Id="rId1" Type="http://schemas.openxmlformats.org/officeDocument/2006/relationships/hyperlink" Target="http://www.kcgurukulschool.org/" TargetMode="External"/><Relationship Id="rId6" Type="http://schemas.openxmlformats.org/officeDocument/2006/relationships/hyperlink" Target="http://www.kcgurukulschool.org/" TargetMode="External"/><Relationship Id="rId11" Type="http://schemas.openxmlformats.org/officeDocument/2006/relationships/hyperlink" Target="http://www.kcgurukulschool.org/" TargetMode="External"/><Relationship Id="rId24" Type="http://schemas.openxmlformats.org/officeDocument/2006/relationships/drawing" Target="../drawings/drawing2.xml"/><Relationship Id="rId5" Type="http://schemas.openxmlformats.org/officeDocument/2006/relationships/hyperlink" Target="http://www.kcgurukulschool.org/" TargetMode="External"/><Relationship Id="rId15" Type="http://schemas.openxmlformats.org/officeDocument/2006/relationships/hyperlink" Target="http://www.kcgurukulschool.org/" TargetMode="External"/><Relationship Id="rId23" Type="http://schemas.openxmlformats.org/officeDocument/2006/relationships/hyperlink" Target="http://www.kcgurukulschool.org/" TargetMode="External"/><Relationship Id="rId10" Type="http://schemas.openxmlformats.org/officeDocument/2006/relationships/hyperlink" Target="http://www.kcgurukulschool.org/" TargetMode="External"/><Relationship Id="rId19" Type="http://schemas.openxmlformats.org/officeDocument/2006/relationships/hyperlink" Target="http://www.kcgurukulschool.org/" TargetMode="External"/><Relationship Id="rId4" Type="http://schemas.openxmlformats.org/officeDocument/2006/relationships/hyperlink" Target="http://www.kcgurukulschool.org/" TargetMode="External"/><Relationship Id="rId9" Type="http://schemas.openxmlformats.org/officeDocument/2006/relationships/hyperlink" Target="http://www.kcgurukulschool.org/" TargetMode="External"/><Relationship Id="rId14" Type="http://schemas.openxmlformats.org/officeDocument/2006/relationships/hyperlink" Target="http://www.kcgurukulschool.org/" TargetMode="External"/><Relationship Id="rId22" Type="http://schemas.openxmlformats.org/officeDocument/2006/relationships/hyperlink" Target="http://www.kcgurukulschool.org/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drawing" Target="../drawings/drawing4.xm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printerSettings" Target="../printerSettings/printerSettings3.bin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35"/>
  <sheetViews>
    <sheetView tabSelected="1" zoomScale="96" zoomScaleNormal="96" workbookViewId="0">
      <selection activeCell="H21" sqref="H21"/>
    </sheetView>
  </sheetViews>
  <sheetFormatPr defaultColWidth="9" defaultRowHeight="15"/>
  <cols>
    <col min="2" max="2" width="18.5703125" customWidth="1"/>
    <col min="3" max="3" width="13.7109375" customWidth="1"/>
    <col min="5" max="5" width="11.85546875" customWidth="1"/>
    <col min="6" max="6" width="14.5703125" customWidth="1"/>
    <col min="8" max="8" width="13.28515625" customWidth="1"/>
    <col min="9" max="9" width="17.28515625" customWidth="1"/>
    <col min="10" max="10" width="16.5703125" customWidth="1"/>
    <col min="11" max="11" width="78.28515625" customWidth="1"/>
    <col min="12" max="12" width="22.140625" customWidth="1"/>
    <col min="13" max="13" width="18.140625" customWidth="1"/>
    <col min="18" max="18" width="12.85546875" customWidth="1"/>
    <col min="19" max="19" width="17.28515625" customWidth="1"/>
    <col min="20" max="20" width="15.140625" customWidth="1"/>
    <col min="21" max="21" width="32.7109375" customWidth="1"/>
    <col min="23" max="23" width="19.85546875" customWidth="1"/>
    <col min="29" max="29" width="11.7109375" customWidth="1"/>
    <col min="30" max="30" width="11.85546875" customWidth="1"/>
  </cols>
  <sheetData>
    <row r="1" spans="1:30" ht="18.75">
      <c r="A1" s="164"/>
      <c r="B1" s="165"/>
      <c r="C1" s="165"/>
      <c r="D1" s="165"/>
      <c r="E1" s="165"/>
      <c r="F1" s="165"/>
      <c r="G1" s="165"/>
      <c r="H1" s="165"/>
      <c r="I1" s="190" t="s">
        <v>0</v>
      </c>
      <c r="J1" s="165"/>
      <c r="K1" s="191"/>
      <c r="L1" s="165"/>
      <c r="M1" s="165"/>
      <c r="N1" s="165"/>
      <c r="O1" s="165"/>
      <c r="P1" s="165"/>
      <c r="Q1" s="165"/>
      <c r="R1" s="165"/>
      <c r="S1" s="165"/>
      <c r="T1" s="165"/>
      <c r="U1" s="165"/>
      <c r="V1" s="165"/>
      <c r="W1" s="165"/>
      <c r="X1" s="165"/>
      <c r="Y1" s="165"/>
      <c r="Z1" s="165"/>
      <c r="AA1" s="165"/>
      <c r="AB1" s="165"/>
      <c r="AC1" s="165"/>
      <c r="AD1" s="221"/>
    </row>
    <row r="2" spans="1:30" ht="18.75">
      <c r="A2" s="166"/>
      <c r="B2" s="167" t="s">
        <v>1</v>
      </c>
      <c r="C2" s="166"/>
      <c r="D2" s="168"/>
      <c r="E2" s="377" t="s">
        <v>2</v>
      </c>
      <c r="F2" s="378"/>
      <c r="G2" s="169"/>
      <c r="H2" s="166"/>
      <c r="I2" s="169"/>
      <c r="J2" s="166"/>
      <c r="K2" s="169"/>
      <c r="L2" s="166"/>
      <c r="M2" s="169"/>
      <c r="N2" s="166"/>
      <c r="O2" s="169"/>
      <c r="P2" s="166"/>
      <c r="Q2" s="169"/>
      <c r="R2" s="166"/>
      <c r="S2" s="167"/>
      <c r="T2" s="169"/>
      <c r="U2" s="166"/>
      <c r="V2" s="169"/>
      <c r="W2" s="166"/>
      <c r="X2" s="166"/>
      <c r="Y2" s="166"/>
      <c r="Z2" s="222"/>
      <c r="AA2" s="166"/>
      <c r="AB2" s="166"/>
      <c r="AC2" s="169"/>
      <c r="AD2" s="166"/>
    </row>
    <row r="3" spans="1:30">
      <c r="A3" s="379" t="s">
        <v>3</v>
      </c>
      <c r="B3" s="382" t="s">
        <v>4</v>
      </c>
      <c r="C3" s="385" t="s">
        <v>558</v>
      </c>
      <c r="D3" s="385" t="s">
        <v>5</v>
      </c>
      <c r="E3" s="385" t="s">
        <v>6</v>
      </c>
      <c r="F3" s="382" t="s">
        <v>7</v>
      </c>
      <c r="G3" s="385" t="s">
        <v>8</v>
      </c>
      <c r="H3" s="382" t="s">
        <v>9</v>
      </c>
      <c r="I3" s="382" t="s">
        <v>10</v>
      </c>
      <c r="J3" s="382" t="s">
        <v>11</v>
      </c>
      <c r="K3" s="382" t="s">
        <v>12</v>
      </c>
      <c r="L3" s="400" t="s">
        <v>13</v>
      </c>
      <c r="M3" s="401"/>
      <c r="N3" s="379" t="s">
        <v>14</v>
      </c>
      <c r="O3" s="385" t="s">
        <v>15</v>
      </c>
      <c r="P3" s="385" t="s">
        <v>16</v>
      </c>
      <c r="Q3" s="394" t="s">
        <v>17</v>
      </c>
      <c r="R3" s="382" t="s">
        <v>18</v>
      </c>
      <c r="S3" s="400" t="s">
        <v>19</v>
      </c>
      <c r="T3" s="401"/>
      <c r="U3" s="382" t="s">
        <v>20</v>
      </c>
      <c r="V3" s="385" t="s">
        <v>21</v>
      </c>
      <c r="W3" s="397" t="s">
        <v>22</v>
      </c>
      <c r="X3" s="394" t="s">
        <v>23</v>
      </c>
      <c r="Y3" s="382" t="s">
        <v>24</v>
      </c>
      <c r="Z3" s="382" t="s">
        <v>25</v>
      </c>
      <c r="AA3" s="385" t="s">
        <v>26</v>
      </c>
      <c r="AB3" s="394" t="s">
        <v>27</v>
      </c>
      <c r="AC3" s="394" t="s">
        <v>28</v>
      </c>
      <c r="AD3" s="397" t="s">
        <v>29</v>
      </c>
    </row>
    <row r="4" spans="1:30">
      <c r="A4" s="380"/>
      <c r="B4" s="383"/>
      <c r="C4" s="386"/>
      <c r="D4" s="386"/>
      <c r="E4" s="386"/>
      <c r="F4" s="388"/>
      <c r="G4" s="390"/>
      <c r="H4" s="383"/>
      <c r="I4" s="383"/>
      <c r="J4" s="392"/>
      <c r="K4" s="392"/>
      <c r="L4" s="402"/>
      <c r="M4" s="403"/>
      <c r="N4" s="406"/>
      <c r="O4" s="390"/>
      <c r="P4" s="390"/>
      <c r="Q4" s="398"/>
      <c r="R4" s="392"/>
      <c r="S4" s="402"/>
      <c r="T4" s="403"/>
      <c r="U4" s="383"/>
      <c r="V4" s="390"/>
      <c r="W4" s="395"/>
      <c r="X4" s="398"/>
      <c r="Y4" s="392"/>
      <c r="Z4" s="392"/>
      <c r="AA4" s="390"/>
      <c r="AB4" s="380"/>
      <c r="AC4" s="395"/>
      <c r="AD4" s="395"/>
    </row>
    <row r="5" spans="1:30" ht="15.75" thickBot="1">
      <c r="A5" s="381"/>
      <c r="B5" s="384"/>
      <c r="C5" s="386"/>
      <c r="D5" s="387"/>
      <c r="E5" s="387"/>
      <c r="F5" s="389"/>
      <c r="G5" s="391"/>
      <c r="H5" s="384"/>
      <c r="I5" s="384"/>
      <c r="J5" s="393"/>
      <c r="K5" s="393"/>
      <c r="L5" s="404"/>
      <c r="M5" s="405"/>
      <c r="N5" s="407"/>
      <c r="O5" s="391"/>
      <c r="P5" s="391"/>
      <c r="Q5" s="399"/>
      <c r="R5" s="393"/>
      <c r="S5" s="404"/>
      <c r="T5" s="405"/>
      <c r="U5" s="384"/>
      <c r="V5" s="391"/>
      <c r="W5" s="396"/>
      <c r="X5" s="399"/>
      <c r="Y5" s="393"/>
      <c r="Z5" s="393"/>
      <c r="AA5" s="391"/>
      <c r="AB5" s="381"/>
      <c r="AC5" s="396"/>
      <c r="AD5" s="396"/>
    </row>
    <row r="6" spans="1:30" ht="15.75" thickBot="1">
      <c r="A6" s="170"/>
      <c r="B6" s="603"/>
      <c r="C6" s="614">
        <v>203</v>
      </c>
      <c r="D6" s="610"/>
      <c r="E6" s="170"/>
      <c r="F6" s="170"/>
      <c r="G6" s="171" t="s">
        <v>30</v>
      </c>
      <c r="H6" s="170"/>
      <c r="I6" s="192"/>
      <c r="J6" s="170"/>
      <c r="K6" s="192"/>
      <c r="L6" s="193" t="s">
        <v>31</v>
      </c>
      <c r="M6" s="194" t="s">
        <v>32</v>
      </c>
      <c r="N6" s="170"/>
      <c r="O6" s="192"/>
      <c r="P6" s="170"/>
      <c r="Q6" s="171" t="s">
        <v>33</v>
      </c>
      <c r="R6" s="170"/>
      <c r="S6" s="193" t="s">
        <v>34</v>
      </c>
      <c r="T6" s="194" t="s">
        <v>32</v>
      </c>
      <c r="U6" s="170"/>
      <c r="V6" s="192"/>
      <c r="W6" s="170"/>
      <c r="X6" s="170"/>
      <c r="Y6" s="170"/>
      <c r="Z6" s="192"/>
      <c r="AA6" s="170"/>
      <c r="AB6" s="170"/>
      <c r="AC6" s="192"/>
      <c r="AD6" s="170"/>
    </row>
    <row r="7" spans="1:30" ht="15.75" thickBot="1">
      <c r="A7" s="172">
        <v>1</v>
      </c>
      <c r="B7" s="604" t="s">
        <v>35</v>
      </c>
      <c r="C7" s="319">
        <v>201</v>
      </c>
      <c r="D7" s="611">
        <v>404</v>
      </c>
      <c r="E7" s="172" t="s">
        <v>36</v>
      </c>
      <c r="F7" s="173">
        <v>465987813281</v>
      </c>
      <c r="G7" s="172" t="s">
        <v>37</v>
      </c>
      <c r="H7" s="174" t="s">
        <v>38</v>
      </c>
      <c r="I7" s="195" t="s">
        <v>39</v>
      </c>
      <c r="J7" s="196" t="s">
        <v>40</v>
      </c>
      <c r="K7" s="195" t="s">
        <v>41</v>
      </c>
      <c r="L7" s="172">
        <v>9419163355</v>
      </c>
      <c r="M7" s="172">
        <v>9419161655</v>
      </c>
      <c r="N7" s="195"/>
      <c r="O7" s="197" t="s">
        <v>42</v>
      </c>
      <c r="P7" s="195"/>
      <c r="Q7" s="172" t="s">
        <v>43</v>
      </c>
      <c r="R7" s="206" t="s">
        <v>44</v>
      </c>
      <c r="S7" s="196" t="s">
        <v>45</v>
      </c>
      <c r="T7" s="196" t="s">
        <v>46</v>
      </c>
      <c r="U7" s="207" t="s">
        <v>47</v>
      </c>
      <c r="V7" s="208"/>
      <c r="W7" s="209" t="s">
        <v>48</v>
      </c>
      <c r="X7" s="172" t="s">
        <v>49</v>
      </c>
      <c r="Y7" s="172" t="s">
        <v>50</v>
      </c>
      <c r="Z7" s="172" t="s">
        <v>51</v>
      </c>
      <c r="AA7" s="172" t="s">
        <v>52</v>
      </c>
      <c r="AB7" s="195" t="s">
        <v>53</v>
      </c>
      <c r="AC7" s="172">
        <v>89.5</v>
      </c>
      <c r="AD7" s="208"/>
    </row>
    <row r="8" spans="1:30" ht="16.5" thickBot="1">
      <c r="A8" s="172">
        <v>2</v>
      </c>
      <c r="B8" s="605" t="s">
        <v>54</v>
      </c>
      <c r="C8" s="319">
        <v>119</v>
      </c>
      <c r="D8" s="611">
        <v>1413</v>
      </c>
      <c r="E8" s="172" t="s">
        <v>55</v>
      </c>
      <c r="F8" s="173">
        <v>547517121013</v>
      </c>
      <c r="G8" s="172" t="s">
        <v>37</v>
      </c>
      <c r="H8" s="175">
        <v>41153</v>
      </c>
      <c r="I8" s="195" t="s">
        <v>56</v>
      </c>
      <c r="J8" s="198" t="s">
        <v>57</v>
      </c>
      <c r="K8" s="195" t="s">
        <v>58</v>
      </c>
      <c r="L8" s="172">
        <v>9469485675</v>
      </c>
      <c r="M8" s="172">
        <v>9797447989</v>
      </c>
      <c r="N8" s="195"/>
      <c r="O8" s="197" t="s">
        <v>42</v>
      </c>
      <c r="P8" s="195"/>
      <c r="Q8" s="172" t="s">
        <v>43</v>
      </c>
      <c r="R8" s="210" t="s">
        <v>59</v>
      </c>
      <c r="S8" s="198" t="s">
        <v>60</v>
      </c>
      <c r="T8" s="198" t="s">
        <v>61</v>
      </c>
      <c r="U8" s="211" t="s">
        <v>62</v>
      </c>
      <c r="V8" s="208"/>
      <c r="W8" s="209" t="s">
        <v>63</v>
      </c>
      <c r="X8" s="172" t="s">
        <v>64</v>
      </c>
      <c r="Y8" s="172" t="s">
        <v>65</v>
      </c>
      <c r="Z8" s="172" t="s">
        <v>66</v>
      </c>
      <c r="AA8" s="172" t="s">
        <v>52</v>
      </c>
      <c r="AB8" s="195" t="s">
        <v>53</v>
      </c>
      <c r="AC8" s="172">
        <v>61.125</v>
      </c>
      <c r="AD8" s="208"/>
    </row>
    <row r="9" spans="1:30" ht="15.75" thickBot="1">
      <c r="A9" s="172">
        <v>3</v>
      </c>
      <c r="B9" s="606" t="s">
        <v>67</v>
      </c>
      <c r="C9" s="319">
        <v>182</v>
      </c>
      <c r="D9" s="611">
        <v>1086</v>
      </c>
      <c r="E9" s="176">
        <v>42829</v>
      </c>
      <c r="F9" s="173">
        <v>950017880524</v>
      </c>
      <c r="G9" s="172" t="s">
        <v>37</v>
      </c>
      <c r="H9" s="174" t="s">
        <v>68</v>
      </c>
      <c r="I9" s="195" t="s">
        <v>69</v>
      </c>
      <c r="J9" s="196" t="s">
        <v>70</v>
      </c>
      <c r="K9" s="195" t="s">
        <v>71</v>
      </c>
      <c r="L9" s="172">
        <v>9419987777</v>
      </c>
      <c r="M9" s="172">
        <v>9697576877</v>
      </c>
      <c r="N9" s="195"/>
      <c r="O9" s="197" t="s">
        <v>42</v>
      </c>
      <c r="P9" s="195"/>
      <c r="Q9" s="172" t="s">
        <v>43</v>
      </c>
      <c r="R9" s="206" t="s">
        <v>72</v>
      </c>
      <c r="S9" s="196" t="s">
        <v>73</v>
      </c>
      <c r="T9" s="196" t="s">
        <v>74</v>
      </c>
      <c r="U9" s="207" t="s">
        <v>75</v>
      </c>
      <c r="V9" s="208"/>
      <c r="W9" s="209" t="s">
        <v>76</v>
      </c>
      <c r="X9" s="172" t="s">
        <v>77</v>
      </c>
      <c r="Y9" s="195"/>
      <c r="Z9" s="195"/>
      <c r="AA9" s="172" t="s">
        <v>78</v>
      </c>
      <c r="AB9" s="195" t="s">
        <v>53</v>
      </c>
      <c r="AC9" s="172">
        <v>38.25</v>
      </c>
      <c r="AD9" s="208"/>
    </row>
    <row r="10" spans="1:30" ht="15.75" thickBot="1">
      <c r="A10" s="172">
        <v>4</v>
      </c>
      <c r="B10" s="606" t="s">
        <v>79</v>
      </c>
      <c r="C10" s="319">
        <v>172</v>
      </c>
      <c r="D10" s="611">
        <v>1181</v>
      </c>
      <c r="E10" s="176">
        <v>43408</v>
      </c>
      <c r="F10" s="177">
        <v>684058593703</v>
      </c>
      <c r="G10" s="172" t="s">
        <v>80</v>
      </c>
      <c r="H10" s="178">
        <v>41048</v>
      </c>
      <c r="I10" s="195" t="s">
        <v>81</v>
      </c>
      <c r="J10" s="195" t="s">
        <v>82</v>
      </c>
      <c r="K10" s="195" t="s">
        <v>83</v>
      </c>
      <c r="L10" s="172">
        <v>9419871888</v>
      </c>
      <c r="M10" s="172">
        <v>9622228487</v>
      </c>
      <c r="N10" s="195"/>
      <c r="O10" s="197" t="s">
        <v>42</v>
      </c>
      <c r="P10" s="195"/>
      <c r="Q10" s="172" t="s">
        <v>43</v>
      </c>
      <c r="R10" s="206" t="s">
        <v>84</v>
      </c>
      <c r="S10" s="195" t="s">
        <v>73</v>
      </c>
      <c r="T10" s="195" t="s">
        <v>61</v>
      </c>
      <c r="U10" s="207" t="s">
        <v>85</v>
      </c>
      <c r="V10" s="208"/>
      <c r="W10" s="209" t="s">
        <v>86</v>
      </c>
      <c r="X10" s="172" t="s">
        <v>77</v>
      </c>
      <c r="Y10" s="172" t="s">
        <v>87</v>
      </c>
      <c r="Z10" s="172" t="s">
        <v>88</v>
      </c>
      <c r="AA10" s="172" t="s">
        <v>78</v>
      </c>
      <c r="AB10" s="195" t="s">
        <v>53</v>
      </c>
      <c r="AC10" s="172">
        <v>95.25</v>
      </c>
      <c r="AD10" s="208"/>
    </row>
    <row r="11" spans="1:30" ht="15.75" thickBot="1">
      <c r="A11" s="172">
        <v>5</v>
      </c>
      <c r="B11" s="606" t="s">
        <v>89</v>
      </c>
      <c r="C11" s="319">
        <v>193</v>
      </c>
      <c r="D11" s="611">
        <v>1080</v>
      </c>
      <c r="E11" s="176">
        <v>42829</v>
      </c>
      <c r="F11" s="173">
        <v>792205823538</v>
      </c>
      <c r="G11" s="172" t="s">
        <v>37</v>
      </c>
      <c r="H11" s="174" t="s">
        <v>90</v>
      </c>
      <c r="I11" s="195" t="s">
        <v>91</v>
      </c>
      <c r="J11" s="196" t="s">
        <v>92</v>
      </c>
      <c r="K11" s="195" t="s">
        <v>93</v>
      </c>
      <c r="L11" s="172">
        <v>9796233934</v>
      </c>
      <c r="M11" s="172">
        <v>9596617130</v>
      </c>
      <c r="N11" s="195"/>
      <c r="O11" s="197" t="s">
        <v>42</v>
      </c>
      <c r="P11" s="195"/>
      <c r="Q11" s="172" t="s">
        <v>43</v>
      </c>
      <c r="R11" s="206" t="s">
        <v>44</v>
      </c>
      <c r="S11" s="196" t="s">
        <v>94</v>
      </c>
      <c r="T11" s="196" t="s">
        <v>61</v>
      </c>
      <c r="U11" s="207" t="s">
        <v>95</v>
      </c>
      <c r="V11" s="208"/>
      <c r="W11" s="209" t="s">
        <v>96</v>
      </c>
      <c r="X11" s="172" t="s">
        <v>97</v>
      </c>
      <c r="Y11" s="195"/>
      <c r="Z11" s="195"/>
      <c r="AA11" s="172" t="s">
        <v>98</v>
      </c>
      <c r="AB11" s="195" t="s">
        <v>53</v>
      </c>
      <c r="AC11" s="172">
        <v>58.375</v>
      </c>
      <c r="AD11" s="208"/>
    </row>
    <row r="12" spans="1:30" ht="15.75" thickBot="1">
      <c r="A12" s="179">
        <v>6</v>
      </c>
      <c r="B12" s="607" t="s">
        <v>99</v>
      </c>
      <c r="C12" s="319">
        <v>190</v>
      </c>
      <c r="D12" s="612">
        <v>1008</v>
      </c>
      <c r="E12" s="179" t="s">
        <v>100</v>
      </c>
      <c r="F12" s="180">
        <v>968540447345</v>
      </c>
      <c r="G12" s="179" t="s">
        <v>80</v>
      </c>
      <c r="H12" s="181" t="s">
        <v>101</v>
      </c>
      <c r="I12" s="199" t="s">
        <v>102</v>
      </c>
      <c r="J12" s="200" t="s">
        <v>103</v>
      </c>
      <c r="K12" s="199" t="s">
        <v>104</v>
      </c>
      <c r="L12" s="179">
        <v>7415058557</v>
      </c>
      <c r="M12" s="179">
        <v>7006296270</v>
      </c>
      <c r="N12" s="199"/>
      <c r="O12" s="201" t="s">
        <v>42</v>
      </c>
      <c r="P12" s="199"/>
      <c r="Q12" s="179" t="s">
        <v>43</v>
      </c>
      <c r="R12" s="212" t="s">
        <v>59</v>
      </c>
      <c r="S12" s="200" t="s">
        <v>94</v>
      </c>
      <c r="T12" s="200" t="s">
        <v>61</v>
      </c>
      <c r="U12" s="213" t="s">
        <v>105</v>
      </c>
      <c r="V12" s="214"/>
      <c r="W12" s="215" t="s">
        <v>106</v>
      </c>
      <c r="X12" s="179" t="s">
        <v>107</v>
      </c>
      <c r="Y12" s="199"/>
      <c r="Z12" s="199"/>
      <c r="AA12" s="179" t="s">
        <v>78</v>
      </c>
      <c r="AB12" s="195" t="s">
        <v>53</v>
      </c>
      <c r="AC12" s="179">
        <v>83.75</v>
      </c>
      <c r="AD12" s="214"/>
    </row>
    <row r="13" spans="1:30" ht="15.75" thickBot="1">
      <c r="A13" s="172">
        <v>7</v>
      </c>
      <c r="B13" s="606" t="s">
        <v>108</v>
      </c>
      <c r="C13" s="319">
        <v>193</v>
      </c>
      <c r="D13" s="611">
        <v>1451</v>
      </c>
      <c r="E13" s="176">
        <v>44899</v>
      </c>
      <c r="F13" s="173">
        <v>613150071863</v>
      </c>
      <c r="G13" s="172" t="s">
        <v>80</v>
      </c>
      <c r="H13" s="174">
        <v>41183</v>
      </c>
      <c r="I13" s="195" t="s">
        <v>109</v>
      </c>
      <c r="J13" s="196" t="s">
        <v>110</v>
      </c>
      <c r="K13" s="195" t="s">
        <v>111</v>
      </c>
      <c r="L13" s="172">
        <v>9858206366</v>
      </c>
      <c r="M13" s="172">
        <v>9596890710</v>
      </c>
      <c r="N13" s="195"/>
      <c r="O13" s="197" t="s">
        <v>112</v>
      </c>
      <c r="P13" s="195"/>
      <c r="Q13" s="172" t="s">
        <v>43</v>
      </c>
      <c r="R13" s="206" t="s">
        <v>72</v>
      </c>
      <c r="S13" s="196" t="s">
        <v>60</v>
      </c>
      <c r="T13" s="196" t="s">
        <v>61</v>
      </c>
      <c r="U13" s="207" t="s">
        <v>113</v>
      </c>
      <c r="V13" s="208"/>
      <c r="W13" s="209" t="s">
        <v>114</v>
      </c>
      <c r="X13" s="172" t="s">
        <v>77</v>
      </c>
      <c r="Y13" s="195"/>
      <c r="Z13" s="172" t="s">
        <v>115</v>
      </c>
      <c r="AA13" s="172" t="s">
        <v>52</v>
      </c>
      <c r="AB13" s="195" t="s">
        <v>53</v>
      </c>
      <c r="AC13" s="172">
        <v>91.375</v>
      </c>
      <c r="AD13" s="208"/>
    </row>
    <row r="14" spans="1:30" ht="15.75" thickBot="1">
      <c r="A14" s="179">
        <v>8</v>
      </c>
      <c r="B14" s="607" t="s">
        <v>116</v>
      </c>
      <c r="C14" s="319">
        <v>164</v>
      </c>
      <c r="D14" s="612" t="s">
        <v>117</v>
      </c>
      <c r="E14" s="179" t="s">
        <v>118</v>
      </c>
      <c r="F14" s="180">
        <v>466147849561</v>
      </c>
      <c r="G14" s="179" t="s">
        <v>37</v>
      </c>
      <c r="H14" s="181">
        <v>40797</v>
      </c>
      <c r="I14" s="199" t="s">
        <v>119</v>
      </c>
      <c r="J14" s="200" t="s">
        <v>120</v>
      </c>
      <c r="K14" s="199" t="s">
        <v>121</v>
      </c>
      <c r="L14" s="179">
        <v>9797305605</v>
      </c>
      <c r="M14" s="179">
        <v>9797677497</v>
      </c>
      <c r="N14" s="199"/>
      <c r="O14" s="201" t="s">
        <v>42</v>
      </c>
      <c r="P14" s="199"/>
      <c r="Q14" s="179" t="s">
        <v>43</v>
      </c>
      <c r="R14" s="216" t="s">
        <v>84</v>
      </c>
      <c r="S14" s="200" t="s">
        <v>122</v>
      </c>
      <c r="T14" s="200" t="s">
        <v>61</v>
      </c>
      <c r="U14" s="213" t="s">
        <v>123</v>
      </c>
      <c r="V14" s="214"/>
      <c r="W14" s="215" t="s">
        <v>124</v>
      </c>
      <c r="X14" s="179" t="s">
        <v>77</v>
      </c>
      <c r="Y14" s="179" t="s">
        <v>125</v>
      </c>
      <c r="Z14" s="179" t="s">
        <v>126</v>
      </c>
      <c r="AA14" s="179" t="s">
        <v>127</v>
      </c>
      <c r="AB14" s="195" t="s">
        <v>53</v>
      </c>
      <c r="AC14" s="179">
        <v>75.125</v>
      </c>
      <c r="AD14" s="214"/>
    </row>
    <row r="15" spans="1:30" ht="15.75" thickBot="1">
      <c r="A15" s="172">
        <v>9</v>
      </c>
      <c r="B15" s="606" t="s">
        <v>128</v>
      </c>
      <c r="C15" s="319">
        <v>192</v>
      </c>
      <c r="D15" s="611">
        <v>961</v>
      </c>
      <c r="E15" s="172" t="s">
        <v>129</v>
      </c>
      <c r="F15" s="173">
        <v>716853987769</v>
      </c>
      <c r="G15" s="172" t="s">
        <v>37</v>
      </c>
      <c r="H15" s="174">
        <v>40953</v>
      </c>
      <c r="I15" s="195" t="s">
        <v>130</v>
      </c>
      <c r="J15" s="196" t="s">
        <v>131</v>
      </c>
      <c r="K15" s="195" t="s">
        <v>132</v>
      </c>
      <c r="L15" s="172">
        <v>8716080409</v>
      </c>
      <c r="M15" s="172">
        <v>6006058498</v>
      </c>
      <c r="N15" s="195"/>
      <c r="O15" s="197" t="s">
        <v>42</v>
      </c>
      <c r="P15" s="195"/>
      <c r="Q15" s="172" t="s">
        <v>43</v>
      </c>
      <c r="R15" s="206" t="s">
        <v>44</v>
      </c>
      <c r="S15" s="196" t="s">
        <v>73</v>
      </c>
      <c r="T15" s="196" t="s">
        <v>61</v>
      </c>
      <c r="U15" s="207" t="s">
        <v>133</v>
      </c>
      <c r="V15" s="208"/>
      <c r="W15" s="209"/>
      <c r="X15" s="172" t="s">
        <v>77</v>
      </c>
      <c r="Y15" s="172" t="s">
        <v>134</v>
      </c>
      <c r="Z15" s="172" t="s">
        <v>135</v>
      </c>
      <c r="AA15" s="172" t="s">
        <v>78</v>
      </c>
      <c r="AB15" s="195" t="s">
        <v>53</v>
      </c>
      <c r="AC15" s="172">
        <v>73.875</v>
      </c>
      <c r="AD15" s="208"/>
    </row>
    <row r="16" spans="1:30" ht="15.75" thickBot="1">
      <c r="A16" s="172">
        <v>10</v>
      </c>
      <c r="B16" s="607" t="s">
        <v>136</v>
      </c>
      <c r="C16" s="319">
        <v>192</v>
      </c>
      <c r="D16" s="612">
        <v>1391</v>
      </c>
      <c r="E16" s="182">
        <v>44564</v>
      </c>
      <c r="F16" s="180">
        <v>296170728445</v>
      </c>
      <c r="G16" s="179" t="s">
        <v>80</v>
      </c>
      <c r="H16" s="181">
        <v>40784</v>
      </c>
      <c r="I16" s="199" t="s">
        <v>137</v>
      </c>
      <c r="J16" s="200" t="s">
        <v>138</v>
      </c>
      <c r="K16" s="199" t="s">
        <v>139</v>
      </c>
      <c r="L16" s="179">
        <v>7889611429</v>
      </c>
      <c r="M16" s="179">
        <v>8492884996</v>
      </c>
      <c r="N16" s="199"/>
      <c r="O16" s="201" t="s">
        <v>42</v>
      </c>
      <c r="P16" s="199"/>
      <c r="Q16" s="179" t="s">
        <v>43</v>
      </c>
      <c r="R16" s="216" t="s">
        <v>59</v>
      </c>
      <c r="S16" s="200" t="s">
        <v>60</v>
      </c>
      <c r="T16" s="200" t="s">
        <v>61</v>
      </c>
      <c r="U16" s="213" t="s">
        <v>140</v>
      </c>
      <c r="V16" s="214"/>
      <c r="W16" s="215" t="s">
        <v>141</v>
      </c>
      <c r="X16" s="179" t="s">
        <v>142</v>
      </c>
      <c r="Y16" s="199"/>
      <c r="Z16" s="199"/>
      <c r="AA16" s="179" t="s">
        <v>127</v>
      </c>
      <c r="AB16" s="195" t="s">
        <v>53</v>
      </c>
      <c r="AC16" s="179">
        <v>83.25</v>
      </c>
      <c r="AD16" s="214"/>
    </row>
    <row r="17" spans="1:30" ht="15.75" thickBot="1">
      <c r="A17" s="172">
        <v>11</v>
      </c>
      <c r="B17" s="606" t="s">
        <v>143</v>
      </c>
      <c r="C17" s="319">
        <v>153</v>
      </c>
      <c r="D17" s="611">
        <v>1169</v>
      </c>
      <c r="E17" s="176">
        <v>43135</v>
      </c>
      <c r="F17" s="173">
        <v>890844364518</v>
      </c>
      <c r="G17" s="172" t="s">
        <v>80</v>
      </c>
      <c r="H17" s="174">
        <v>40968</v>
      </c>
      <c r="I17" s="195" t="s">
        <v>144</v>
      </c>
      <c r="J17" s="196" t="s">
        <v>145</v>
      </c>
      <c r="K17" s="195" t="s">
        <v>146</v>
      </c>
      <c r="L17" s="172">
        <v>9086529365</v>
      </c>
      <c r="M17" s="172">
        <v>7006905152</v>
      </c>
      <c r="N17" s="195"/>
      <c r="O17" s="197" t="s">
        <v>42</v>
      </c>
      <c r="P17" s="195"/>
      <c r="Q17" s="172" t="s">
        <v>43</v>
      </c>
      <c r="R17" s="206" t="s">
        <v>72</v>
      </c>
      <c r="S17" s="196" t="s">
        <v>147</v>
      </c>
      <c r="T17" s="196" t="s">
        <v>61</v>
      </c>
      <c r="U17" s="207" t="s">
        <v>148</v>
      </c>
      <c r="V17" s="208"/>
      <c r="W17" s="209" t="s">
        <v>149</v>
      </c>
      <c r="X17" s="172" t="s">
        <v>150</v>
      </c>
      <c r="Y17" s="172" t="s">
        <v>151</v>
      </c>
      <c r="Z17" s="172" t="s">
        <v>126</v>
      </c>
      <c r="AA17" s="172" t="s">
        <v>98</v>
      </c>
      <c r="AB17" s="195" t="s">
        <v>53</v>
      </c>
      <c r="AC17" s="172">
        <v>70.5</v>
      </c>
      <c r="AD17" s="208"/>
    </row>
    <row r="18" spans="1:30" ht="15.75" thickBot="1">
      <c r="A18" s="172">
        <v>12</v>
      </c>
      <c r="B18" s="607" t="s">
        <v>152</v>
      </c>
      <c r="C18" s="319">
        <v>200</v>
      </c>
      <c r="D18" s="612">
        <v>900</v>
      </c>
      <c r="E18" s="179" t="s">
        <v>153</v>
      </c>
      <c r="F18" s="180">
        <v>226635297550</v>
      </c>
      <c r="G18" s="179" t="s">
        <v>80</v>
      </c>
      <c r="H18" s="181" t="s">
        <v>154</v>
      </c>
      <c r="I18" s="199" t="s">
        <v>155</v>
      </c>
      <c r="J18" s="200" t="s">
        <v>156</v>
      </c>
      <c r="K18" s="199" t="s">
        <v>157</v>
      </c>
      <c r="L18" s="179">
        <v>9596951526</v>
      </c>
      <c r="M18" s="179">
        <v>7051764917</v>
      </c>
      <c r="N18" s="199"/>
      <c r="O18" s="201" t="s">
        <v>42</v>
      </c>
      <c r="P18" s="199"/>
      <c r="Q18" s="179" t="s">
        <v>43</v>
      </c>
      <c r="R18" s="216" t="s">
        <v>44</v>
      </c>
      <c r="S18" s="200" t="s">
        <v>94</v>
      </c>
      <c r="T18" s="200" t="s">
        <v>61</v>
      </c>
      <c r="U18" s="213" t="s">
        <v>158</v>
      </c>
      <c r="V18" s="214"/>
      <c r="W18" s="215" t="s">
        <v>159</v>
      </c>
      <c r="X18" s="179" t="s">
        <v>97</v>
      </c>
      <c r="Y18" s="179" t="s">
        <v>160</v>
      </c>
      <c r="Z18" s="179" t="s">
        <v>126</v>
      </c>
      <c r="AA18" s="179" t="s">
        <v>127</v>
      </c>
      <c r="AB18" s="195" t="s">
        <v>53</v>
      </c>
      <c r="AC18" s="179">
        <v>99.625</v>
      </c>
      <c r="AD18" s="214"/>
    </row>
    <row r="19" spans="1:30" ht="15.75" thickBot="1">
      <c r="A19" s="172">
        <v>13</v>
      </c>
      <c r="B19" s="606" t="s">
        <v>161</v>
      </c>
      <c r="C19" s="319">
        <v>183</v>
      </c>
      <c r="D19" s="611">
        <v>1195</v>
      </c>
      <c r="E19" s="172" t="s">
        <v>162</v>
      </c>
      <c r="F19" s="177">
        <v>801337533823</v>
      </c>
      <c r="G19" s="172" t="s">
        <v>37</v>
      </c>
      <c r="H19" s="178">
        <v>41168</v>
      </c>
      <c r="I19" s="195" t="s">
        <v>163</v>
      </c>
      <c r="J19" s="195" t="s">
        <v>164</v>
      </c>
      <c r="K19" s="195" t="s">
        <v>165</v>
      </c>
      <c r="L19" s="172">
        <v>9419392269</v>
      </c>
      <c r="M19" s="172">
        <v>7889548820</v>
      </c>
      <c r="N19" s="195"/>
      <c r="O19" s="197" t="s">
        <v>42</v>
      </c>
      <c r="P19" s="195"/>
      <c r="Q19" s="172" t="s">
        <v>43</v>
      </c>
      <c r="R19" s="206" t="s">
        <v>44</v>
      </c>
      <c r="S19" s="195" t="s">
        <v>73</v>
      </c>
      <c r="T19" s="195" t="s">
        <v>61</v>
      </c>
      <c r="U19" s="207" t="s">
        <v>166</v>
      </c>
      <c r="V19" s="208"/>
      <c r="W19" s="209"/>
      <c r="X19" s="172" t="s">
        <v>167</v>
      </c>
      <c r="Y19" s="195"/>
      <c r="Z19" s="195"/>
      <c r="AA19" s="172" t="s">
        <v>98</v>
      </c>
      <c r="AB19" s="195" t="s">
        <v>53</v>
      </c>
      <c r="AC19" s="172">
        <v>61.5</v>
      </c>
      <c r="AD19" s="208"/>
    </row>
    <row r="20" spans="1:30" ht="15.75" thickBot="1">
      <c r="A20" s="179">
        <v>14</v>
      </c>
      <c r="B20" s="607" t="s">
        <v>168</v>
      </c>
      <c r="C20" s="319">
        <v>160</v>
      </c>
      <c r="D20" s="612">
        <v>1358</v>
      </c>
      <c r="E20" s="179" t="s">
        <v>169</v>
      </c>
      <c r="F20" s="183">
        <v>471808638539</v>
      </c>
      <c r="G20" s="179" t="s">
        <v>37</v>
      </c>
      <c r="H20" s="184">
        <v>41239</v>
      </c>
      <c r="I20" s="199" t="s">
        <v>170</v>
      </c>
      <c r="J20" s="199" t="s">
        <v>171</v>
      </c>
      <c r="K20" s="199" t="s">
        <v>172</v>
      </c>
      <c r="L20" s="179">
        <v>7051377712</v>
      </c>
      <c r="M20" s="179">
        <v>9797573641</v>
      </c>
      <c r="N20" s="199"/>
      <c r="O20" s="199" t="s">
        <v>173</v>
      </c>
      <c r="P20" s="199"/>
      <c r="Q20" s="179" t="s">
        <v>43</v>
      </c>
      <c r="R20" s="216" t="s">
        <v>84</v>
      </c>
      <c r="S20" s="199" t="s">
        <v>174</v>
      </c>
      <c r="T20" s="199" t="s">
        <v>61</v>
      </c>
      <c r="U20" s="213" t="s">
        <v>175</v>
      </c>
      <c r="V20" s="214"/>
      <c r="W20" s="215"/>
      <c r="X20" s="179" t="s">
        <v>176</v>
      </c>
      <c r="Y20" s="199"/>
      <c r="Z20" s="199"/>
      <c r="AA20" s="179" t="s">
        <v>98</v>
      </c>
      <c r="AB20" s="195" t="s">
        <v>53</v>
      </c>
      <c r="AC20" s="179">
        <v>35.5</v>
      </c>
      <c r="AD20" s="214"/>
    </row>
    <row r="21" spans="1:30" ht="15.75" thickBot="1">
      <c r="A21" s="172">
        <v>15</v>
      </c>
      <c r="B21" s="606" t="s">
        <v>177</v>
      </c>
      <c r="C21" s="319">
        <v>198</v>
      </c>
      <c r="D21" s="611">
        <v>1412</v>
      </c>
      <c r="E21" s="172" t="s">
        <v>55</v>
      </c>
      <c r="F21" s="177">
        <v>440123149272</v>
      </c>
      <c r="G21" s="172" t="s">
        <v>80</v>
      </c>
      <c r="H21" s="178">
        <v>40904</v>
      </c>
      <c r="I21" s="195" t="s">
        <v>178</v>
      </c>
      <c r="J21" s="195" t="s">
        <v>120</v>
      </c>
      <c r="K21" s="195" t="s">
        <v>179</v>
      </c>
      <c r="L21" s="172">
        <v>9796288494</v>
      </c>
      <c r="M21" s="172">
        <v>7011301050</v>
      </c>
      <c r="N21" s="195"/>
      <c r="O21" s="197" t="s">
        <v>42</v>
      </c>
      <c r="P21" s="195"/>
      <c r="Q21" s="172" t="s">
        <v>43</v>
      </c>
      <c r="R21" s="206" t="s">
        <v>44</v>
      </c>
      <c r="S21" s="195" t="s">
        <v>147</v>
      </c>
      <c r="T21" s="195" t="s">
        <v>180</v>
      </c>
      <c r="U21" s="207" t="s">
        <v>181</v>
      </c>
      <c r="V21" s="208"/>
      <c r="W21" s="209" t="s">
        <v>182</v>
      </c>
      <c r="X21" s="172" t="s">
        <v>77</v>
      </c>
      <c r="Y21" s="195"/>
      <c r="Z21" s="195"/>
      <c r="AA21" s="172" t="s">
        <v>78</v>
      </c>
      <c r="AB21" s="195" t="s">
        <v>53</v>
      </c>
      <c r="AC21" s="172">
        <v>74.75</v>
      </c>
      <c r="AD21" s="208"/>
    </row>
    <row r="22" spans="1:30" ht="15.75" thickBot="1">
      <c r="A22" s="172">
        <v>16</v>
      </c>
      <c r="B22" s="607" t="s">
        <v>183</v>
      </c>
      <c r="C22" s="319">
        <v>178</v>
      </c>
      <c r="D22" s="612">
        <v>1150</v>
      </c>
      <c r="E22" s="179" t="s">
        <v>184</v>
      </c>
      <c r="F22" s="185" t="s">
        <v>185</v>
      </c>
      <c r="G22" s="179" t="s">
        <v>37</v>
      </c>
      <c r="H22" s="181">
        <v>41145</v>
      </c>
      <c r="I22" s="199" t="s">
        <v>186</v>
      </c>
      <c r="J22" s="200" t="s">
        <v>187</v>
      </c>
      <c r="K22" s="199" t="s">
        <v>188</v>
      </c>
      <c r="L22" s="179">
        <v>7006054150</v>
      </c>
      <c r="M22" s="179">
        <v>9149518915</v>
      </c>
      <c r="N22" s="199"/>
      <c r="O22" s="201" t="s">
        <v>42</v>
      </c>
      <c r="P22" s="199"/>
      <c r="Q22" s="179" t="s">
        <v>43</v>
      </c>
      <c r="R22" s="216" t="s">
        <v>72</v>
      </c>
      <c r="S22" s="200" t="s">
        <v>73</v>
      </c>
      <c r="T22" s="200" t="s">
        <v>61</v>
      </c>
      <c r="U22" s="213" t="s">
        <v>189</v>
      </c>
      <c r="V22" s="214"/>
      <c r="W22" s="215" t="s">
        <v>190</v>
      </c>
      <c r="X22" s="179" t="s">
        <v>191</v>
      </c>
      <c r="Y22" s="199"/>
      <c r="Z22" s="199"/>
      <c r="AA22" s="179" t="s">
        <v>52</v>
      </c>
      <c r="AB22" s="195" t="s">
        <v>53</v>
      </c>
      <c r="AC22" s="179">
        <v>92.375</v>
      </c>
      <c r="AD22" s="214"/>
    </row>
    <row r="23" spans="1:30" ht="15.75" thickBot="1">
      <c r="A23" s="179">
        <v>17</v>
      </c>
      <c r="B23" s="606" t="s">
        <v>192</v>
      </c>
      <c r="C23" s="319">
        <v>173</v>
      </c>
      <c r="D23" s="611">
        <v>1542</v>
      </c>
      <c r="E23" s="172" t="s">
        <v>193</v>
      </c>
      <c r="F23" s="173">
        <v>954453854325</v>
      </c>
      <c r="G23" s="172" t="s">
        <v>37</v>
      </c>
      <c r="H23" s="174" t="s">
        <v>194</v>
      </c>
      <c r="I23" s="195" t="s">
        <v>195</v>
      </c>
      <c r="J23" s="196" t="s">
        <v>196</v>
      </c>
      <c r="K23" s="195" t="s">
        <v>197</v>
      </c>
      <c r="L23" s="172">
        <v>7889732265</v>
      </c>
      <c r="M23" s="172">
        <v>8082732607</v>
      </c>
      <c r="N23" s="195"/>
      <c r="O23" s="197" t="s">
        <v>42</v>
      </c>
      <c r="P23" s="195"/>
      <c r="Q23" s="172" t="s">
        <v>43</v>
      </c>
      <c r="R23" s="206" t="s">
        <v>72</v>
      </c>
      <c r="S23" s="196" t="s">
        <v>174</v>
      </c>
      <c r="T23" s="196" t="s">
        <v>61</v>
      </c>
      <c r="U23" s="207" t="s">
        <v>198</v>
      </c>
      <c r="V23" s="208"/>
      <c r="W23" s="209" t="s">
        <v>199</v>
      </c>
      <c r="X23" s="172" t="s">
        <v>77</v>
      </c>
      <c r="Y23" s="195"/>
      <c r="Z23" s="195"/>
      <c r="AA23" s="172" t="s">
        <v>98</v>
      </c>
      <c r="AB23" s="195" t="s">
        <v>53</v>
      </c>
      <c r="AC23" s="172">
        <v>70.625</v>
      </c>
      <c r="AD23" s="208"/>
    </row>
    <row r="24" spans="1:30" ht="15.75" thickBot="1">
      <c r="A24" s="172">
        <v>18</v>
      </c>
      <c r="B24" s="607" t="s">
        <v>200</v>
      </c>
      <c r="C24" s="319">
        <v>197</v>
      </c>
      <c r="D24" s="612">
        <v>1133</v>
      </c>
      <c r="E24" s="179" t="s">
        <v>201</v>
      </c>
      <c r="F24" s="180">
        <v>871099645709</v>
      </c>
      <c r="G24" s="179" t="s">
        <v>37</v>
      </c>
      <c r="H24" s="181">
        <v>40923</v>
      </c>
      <c r="I24" s="199" t="s">
        <v>202</v>
      </c>
      <c r="J24" s="202" t="s">
        <v>203</v>
      </c>
      <c r="K24" s="199" t="s">
        <v>204</v>
      </c>
      <c r="L24" s="179">
        <v>9419141642</v>
      </c>
      <c r="M24" s="179">
        <v>7006084917</v>
      </c>
      <c r="N24" s="199"/>
      <c r="O24" s="201" t="s">
        <v>112</v>
      </c>
      <c r="P24" s="199"/>
      <c r="Q24" s="179" t="s">
        <v>43</v>
      </c>
      <c r="R24" s="216" t="s">
        <v>59</v>
      </c>
      <c r="S24" s="202" t="s">
        <v>94</v>
      </c>
      <c r="T24" s="202" t="s">
        <v>205</v>
      </c>
      <c r="U24" s="213" t="s">
        <v>206</v>
      </c>
      <c r="V24" s="214"/>
      <c r="W24" s="215" t="s">
        <v>207</v>
      </c>
      <c r="X24" s="179" t="s">
        <v>208</v>
      </c>
      <c r="Y24" s="179" t="s">
        <v>50</v>
      </c>
      <c r="Z24" s="179" t="s">
        <v>209</v>
      </c>
      <c r="AA24" s="179" t="s">
        <v>78</v>
      </c>
      <c r="AB24" s="195" t="s">
        <v>53</v>
      </c>
      <c r="AC24" s="179">
        <v>95.25</v>
      </c>
      <c r="AD24" s="214"/>
    </row>
    <row r="25" spans="1:30" ht="15.75" thickBot="1">
      <c r="A25" s="179">
        <v>19</v>
      </c>
      <c r="B25" s="608" t="s">
        <v>210</v>
      </c>
      <c r="C25" s="319">
        <v>197</v>
      </c>
      <c r="D25" s="611">
        <v>1163</v>
      </c>
      <c r="E25" s="172" t="s">
        <v>211</v>
      </c>
      <c r="F25" s="186">
        <v>522946170010</v>
      </c>
      <c r="G25" s="172" t="s">
        <v>37</v>
      </c>
      <c r="H25" s="174">
        <v>41008</v>
      </c>
      <c r="I25" s="195" t="s">
        <v>212</v>
      </c>
      <c r="J25" s="196" t="s">
        <v>213</v>
      </c>
      <c r="K25" s="195" t="s">
        <v>214</v>
      </c>
      <c r="L25" s="172">
        <v>9419121471</v>
      </c>
      <c r="M25" s="172">
        <v>8493873299</v>
      </c>
      <c r="N25" s="195"/>
      <c r="O25" s="197" t="s">
        <v>42</v>
      </c>
      <c r="P25" s="195"/>
      <c r="Q25" s="172" t="s">
        <v>43</v>
      </c>
      <c r="R25" s="206" t="s">
        <v>72</v>
      </c>
      <c r="S25" s="196" t="s">
        <v>94</v>
      </c>
      <c r="T25" s="196" t="s">
        <v>61</v>
      </c>
      <c r="U25" s="207" t="s">
        <v>215</v>
      </c>
      <c r="V25" s="208"/>
      <c r="W25" s="209"/>
      <c r="X25" s="172"/>
      <c r="Y25" s="172" t="s">
        <v>216</v>
      </c>
      <c r="Z25" s="172" t="s">
        <v>217</v>
      </c>
      <c r="AA25" s="172" t="s">
        <v>52</v>
      </c>
      <c r="AB25" s="195" t="s">
        <v>53</v>
      </c>
      <c r="AC25" s="172">
        <v>79.5</v>
      </c>
      <c r="AD25" s="208"/>
    </row>
    <row r="26" spans="1:30" ht="30.75" thickBot="1">
      <c r="A26" s="172">
        <v>20</v>
      </c>
      <c r="B26" s="607" t="s">
        <v>218</v>
      </c>
      <c r="C26" s="319">
        <v>193</v>
      </c>
      <c r="D26" s="612">
        <v>1037</v>
      </c>
      <c r="E26" s="182">
        <v>42829</v>
      </c>
      <c r="F26" s="180">
        <v>207223346596</v>
      </c>
      <c r="G26" s="179" t="s">
        <v>37</v>
      </c>
      <c r="H26" s="181">
        <v>41333</v>
      </c>
      <c r="I26" s="199" t="s">
        <v>219</v>
      </c>
      <c r="J26" s="200" t="s">
        <v>220</v>
      </c>
      <c r="K26" s="199" t="s">
        <v>221</v>
      </c>
      <c r="L26" s="179">
        <v>7780847702</v>
      </c>
      <c r="M26" s="179">
        <v>9858272229</v>
      </c>
      <c r="N26" s="199"/>
      <c r="O26" s="201" t="s">
        <v>42</v>
      </c>
      <c r="P26" s="199"/>
      <c r="Q26" s="179" t="s">
        <v>43</v>
      </c>
      <c r="R26" s="216" t="s">
        <v>84</v>
      </c>
      <c r="S26" s="200" t="s">
        <v>222</v>
      </c>
      <c r="T26" s="200" t="s">
        <v>223</v>
      </c>
      <c r="U26" s="213" t="s">
        <v>224</v>
      </c>
      <c r="V26" s="214"/>
      <c r="W26" s="215"/>
      <c r="X26" s="179" t="s">
        <v>77</v>
      </c>
      <c r="Y26" s="179" t="s">
        <v>225</v>
      </c>
      <c r="Z26" s="179" t="s">
        <v>226</v>
      </c>
      <c r="AA26" s="179" t="s">
        <v>227</v>
      </c>
      <c r="AB26" s="195" t="s">
        <v>53</v>
      </c>
      <c r="AC26" s="179">
        <v>71.75</v>
      </c>
      <c r="AD26" s="214"/>
    </row>
    <row r="27" spans="1:30" ht="30.75" thickBot="1">
      <c r="A27" s="172">
        <v>21</v>
      </c>
      <c r="B27" s="606" t="s">
        <v>228</v>
      </c>
      <c r="C27" s="319">
        <v>139</v>
      </c>
      <c r="D27" s="611">
        <v>1144</v>
      </c>
      <c r="E27" s="172" t="s">
        <v>229</v>
      </c>
      <c r="F27" s="173">
        <v>665770034808</v>
      </c>
      <c r="G27" s="172" t="s">
        <v>80</v>
      </c>
      <c r="H27" s="174">
        <v>41105</v>
      </c>
      <c r="I27" s="195" t="s">
        <v>230</v>
      </c>
      <c r="J27" s="196" t="s">
        <v>231</v>
      </c>
      <c r="K27" s="195" t="s">
        <v>232</v>
      </c>
      <c r="L27" s="172">
        <v>9419308424</v>
      </c>
      <c r="M27" s="172">
        <v>6005810079</v>
      </c>
      <c r="N27" s="195"/>
      <c r="O27" s="197" t="s">
        <v>42</v>
      </c>
      <c r="P27" s="195"/>
      <c r="Q27" s="172" t="s">
        <v>43</v>
      </c>
      <c r="R27" s="206" t="s">
        <v>84</v>
      </c>
      <c r="S27" s="196" t="s">
        <v>60</v>
      </c>
      <c r="T27" s="196" t="s">
        <v>61</v>
      </c>
      <c r="U27" s="207" t="s">
        <v>233</v>
      </c>
      <c r="V27" s="208"/>
      <c r="W27" s="209"/>
      <c r="X27" s="172" t="s">
        <v>234</v>
      </c>
      <c r="Y27" s="195"/>
      <c r="Z27" s="195"/>
      <c r="AA27" s="172" t="s">
        <v>98</v>
      </c>
      <c r="AB27" s="195" t="s">
        <v>53</v>
      </c>
      <c r="AC27" s="172">
        <v>61</v>
      </c>
      <c r="AD27" s="208"/>
    </row>
    <row r="28" spans="1:30" ht="15.75" thickBot="1">
      <c r="A28" s="172">
        <v>22</v>
      </c>
      <c r="B28" s="606" t="s">
        <v>235</v>
      </c>
      <c r="C28" s="319">
        <v>195</v>
      </c>
      <c r="D28" s="611">
        <v>1035</v>
      </c>
      <c r="E28" s="176">
        <v>42739</v>
      </c>
      <c r="F28" s="173">
        <v>299030557587</v>
      </c>
      <c r="G28" s="172" t="s">
        <v>37</v>
      </c>
      <c r="H28" s="174">
        <v>40974</v>
      </c>
      <c r="I28" s="195" t="s">
        <v>236</v>
      </c>
      <c r="J28" s="196" t="s">
        <v>237</v>
      </c>
      <c r="K28" s="195" t="s">
        <v>238</v>
      </c>
      <c r="L28" s="172">
        <v>7006858930</v>
      </c>
      <c r="M28" s="172">
        <v>6005406123</v>
      </c>
      <c r="N28" s="195"/>
      <c r="O28" s="197" t="s">
        <v>42</v>
      </c>
      <c r="P28" s="195"/>
      <c r="Q28" s="172" t="s">
        <v>43</v>
      </c>
      <c r="R28" s="206" t="s">
        <v>59</v>
      </c>
      <c r="S28" s="195" t="s">
        <v>239</v>
      </c>
      <c r="T28" s="195" t="s">
        <v>61</v>
      </c>
      <c r="U28" s="207" t="s">
        <v>240</v>
      </c>
      <c r="V28" s="208"/>
      <c r="W28" s="209" t="s">
        <v>241</v>
      </c>
      <c r="X28" s="172" t="s">
        <v>242</v>
      </c>
      <c r="Y28" s="172" t="s">
        <v>243</v>
      </c>
      <c r="Z28" s="172" t="s">
        <v>244</v>
      </c>
      <c r="AA28" s="172" t="s">
        <v>98</v>
      </c>
      <c r="AB28" s="195" t="s">
        <v>53</v>
      </c>
      <c r="AC28" s="172">
        <v>97</v>
      </c>
      <c r="AD28" s="208"/>
    </row>
    <row r="29" spans="1:30" ht="15.75" thickBot="1">
      <c r="A29" s="187">
        <v>23</v>
      </c>
      <c r="B29" s="609" t="s">
        <v>245</v>
      </c>
      <c r="C29" s="319">
        <v>189</v>
      </c>
      <c r="D29" s="613">
        <v>1353</v>
      </c>
      <c r="E29" s="187" t="s">
        <v>246</v>
      </c>
      <c r="F29" s="188">
        <v>245606688613</v>
      </c>
      <c r="G29" s="187" t="s">
        <v>80</v>
      </c>
      <c r="H29" s="189" t="s">
        <v>247</v>
      </c>
      <c r="I29" s="203" t="s">
        <v>248</v>
      </c>
      <c r="J29" s="204" t="s">
        <v>249</v>
      </c>
      <c r="K29" s="203" t="s">
        <v>250</v>
      </c>
      <c r="L29" s="187">
        <v>7006581801</v>
      </c>
      <c r="M29" s="187">
        <v>8082032217</v>
      </c>
      <c r="N29" s="203"/>
      <c r="O29" s="205" t="s">
        <v>251</v>
      </c>
      <c r="P29" s="203"/>
      <c r="Q29" s="187" t="s">
        <v>43</v>
      </c>
      <c r="R29" s="217" t="s">
        <v>84</v>
      </c>
      <c r="S29" s="204" t="s">
        <v>122</v>
      </c>
      <c r="T29" s="204" t="s">
        <v>252</v>
      </c>
      <c r="U29" s="218" t="s">
        <v>253</v>
      </c>
      <c r="V29" s="219"/>
      <c r="W29" s="220" t="s">
        <v>254</v>
      </c>
      <c r="X29" s="187" t="s">
        <v>255</v>
      </c>
      <c r="Y29" s="203"/>
      <c r="Z29" s="203"/>
      <c r="AA29" s="203"/>
      <c r="AB29" s="195" t="s">
        <v>53</v>
      </c>
      <c r="AC29" s="187">
        <v>88.375</v>
      </c>
      <c r="AD29" s="219"/>
    </row>
    <row r="30" spans="1:30">
      <c r="A30" s="86"/>
    </row>
    <row r="31" spans="1:30" ht="30">
      <c r="A31" s="86"/>
      <c r="B31" s="375" t="s">
        <v>256</v>
      </c>
      <c r="C31" s="11"/>
      <c r="D31" s="11"/>
      <c r="E31" s="11"/>
      <c r="F31" s="11"/>
    </row>
    <row r="32" spans="1:30">
      <c r="A32" s="86"/>
      <c r="B32" s="375" t="s">
        <v>564</v>
      </c>
      <c r="C32" s="11"/>
      <c r="D32" s="11"/>
      <c r="E32" s="11"/>
      <c r="F32" s="11">
        <v>14</v>
      </c>
    </row>
    <row r="33" spans="2:6">
      <c r="B33" s="376" t="s">
        <v>563</v>
      </c>
      <c r="C33" s="11"/>
      <c r="D33" s="11"/>
      <c r="E33" s="11"/>
      <c r="F33" s="11">
        <v>9</v>
      </c>
    </row>
    <row r="34" spans="2:6">
      <c r="B34" s="11" t="s">
        <v>562</v>
      </c>
      <c r="C34" s="11"/>
      <c r="D34" s="11"/>
      <c r="E34" s="11"/>
      <c r="F34" s="11">
        <v>88.9</v>
      </c>
    </row>
    <row r="35" spans="2:6">
      <c r="B35" s="11" t="s">
        <v>561</v>
      </c>
      <c r="C35" s="11"/>
      <c r="D35" s="11"/>
      <c r="E35" s="11"/>
      <c r="F35" s="11">
        <v>88.9</v>
      </c>
    </row>
  </sheetData>
  <mergeCells count="29">
    <mergeCell ref="S3:T5"/>
    <mergeCell ref="L3:M5"/>
    <mergeCell ref="Z3:Z5"/>
    <mergeCell ref="AA3:AA5"/>
    <mergeCell ref="AB3:AB5"/>
    <mergeCell ref="N3:N5"/>
    <mergeCell ref="O3:O5"/>
    <mergeCell ref="P3:P5"/>
    <mergeCell ref="Q3:Q5"/>
    <mergeCell ref="R3:R5"/>
    <mergeCell ref="AC3:AC5"/>
    <mergeCell ref="AD3:AD5"/>
    <mergeCell ref="U3:U5"/>
    <mergeCell ref="V3:V5"/>
    <mergeCell ref="W3:W5"/>
    <mergeCell ref="X3:X5"/>
    <mergeCell ref="Y3:Y5"/>
    <mergeCell ref="G3:G5"/>
    <mergeCell ref="H3:H5"/>
    <mergeCell ref="I3:I5"/>
    <mergeCell ref="J3:J5"/>
    <mergeCell ref="K3:K5"/>
    <mergeCell ref="E2:F2"/>
    <mergeCell ref="A3:A5"/>
    <mergeCell ref="B3:B5"/>
    <mergeCell ref="C3:C5"/>
    <mergeCell ref="D3:D5"/>
    <mergeCell ref="E3:E5"/>
    <mergeCell ref="F3:F5"/>
  </mergeCells>
  <hyperlinks>
    <hyperlink ref="U15" r:id="rId1"/>
    <hyperlink ref="U22" r:id="rId2"/>
    <hyperlink ref="U25" r:id="rId3"/>
    <hyperlink ref="U12" r:id="rId4"/>
    <hyperlink ref="U17" r:id="rId5"/>
    <hyperlink ref="U18" r:id="rId6"/>
    <hyperlink ref="U24" r:id="rId7"/>
    <hyperlink ref="U14" r:id="rId8"/>
    <hyperlink ref="U11" r:id="rId9"/>
    <hyperlink ref="U26" r:id="rId10"/>
    <hyperlink ref="U10" r:id="rId11"/>
    <hyperlink ref="U9" r:id="rId12"/>
    <hyperlink ref="U20" r:id="rId13"/>
    <hyperlink ref="U7" r:id="rId14"/>
    <hyperlink ref="U16" r:id="rId15"/>
    <hyperlink ref="U13" r:id="rId16"/>
    <hyperlink ref="U29" r:id="rId17"/>
    <hyperlink ref="U21" r:id="rId18"/>
    <hyperlink ref="U27" r:id="rId19"/>
    <hyperlink ref="U23" r:id="rId20"/>
  </hyperlinks>
  <pageMargins left="0.7" right="0.7" top="0.75" bottom="0.75" header="0.3" footer="0.3"/>
  <pageSetup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5"/>
  <sheetViews>
    <sheetView workbookViewId="0">
      <selection activeCell="L6" sqref="L6:L28"/>
    </sheetView>
  </sheetViews>
  <sheetFormatPr defaultColWidth="9" defaultRowHeight="15"/>
  <cols>
    <col min="1" max="1" width="6" customWidth="1"/>
    <col min="2" max="2" width="17.42578125" customWidth="1"/>
    <col min="3" max="3" width="9.7109375" customWidth="1"/>
    <col min="4" max="4" width="10.140625" customWidth="1"/>
    <col min="5" max="5" width="11.5703125" customWidth="1"/>
    <col min="6" max="6" width="10.85546875" customWidth="1"/>
    <col min="7" max="7" width="12.42578125" customWidth="1"/>
    <col min="8" max="8" width="11.5703125" customWidth="1"/>
    <col min="9" max="9" width="11.85546875" customWidth="1"/>
    <col min="10" max="10" width="13" customWidth="1"/>
    <col min="11" max="11" width="11.42578125" customWidth="1"/>
    <col min="12" max="12" width="16.5703125" customWidth="1"/>
  </cols>
  <sheetData>
    <row r="1" spans="1:12" ht="14.25" customHeight="1">
      <c r="A1" s="594" t="s">
        <v>257</v>
      </c>
      <c r="B1" s="595"/>
      <c r="C1" s="595"/>
      <c r="D1" s="595"/>
      <c r="E1" s="595"/>
      <c r="F1" s="595"/>
      <c r="G1" s="595"/>
      <c r="H1" s="595"/>
      <c r="I1" s="595"/>
      <c r="J1" s="595"/>
      <c r="K1" s="595"/>
      <c r="L1" s="596"/>
    </row>
    <row r="2" spans="1:12" ht="12.75" customHeight="1">
      <c r="A2" s="597" t="s">
        <v>559</v>
      </c>
      <c r="B2" s="598"/>
      <c r="C2" s="598"/>
      <c r="D2" s="598"/>
      <c r="E2" s="598"/>
      <c r="F2" s="598"/>
      <c r="G2" s="598"/>
      <c r="H2" s="598"/>
      <c r="I2" s="598"/>
      <c r="J2" s="598"/>
      <c r="K2" s="598"/>
      <c r="L2" s="599"/>
    </row>
    <row r="3" spans="1:12" ht="13.5" customHeight="1">
      <c r="A3" s="600" t="s">
        <v>527</v>
      </c>
      <c r="B3" s="601"/>
      <c r="C3" s="601"/>
      <c r="D3" s="601"/>
      <c r="E3" s="601"/>
      <c r="F3" s="601"/>
      <c r="G3" s="601"/>
      <c r="H3" s="601"/>
      <c r="I3" s="601"/>
      <c r="J3" s="601"/>
      <c r="K3" s="601"/>
      <c r="L3" s="602"/>
    </row>
    <row r="4" spans="1:12" ht="15" customHeight="1">
      <c r="A4" s="600" t="s">
        <v>528</v>
      </c>
      <c r="B4" s="601"/>
      <c r="C4" s="601"/>
      <c r="D4" s="601"/>
      <c r="E4" s="601"/>
      <c r="F4" s="601"/>
      <c r="G4" s="601"/>
      <c r="H4" s="601"/>
      <c r="I4" s="601"/>
      <c r="J4" s="601"/>
      <c r="K4" s="601"/>
      <c r="L4" s="602"/>
    </row>
    <row r="5" spans="1:12" ht="15.75">
      <c r="A5" s="361" t="s">
        <v>345</v>
      </c>
      <c r="B5" s="2" t="s">
        <v>346</v>
      </c>
      <c r="C5" s="340" t="s">
        <v>526</v>
      </c>
      <c r="D5" s="1" t="s">
        <v>529</v>
      </c>
      <c r="E5" s="1" t="s">
        <v>530</v>
      </c>
      <c r="F5" s="1" t="s">
        <v>531</v>
      </c>
      <c r="G5" s="1" t="s">
        <v>532</v>
      </c>
      <c r="H5" s="1" t="s">
        <v>533</v>
      </c>
      <c r="I5" s="7" t="s">
        <v>534</v>
      </c>
      <c r="J5" s="7" t="s">
        <v>535</v>
      </c>
      <c r="K5" s="7" t="s">
        <v>536</v>
      </c>
      <c r="L5" s="371" t="s">
        <v>558</v>
      </c>
    </row>
    <row r="6" spans="1:12" ht="15.75">
      <c r="A6" s="362">
        <v>1</v>
      </c>
      <c r="B6" s="4" t="s">
        <v>35</v>
      </c>
      <c r="C6" s="341">
        <v>65.5</v>
      </c>
      <c r="D6" s="341">
        <v>63</v>
      </c>
      <c r="E6" s="323">
        <v>70.5</v>
      </c>
      <c r="F6" s="323">
        <v>70.5</v>
      </c>
      <c r="G6" s="323">
        <v>68</v>
      </c>
      <c r="H6" s="245">
        <v>37</v>
      </c>
      <c r="I6" s="319">
        <v>47</v>
      </c>
      <c r="J6" s="319">
        <v>43.5</v>
      </c>
      <c r="K6" s="319">
        <v>34</v>
      </c>
      <c r="L6" s="363">
        <v>201</v>
      </c>
    </row>
    <row r="7" spans="1:12" ht="15.75">
      <c r="A7" s="362">
        <v>2</v>
      </c>
      <c r="B7" s="4" t="s">
        <v>54</v>
      </c>
      <c r="C7" s="341">
        <v>35.5</v>
      </c>
      <c r="D7" s="341">
        <v>50</v>
      </c>
      <c r="E7" s="319">
        <v>46</v>
      </c>
      <c r="F7" s="319">
        <v>54</v>
      </c>
      <c r="G7" s="319">
        <v>52</v>
      </c>
      <c r="H7" s="319">
        <v>30</v>
      </c>
      <c r="I7" s="319">
        <v>28</v>
      </c>
      <c r="J7" s="319">
        <v>25</v>
      </c>
      <c r="K7" s="319">
        <v>10.5</v>
      </c>
      <c r="L7" s="363">
        <v>119</v>
      </c>
    </row>
    <row r="8" spans="1:12" ht="15.75">
      <c r="A8" s="362">
        <v>3</v>
      </c>
      <c r="B8" s="4" t="s">
        <v>67</v>
      </c>
      <c r="C8" s="341">
        <v>32</v>
      </c>
      <c r="D8" s="341">
        <v>22.5</v>
      </c>
      <c r="E8" s="323">
        <v>28</v>
      </c>
      <c r="F8" s="319">
        <v>41</v>
      </c>
      <c r="G8" s="319">
        <v>31</v>
      </c>
      <c r="H8" s="323">
        <v>17</v>
      </c>
      <c r="I8" s="319">
        <v>13</v>
      </c>
      <c r="J8" s="319">
        <v>26</v>
      </c>
      <c r="K8" s="319">
        <v>8</v>
      </c>
      <c r="L8" s="363">
        <v>182</v>
      </c>
    </row>
    <row r="9" spans="1:12" ht="15.75">
      <c r="A9" s="362">
        <v>4</v>
      </c>
      <c r="B9" s="4" t="s">
        <v>79</v>
      </c>
      <c r="C9" s="341">
        <v>72.5</v>
      </c>
      <c r="D9" s="342">
        <v>70</v>
      </c>
      <c r="E9" s="323">
        <v>75</v>
      </c>
      <c r="F9" s="323">
        <v>75.5</v>
      </c>
      <c r="G9" s="323">
        <v>78.5</v>
      </c>
      <c r="H9" s="323">
        <v>50</v>
      </c>
      <c r="I9" s="319">
        <v>48</v>
      </c>
      <c r="J9" s="319">
        <v>49.5</v>
      </c>
      <c r="K9" s="319">
        <v>49.5</v>
      </c>
      <c r="L9" s="363">
        <v>172</v>
      </c>
    </row>
    <row r="10" spans="1:12" ht="15.75">
      <c r="A10" s="362">
        <v>5</v>
      </c>
      <c r="B10" s="4" t="s">
        <v>89</v>
      </c>
      <c r="C10" s="341">
        <v>37.5</v>
      </c>
      <c r="D10" s="342">
        <v>42</v>
      </c>
      <c r="E10" s="323">
        <v>37.5</v>
      </c>
      <c r="F10" s="323">
        <v>62</v>
      </c>
      <c r="G10" s="323">
        <v>47</v>
      </c>
      <c r="H10" s="323">
        <v>24</v>
      </c>
      <c r="I10" s="319">
        <v>29</v>
      </c>
      <c r="J10" s="319">
        <v>31.5</v>
      </c>
      <c r="K10" s="319">
        <v>18</v>
      </c>
      <c r="L10" s="363">
        <v>193</v>
      </c>
    </row>
    <row r="11" spans="1:12" ht="15.75">
      <c r="A11" s="362">
        <v>6</v>
      </c>
      <c r="B11" s="4" t="s">
        <v>99</v>
      </c>
      <c r="C11" s="341">
        <v>65.5</v>
      </c>
      <c r="D11" s="342">
        <v>65</v>
      </c>
      <c r="E11" s="323">
        <v>69</v>
      </c>
      <c r="F11" s="323">
        <v>68</v>
      </c>
      <c r="G11" s="323">
        <v>73.5</v>
      </c>
      <c r="H11" s="323">
        <v>41</v>
      </c>
      <c r="I11" s="319">
        <v>47.5</v>
      </c>
      <c r="J11" s="319">
        <v>48</v>
      </c>
      <c r="K11" s="319">
        <v>42</v>
      </c>
      <c r="L11" s="363">
        <v>190</v>
      </c>
    </row>
    <row r="12" spans="1:12" ht="15.75">
      <c r="A12" s="362">
        <v>7</v>
      </c>
      <c r="B12" s="4" t="s">
        <v>108</v>
      </c>
      <c r="C12" s="341">
        <v>67</v>
      </c>
      <c r="D12" s="342">
        <v>66</v>
      </c>
      <c r="E12" s="323">
        <v>70.5</v>
      </c>
      <c r="F12" s="323">
        <v>74.5</v>
      </c>
      <c r="G12" s="323">
        <v>70</v>
      </c>
      <c r="H12" s="323">
        <v>43</v>
      </c>
      <c r="I12" s="319">
        <v>42</v>
      </c>
      <c r="J12" s="319">
        <v>43.5</v>
      </c>
      <c r="K12" s="319">
        <v>46</v>
      </c>
      <c r="L12" s="363">
        <v>193</v>
      </c>
    </row>
    <row r="13" spans="1:12" ht="15.75">
      <c r="A13" s="362">
        <v>8</v>
      </c>
      <c r="B13" s="4" t="s">
        <v>116</v>
      </c>
      <c r="C13" s="341">
        <v>33.5</v>
      </c>
      <c r="D13" s="341">
        <v>31</v>
      </c>
      <c r="E13" s="319">
        <v>28.5</v>
      </c>
      <c r="F13" s="319">
        <v>35.5</v>
      </c>
      <c r="G13" s="319">
        <v>42</v>
      </c>
      <c r="H13" s="302" t="s">
        <v>355</v>
      </c>
      <c r="I13" s="302" t="s">
        <v>355</v>
      </c>
      <c r="J13" s="302" t="s">
        <v>355</v>
      </c>
      <c r="K13" s="302" t="s">
        <v>355</v>
      </c>
      <c r="L13" s="363">
        <v>164</v>
      </c>
    </row>
    <row r="14" spans="1:12" ht="15.75">
      <c r="A14" s="362">
        <v>9</v>
      </c>
      <c r="B14" s="4" t="s">
        <v>128</v>
      </c>
      <c r="C14" s="341">
        <v>42</v>
      </c>
      <c r="D14" s="341">
        <v>51.5</v>
      </c>
      <c r="E14" s="319">
        <v>51</v>
      </c>
      <c r="F14" s="319">
        <v>59</v>
      </c>
      <c r="G14" s="319">
        <v>53.5</v>
      </c>
      <c r="H14" s="319">
        <v>35.5</v>
      </c>
      <c r="I14" s="319">
        <v>35.5</v>
      </c>
      <c r="J14" s="319">
        <v>34.5</v>
      </c>
      <c r="K14" s="319">
        <v>37</v>
      </c>
      <c r="L14" s="363">
        <v>192</v>
      </c>
    </row>
    <row r="15" spans="1:12" ht="15.75">
      <c r="A15" s="362">
        <v>10</v>
      </c>
      <c r="B15" s="4" t="s">
        <v>136</v>
      </c>
      <c r="C15" s="341">
        <v>69</v>
      </c>
      <c r="D15" s="341">
        <v>71</v>
      </c>
      <c r="E15" s="319">
        <v>74.5</v>
      </c>
      <c r="F15" s="319">
        <v>72</v>
      </c>
      <c r="G15" s="319">
        <v>76.5</v>
      </c>
      <c r="H15" s="319">
        <v>49.5</v>
      </c>
      <c r="I15" s="319">
        <v>48.5</v>
      </c>
      <c r="J15" s="319">
        <v>48</v>
      </c>
      <c r="K15" s="319">
        <v>36.5</v>
      </c>
      <c r="L15" s="363">
        <v>192</v>
      </c>
    </row>
    <row r="16" spans="1:12" ht="15.75">
      <c r="A16" s="362">
        <v>11</v>
      </c>
      <c r="B16" s="4" t="s">
        <v>143</v>
      </c>
      <c r="C16" s="341">
        <v>56.5</v>
      </c>
      <c r="D16" s="341">
        <v>41</v>
      </c>
      <c r="E16" s="319">
        <v>55</v>
      </c>
      <c r="F16" s="319">
        <v>66</v>
      </c>
      <c r="G16" s="319">
        <v>50</v>
      </c>
      <c r="H16" s="319">
        <v>27</v>
      </c>
      <c r="I16" s="319">
        <v>28</v>
      </c>
      <c r="J16" s="319">
        <v>40</v>
      </c>
      <c r="K16" s="319">
        <v>21.5</v>
      </c>
      <c r="L16" s="363">
        <v>153</v>
      </c>
    </row>
    <row r="17" spans="1:12" ht="15.75">
      <c r="A17" s="362">
        <v>12</v>
      </c>
      <c r="B17" s="4" t="s">
        <v>152</v>
      </c>
      <c r="C17" s="341">
        <v>76</v>
      </c>
      <c r="D17" s="341">
        <v>77</v>
      </c>
      <c r="E17" s="319">
        <v>79</v>
      </c>
      <c r="F17" s="319">
        <v>78</v>
      </c>
      <c r="G17" s="319">
        <v>80</v>
      </c>
      <c r="H17" s="319">
        <v>50</v>
      </c>
      <c r="I17" s="319">
        <v>50</v>
      </c>
      <c r="J17" s="319">
        <v>50</v>
      </c>
      <c r="K17" s="319">
        <v>49.5</v>
      </c>
      <c r="L17" s="363">
        <v>200</v>
      </c>
    </row>
    <row r="18" spans="1:12" ht="15.75">
      <c r="A18" s="362">
        <v>13</v>
      </c>
      <c r="B18" s="4" t="s">
        <v>161</v>
      </c>
      <c r="C18" s="341">
        <v>51</v>
      </c>
      <c r="D18" s="341">
        <v>53.5</v>
      </c>
      <c r="E18" s="319">
        <v>38.5</v>
      </c>
      <c r="F18" s="319">
        <v>60.5</v>
      </c>
      <c r="G18" s="319">
        <v>47</v>
      </c>
      <c r="H18" s="319">
        <v>25.5</v>
      </c>
      <c r="I18" s="319">
        <v>27</v>
      </c>
      <c r="J18" s="319">
        <v>31</v>
      </c>
      <c r="K18" s="319">
        <v>16.5</v>
      </c>
      <c r="L18" s="363">
        <v>183</v>
      </c>
    </row>
    <row r="19" spans="1:12" ht="15.75">
      <c r="A19" s="362">
        <v>14</v>
      </c>
      <c r="B19" s="4" t="s">
        <v>168</v>
      </c>
      <c r="C19" s="341">
        <v>28.5</v>
      </c>
      <c r="D19" s="341">
        <v>35</v>
      </c>
      <c r="E19" s="319">
        <v>28</v>
      </c>
      <c r="F19" s="319">
        <v>43.5</v>
      </c>
      <c r="G19" s="319">
        <v>19.5</v>
      </c>
      <c r="H19" s="319">
        <v>20.5</v>
      </c>
      <c r="I19" s="319">
        <v>9</v>
      </c>
      <c r="J19" s="302" t="s">
        <v>355</v>
      </c>
      <c r="K19" s="319">
        <v>6.5</v>
      </c>
      <c r="L19" s="363">
        <v>160</v>
      </c>
    </row>
    <row r="20" spans="1:12" ht="15.75">
      <c r="A20" s="362">
        <v>15</v>
      </c>
      <c r="B20" s="4" t="s">
        <v>177</v>
      </c>
      <c r="C20" s="341">
        <v>51</v>
      </c>
      <c r="D20" s="342">
        <v>56</v>
      </c>
      <c r="E20" s="323">
        <v>67.5</v>
      </c>
      <c r="F20" s="323">
        <v>61</v>
      </c>
      <c r="G20" s="323">
        <v>39.5</v>
      </c>
      <c r="H20" s="323">
        <v>32</v>
      </c>
      <c r="I20" s="319">
        <v>31.5</v>
      </c>
      <c r="J20" s="319">
        <v>36</v>
      </c>
      <c r="K20" s="319">
        <v>22</v>
      </c>
      <c r="L20" s="363">
        <v>198</v>
      </c>
    </row>
    <row r="21" spans="1:12" ht="15.75">
      <c r="A21" s="362">
        <v>16</v>
      </c>
      <c r="B21" s="4" t="s">
        <v>183</v>
      </c>
      <c r="C21" s="341">
        <v>58</v>
      </c>
      <c r="D21" s="342">
        <v>60.5</v>
      </c>
      <c r="E21" s="323">
        <v>67.5</v>
      </c>
      <c r="F21" s="323">
        <v>52</v>
      </c>
      <c r="G21" s="323">
        <v>63</v>
      </c>
      <c r="H21" s="323">
        <v>34</v>
      </c>
      <c r="I21" s="319">
        <v>38.5</v>
      </c>
      <c r="J21" s="319">
        <v>36.5</v>
      </c>
      <c r="K21" s="319">
        <v>23</v>
      </c>
      <c r="L21" s="363">
        <v>178</v>
      </c>
    </row>
    <row r="22" spans="1:12" ht="15.75">
      <c r="A22" s="362">
        <v>17</v>
      </c>
      <c r="B22" s="4" t="s">
        <v>192</v>
      </c>
      <c r="C22" s="341">
        <v>57</v>
      </c>
      <c r="D22" s="342">
        <v>62</v>
      </c>
      <c r="E22" s="323">
        <v>71</v>
      </c>
      <c r="F22" s="323">
        <v>72</v>
      </c>
      <c r="G22" s="323">
        <v>68</v>
      </c>
      <c r="H22" s="323">
        <v>46.5</v>
      </c>
      <c r="I22" s="319">
        <v>48.5</v>
      </c>
      <c r="J22" s="319">
        <v>45</v>
      </c>
      <c r="K22" s="319">
        <v>30</v>
      </c>
      <c r="L22" s="363">
        <v>173</v>
      </c>
    </row>
    <row r="23" spans="1:12" ht="15.75">
      <c r="A23" s="362">
        <v>18</v>
      </c>
      <c r="B23" s="4" t="s">
        <v>200</v>
      </c>
      <c r="C23" s="341">
        <v>64</v>
      </c>
      <c r="D23" s="342">
        <v>68</v>
      </c>
      <c r="E23" s="323">
        <v>73</v>
      </c>
      <c r="F23" s="323">
        <v>80</v>
      </c>
      <c r="G23" s="323">
        <v>75</v>
      </c>
      <c r="H23" s="323">
        <v>46.5</v>
      </c>
      <c r="I23" s="319">
        <v>40</v>
      </c>
      <c r="J23" s="319">
        <v>43.5</v>
      </c>
      <c r="K23" s="319">
        <v>42</v>
      </c>
      <c r="L23" s="363">
        <v>197</v>
      </c>
    </row>
    <row r="24" spans="1:12" ht="15.75">
      <c r="A24" s="362">
        <v>19</v>
      </c>
      <c r="B24" s="4" t="s">
        <v>210</v>
      </c>
      <c r="C24" s="341">
        <v>65</v>
      </c>
      <c r="D24" s="342">
        <v>53</v>
      </c>
      <c r="E24" s="323">
        <v>39</v>
      </c>
      <c r="F24" s="323">
        <v>61.5</v>
      </c>
      <c r="G24" s="323">
        <v>67</v>
      </c>
      <c r="H24" s="323">
        <v>34</v>
      </c>
      <c r="I24" s="319">
        <v>42</v>
      </c>
      <c r="J24" s="319">
        <v>44</v>
      </c>
      <c r="K24" s="319">
        <v>26.5</v>
      </c>
      <c r="L24" s="363">
        <v>197</v>
      </c>
    </row>
    <row r="25" spans="1:12" ht="15.75">
      <c r="A25" s="362">
        <v>20</v>
      </c>
      <c r="B25" s="4" t="s">
        <v>218</v>
      </c>
      <c r="C25" s="341">
        <v>43.5</v>
      </c>
      <c r="D25" s="342">
        <v>50</v>
      </c>
      <c r="E25" s="323">
        <v>42.5</v>
      </c>
      <c r="F25" s="323">
        <v>64.5</v>
      </c>
      <c r="G25" s="323">
        <v>43.5</v>
      </c>
      <c r="H25" s="323">
        <v>36.5</v>
      </c>
      <c r="I25" s="319">
        <v>46</v>
      </c>
      <c r="J25" s="319">
        <v>32</v>
      </c>
      <c r="K25" s="319">
        <v>25</v>
      </c>
      <c r="L25" s="363">
        <v>193</v>
      </c>
    </row>
    <row r="26" spans="1:12" ht="15.75">
      <c r="A26" s="362">
        <v>21</v>
      </c>
      <c r="B26" s="4" t="s">
        <v>228</v>
      </c>
      <c r="C26" s="341">
        <v>51.5</v>
      </c>
      <c r="D26" s="342">
        <v>30.5</v>
      </c>
      <c r="E26" s="323">
        <v>16</v>
      </c>
      <c r="F26" s="323">
        <v>55.5</v>
      </c>
      <c r="G26" s="323">
        <v>48.5</v>
      </c>
      <c r="H26" s="323">
        <v>25.5</v>
      </c>
      <c r="I26" s="319">
        <v>25.5</v>
      </c>
      <c r="J26" s="319">
        <v>32.5</v>
      </c>
      <c r="K26" s="319">
        <v>16.5</v>
      </c>
      <c r="L26" s="363">
        <v>139</v>
      </c>
    </row>
    <row r="27" spans="1:12" ht="15.75">
      <c r="A27" s="362">
        <v>22</v>
      </c>
      <c r="B27" s="4" t="s">
        <v>235</v>
      </c>
      <c r="C27" s="341">
        <v>72</v>
      </c>
      <c r="D27" s="342">
        <v>66.5</v>
      </c>
      <c r="E27" s="323">
        <v>76</v>
      </c>
      <c r="F27" s="323">
        <v>78</v>
      </c>
      <c r="G27" s="323">
        <v>73</v>
      </c>
      <c r="H27" s="323">
        <v>49</v>
      </c>
      <c r="I27" s="319">
        <v>47.5</v>
      </c>
      <c r="J27" s="319">
        <v>45.5</v>
      </c>
      <c r="K27" s="319">
        <v>47.5</v>
      </c>
      <c r="L27" s="363">
        <v>195</v>
      </c>
    </row>
    <row r="28" spans="1:12" ht="16.5" thickBot="1">
      <c r="A28" s="364">
        <v>23</v>
      </c>
      <c r="B28" s="365" t="s">
        <v>245</v>
      </c>
      <c r="C28" s="366">
        <v>70</v>
      </c>
      <c r="D28" s="367">
        <v>64</v>
      </c>
      <c r="E28" s="368">
        <v>69.5</v>
      </c>
      <c r="F28" s="368">
        <v>71.5</v>
      </c>
      <c r="G28" s="368">
        <v>65</v>
      </c>
      <c r="H28" s="368">
        <v>45</v>
      </c>
      <c r="I28" s="369">
        <v>41</v>
      </c>
      <c r="J28" s="369">
        <v>46</v>
      </c>
      <c r="K28" s="369">
        <v>35.5</v>
      </c>
      <c r="L28" s="370">
        <v>189</v>
      </c>
    </row>
    <row r="29" spans="1:12" ht="15.75" thickBot="1">
      <c r="A29" s="372"/>
      <c r="B29" s="373"/>
      <c r="C29" s="373"/>
      <c r="D29" s="373"/>
      <c r="E29" s="373"/>
      <c r="F29" s="373"/>
      <c r="G29" s="373"/>
      <c r="H29" s="373"/>
      <c r="I29" s="373"/>
      <c r="J29" s="373"/>
      <c r="K29" s="373"/>
      <c r="L29" s="374"/>
    </row>
    <row r="34" ht="15" customHeight="1"/>
    <row r="35" ht="15.75" customHeight="1"/>
  </sheetData>
  <mergeCells count="4">
    <mergeCell ref="A1:L1"/>
    <mergeCell ref="A2:L2"/>
    <mergeCell ref="A3:L3"/>
    <mergeCell ref="A4:L4"/>
  </mergeCells>
  <pageMargins left="0.2" right="0.2" top="0.23" bottom="0.16" header="0.22" footer="0.16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4:P31"/>
  <sheetViews>
    <sheetView workbookViewId="0">
      <selection activeCell="L4" sqref="L4:P10"/>
    </sheetView>
  </sheetViews>
  <sheetFormatPr defaultRowHeight="15"/>
  <cols>
    <col min="1" max="1" width="20.42578125" bestFit="1" customWidth="1"/>
  </cols>
  <sheetData>
    <row r="4" spans="1:16" ht="15.75" thickBot="1">
      <c r="A4" s="281"/>
      <c r="L4" t="s">
        <v>562</v>
      </c>
      <c r="P4">
        <v>88.9</v>
      </c>
    </row>
    <row r="5" spans="1:16" ht="15.75" hidden="1" thickBot="1">
      <c r="A5" s="281" t="s">
        <v>500</v>
      </c>
    </row>
    <row r="6" spans="1:16" ht="15.75" hidden="1" thickBot="1">
      <c r="A6" s="286"/>
    </row>
    <row r="7" spans="1:16" ht="15.75" hidden="1" thickBot="1">
      <c r="A7" s="289" t="s">
        <v>35</v>
      </c>
      <c r="B7" s="319">
        <v>201</v>
      </c>
      <c r="C7" s="172" t="s">
        <v>37</v>
      </c>
      <c r="L7" t="s">
        <v>560</v>
      </c>
    </row>
    <row r="8" spans="1:16" ht="15.75" hidden="1" thickBot="1">
      <c r="A8" s="289" t="s">
        <v>54</v>
      </c>
      <c r="B8" s="319">
        <v>119</v>
      </c>
      <c r="C8" s="172" t="s">
        <v>37</v>
      </c>
    </row>
    <row r="9" spans="1:16" ht="15.75" hidden="1" thickBot="1">
      <c r="A9" s="289" t="s">
        <v>67</v>
      </c>
      <c r="B9" s="319">
        <v>182</v>
      </c>
      <c r="C9" s="172" t="s">
        <v>37</v>
      </c>
    </row>
    <row r="10" spans="1:16" ht="15.75" thickBot="1">
      <c r="A10" s="289" t="s">
        <v>79</v>
      </c>
      <c r="B10" s="319">
        <v>172</v>
      </c>
      <c r="C10" s="172" t="s">
        <v>80</v>
      </c>
      <c r="L10" t="s">
        <v>561</v>
      </c>
      <c r="P10">
        <v>88.9</v>
      </c>
    </row>
    <row r="11" spans="1:16" ht="15.75" hidden="1" thickBot="1">
      <c r="A11" s="289" t="s">
        <v>89</v>
      </c>
      <c r="B11" s="319">
        <v>193</v>
      </c>
      <c r="C11" s="172" t="s">
        <v>37</v>
      </c>
    </row>
    <row r="12" spans="1:16" ht="15.75" thickBot="1">
      <c r="A12" s="289" t="s">
        <v>99</v>
      </c>
      <c r="B12" s="319">
        <v>190</v>
      </c>
      <c r="C12" s="179" t="s">
        <v>80</v>
      </c>
    </row>
    <row r="13" spans="1:16" ht="15.75" thickBot="1">
      <c r="A13" s="289" t="s">
        <v>108</v>
      </c>
      <c r="B13" s="319">
        <v>193</v>
      </c>
      <c r="C13" s="172" t="s">
        <v>80</v>
      </c>
    </row>
    <row r="14" spans="1:16" hidden="1">
      <c r="A14" s="289" t="s">
        <v>116</v>
      </c>
      <c r="B14" s="319">
        <v>164</v>
      </c>
      <c r="C14" s="179" t="s">
        <v>37</v>
      </c>
    </row>
    <row r="15" spans="1:16" ht="15.75" hidden="1" thickBot="1">
      <c r="A15" s="289" t="s">
        <v>128</v>
      </c>
      <c r="B15" s="319">
        <v>192</v>
      </c>
      <c r="C15" s="172" t="s">
        <v>37</v>
      </c>
    </row>
    <row r="16" spans="1:16" ht="15.75" thickBot="1">
      <c r="A16" s="289" t="s">
        <v>136</v>
      </c>
      <c r="B16" s="319">
        <v>192</v>
      </c>
      <c r="C16" s="179" t="s">
        <v>80</v>
      </c>
    </row>
    <row r="17" spans="1:3" ht="15.75" thickBot="1">
      <c r="A17" s="289" t="s">
        <v>143</v>
      </c>
      <c r="B17" s="319">
        <v>153</v>
      </c>
      <c r="C17" s="172" t="s">
        <v>80</v>
      </c>
    </row>
    <row r="18" spans="1:3" ht="15.75" thickBot="1">
      <c r="A18" s="289" t="s">
        <v>152</v>
      </c>
      <c r="B18" s="319">
        <v>200</v>
      </c>
      <c r="C18" s="179" t="s">
        <v>80</v>
      </c>
    </row>
    <row r="19" spans="1:3" ht="15.75" hidden="1" thickBot="1">
      <c r="A19" s="289" t="s">
        <v>161</v>
      </c>
      <c r="B19" s="319">
        <v>183</v>
      </c>
      <c r="C19" s="172" t="s">
        <v>37</v>
      </c>
    </row>
    <row r="20" spans="1:3" ht="15.75" hidden="1" thickBot="1">
      <c r="A20" s="290" t="s">
        <v>168</v>
      </c>
      <c r="B20" s="319">
        <v>160</v>
      </c>
      <c r="C20" s="179" t="s">
        <v>37</v>
      </c>
    </row>
    <row r="21" spans="1:3" ht="15.75" thickBot="1">
      <c r="A21" s="289" t="s">
        <v>177</v>
      </c>
      <c r="B21" s="319">
        <v>198</v>
      </c>
      <c r="C21" s="172" t="s">
        <v>80</v>
      </c>
    </row>
    <row r="22" spans="1:3" ht="15.75" hidden="1" thickBot="1">
      <c r="A22" s="289" t="s">
        <v>183</v>
      </c>
      <c r="B22" s="319">
        <v>178</v>
      </c>
      <c r="C22" s="179" t="s">
        <v>37</v>
      </c>
    </row>
    <row r="23" spans="1:3" ht="15.75" hidden="1" thickBot="1">
      <c r="A23" s="289" t="s">
        <v>192</v>
      </c>
      <c r="B23" s="319">
        <v>173</v>
      </c>
      <c r="C23" s="172" t="s">
        <v>37</v>
      </c>
    </row>
    <row r="24" spans="1:3" ht="15.75" hidden="1" thickBot="1">
      <c r="A24" s="289" t="s">
        <v>200</v>
      </c>
      <c r="B24" s="319">
        <v>197</v>
      </c>
      <c r="C24" s="179" t="s">
        <v>37</v>
      </c>
    </row>
    <row r="25" spans="1:3" ht="15.75" hidden="1" thickBot="1">
      <c r="A25" s="289" t="s">
        <v>210</v>
      </c>
      <c r="B25" s="319">
        <v>197</v>
      </c>
      <c r="C25" s="172" t="s">
        <v>37</v>
      </c>
    </row>
    <row r="26" spans="1:3" ht="15.75" hidden="1" thickBot="1">
      <c r="A26" s="289" t="s">
        <v>218</v>
      </c>
      <c r="B26" s="319">
        <v>193</v>
      </c>
      <c r="C26" s="179" t="s">
        <v>37</v>
      </c>
    </row>
    <row r="27" spans="1:3" ht="15.75" thickBot="1">
      <c r="A27" s="292" t="s">
        <v>228</v>
      </c>
      <c r="B27" s="319">
        <v>139</v>
      </c>
      <c r="C27" s="172" t="s">
        <v>80</v>
      </c>
    </row>
    <row r="28" spans="1:3" ht="15.75" hidden="1" thickBot="1">
      <c r="A28" s="289" t="s">
        <v>235</v>
      </c>
      <c r="B28" s="319">
        <v>195</v>
      </c>
      <c r="C28" s="172" t="s">
        <v>37</v>
      </c>
    </row>
    <row r="29" spans="1:3" ht="15.75" thickBot="1">
      <c r="A29" s="289" t="s">
        <v>245</v>
      </c>
      <c r="B29" s="319">
        <v>189</v>
      </c>
      <c r="C29" s="187" t="s">
        <v>80</v>
      </c>
    </row>
    <row r="30" spans="1:3" hidden="1">
      <c r="B30">
        <f>SUBTOTAL(9,B7:B29)</f>
        <v>1626</v>
      </c>
      <c r="C30">
        <f>(B30/2842)*100</f>
        <v>57.213230119634062</v>
      </c>
    </row>
    <row r="31" spans="1:3">
      <c r="B31">
        <f>SUBTOTAL(9,B10:B30)</f>
        <v>1626</v>
      </c>
      <c r="C31">
        <f>(B31/1827)*100</f>
        <v>88.998357963875208</v>
      </c>
    </row>
  </sheetData>
  <autoFilter ref="C4:C30">
    <filterColumn colId="0">
      <filters>
        <filter val="F"/>
      </filters>
    </filterColumn>
  </autoFilter>
  <conditionalFormatting sqref="A10">
    <cfRule type="cellIs" dxfId="0" priority="1" operator="equal">
      <formula>"M"</formula>
    </cfRule>
  </conditionalFormatting>
  <dataValidations count="1">
    <dataValidation allowBlank="1" showInputMessage="1" showErrorMessage="1" promptTitle="NAME" prompt="ENTER NAME IN CAPITAL LETTERS" sqref="A7:A9 A11:A29"/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0"/>
  <sheetViews>
    <sheetView topLeftCell="A12" workbookViewId="0">
      <selection activeCell="C552" sqref="C552"/>
    </sheetView>
  </sheetViews>
  <sheetFormatPr defaultColWidth="9.140625" defaultRowHeight="24.95" customHeight="1"/>
  <cols>
    <col min="1" max="1" width="26.85546875" style="38" customWidth="1"/>
    <col min="2" max="2" width="20.28515625" style="38" customWidth="1"/>
    <col min="3" max="3" width="27.7109375" style="38" customWidth="1"/>
    <col min="4" max="4" width="16.85546875" style="38" customWidth="1"/>
    <col min="5" max="5" width="9.140625" style="38"/>
    <col min="6" max="6" width="41" style="38" customWidth="1"/>
    <col min="7" max="16384" width="9.140625" style="38"/>
  </cols>
  <sheetData>
    <row r="1" spans="1:6" ht="24.95" customHeight="1">
      <c r="A1" s="157"/>
      <c r="B1" s="408" t="s">
        <v>257</v>
      </c>
      <c r="C1" s="408"/>
      <c r="D1" s="408"/>
      <c r="E1" s="408"/>
      <c r="F1" s="409"/>
    </row>
    <row r="2" spans="1:6" ht="24.95" customHeight="1">
      <c r="A2" s="73"/>
      <c r="B2" s="410" t="s">
        <v>258</v>
      </c>
      <c r="C2" s="410"/>
      <c r="D2" s="410"/>
      <c r="E2" s="410"/>
      <c r="F2" s="411"/>
    </row>
    <row r="3" spans="1:6" ht="24.95" customHeight="1">
      <c r="A3" s="73"/>
      <c r="B3" s="410" t="s">
        <v>259</v>
      </c>
      <c r="C3" s="410"/>
      <c r="D3" s="410"/>
      <c r="E3" s="410"/>
      <c r="F3" s="411"/>
    </row>
    <row r="4" spans="1:6" ht="24.95" customHeight="1">
      <c r="A4" s="73"/>
      <c r="B4" s="412" t="s">
        <v>260</v>
      </c>
      <c r="C4" s="412"/>
      <c r="D4" s="412"/>
      <c r="E4" s="412"/>
      <c r="F4" s="413"/>
    </row>
    <row r="5" spans="1:6" ht="24.95" customHeight="1">
      <c r="A5" s="73"/>
      <c r="B5" s="410" t="s">
        <v>261</v>
      </c>
      <c r="C5" s="410"/>
      <c r="D5" s="410"/>
      <c r="E5" s="410"/>
      <c r="F5" s="411"/>
    </row>
    <row r="6" spans="1:6" ht="24.95" customHeight="1">
      <c r="A6" s="414" t="s">
        <v>262</v>
      </c>
      <c r="B6" s="410"/>
      <c r="C6" s="410"/>
      <c r="D6" s="410"/>
      <c r="E6" s="410"/>
      <c r="F6" s="411"/>
    </row>
    <row r="7" spans="1:6" ht="24.95" customHeight="1">
      <c r="A7" s="73" t="s">
        <v>263</v>
      </c>
      <c r="B7" s="415" t="s">
        <v>264</v>
      </c>
      <c r="C7" s="416"/>
      <c r="E7" s="410"/>
      <c r="F7" s="411"/>
    </row>
    <row r="8" spans="1:6" ht="24.95" customHeight="1">
      <c r="A8" s="73" t="s">
        <v>265</v>
      </c>
      <c r="B8" s="415" t="s">
        <v>35</v>
      </c>
      <c r="C8" s="416"/>
      <c r="D8" s="158" t="s">
        <v>266</v>
      </c>
      <c r="E8" s="412">
        <v>1</v>
      </c>
      <c r="F8" s="413"/>
    </row>
    <row r="9" spans="1:6" ht="24.95" customHeight="1">
      <c r="A9" s="73" t="s">
        <v>267</v>
      </c>
      <c r="B9" s="415" t="s">
        <v>268</v>
      </c>
      <c r="C9" s="416"/>
      <c r="D9" s="158" t="s">
        <v>269</v>
      </c>
      <c r="E9" s="415">
        <v>404</v>
      </c>
      <c r="F9" s="417"/>
    </row>
    <row r="10" spans="1:6" ht="24.95" customHeight="1">
      <c r="A10" s="73" t="s">
        <v>270</v>
      </c>
      <c r="B10" s="415" t="s">
        <v>271</v>
      </c>
      <c r="C10" s="416"/>
      <c r="D10" s="158"/>
      <c r="E10" s="418"/>
      <c r="F10" s="419"/>
    </row>
    <row r="11" spans="1:6" ht="24.95" customHeight="1">
      <c r="A11" s="74" t="s">
        <v>272</v>
      </c>
      <c r="B11" s="70" t="s">
        <v>273</v>
      </c>
      <c r="C11" s="70" t="s">
        <v>274</v>
      </c>
      <c r="D11" s="70" t="s">
        <v>275</v>
      </c>
      <c r="E11" s="412"/>
      <c r="F11" s="413"/>
    </row>
    <row r="12" spans="1:6" ht="24.95" customHeight="1">
      <c r="A12" s="74">
        <v>1</v>
      </c>
      <c r="B12" s="66" t="s">
        <v>276</v>
      </c>
      <c r="C12" s="70">
        <v>17</v>
      </c>
      <c r="D12" s="159" t="str">
        <f>IF(C12&gt;=18,"A1",IF(C12&gt;=16,"A2",IF(C12&gt;=14,"B1",IF(C12&gt;=12,"B2",IF(C12&gt;=10,"C1",IF(C12&gt;=8,"C2",IF(C12&gt;=6.5,"D","E")))))))</f>
        <v>A2</v>
      </c>
      <c r="E12" s="415"/>
      <c r="F12" s="417"/>
    </row>
    <row r="13" spans="1:6" ht="24.95" customHeight="1">
      <c r="A13" s="74">
        <v>2</v>
      </c>
      <c r="B13" s="66" t="s">
        <v>277</v>
      </c>
      <c r="C13" s="70">
        <v>13</v>
      </c>
      <c r="D13" s="159" t="str">
        <f t="shared" ref="D13:D17" si="0">IF(C13&gt;=18,"A1",IF(C13&gt;=16,"A2",IF(C13&gt;=14,"B1",IF(C13&gt;=12,"B2",IF(C13&gt;=10,"C1",IF(C13&gt;=8,"C2",IF(C13&gt;=6.5,"D","E")))))))</f>
        <v>B2</v>
      </c>
      <c r="E13" s="420"/>
      <c r="F13" s="421"/>
    </row>
    <row r="14" spans="1:6" ht="24.95" customHeight="1">
      <c r="A14" s="74">
        <v>3</v>
      </c>
      <c r="B14" s="66" t="s">
        <v>278</v>
      </c>
      <c r="C14" s="70">
        <v>19</v>
      </c>
      <c r="D14" s="159" t="str">
        <f t="shared" si="0"/>
        <v>A1</v>
      </c>
      <c r="E14" s="420"/>
      <c r="F14" s="421"/>
    </row>
    <row r="15" spans="1:6" ht="24.95" customHeight="1">
      <c r="A15" s="74">
        <v>4</v>
      </c>
      <c r="B15" s="66" t="s">
        <v>279</v>
      </c>
      <c r="C15" s="70">
        <v>20</v>
      </c>
      <c r="D15" s="159" t="s">
        <v>280</v>
      </c>
      <c r="E15" s="420"/>
      <c r="F15" s="421"/>
    </row>
    <row r="16" spans="1:6" ht="24.95" customHeight="1">
      <c r="A16" s="74">
        <v>5</v>
      </c>
      <c r="B16" s="66" t="s">
        <v>281</v>
      </c>
      <c r="C16" s="70">
        <v>12.5</v>
      </c>
      <c r="D16" s="159" t="str">
        <f t="shared" si="0"/>
        <v>B2</v>
      </c>
      <c r="E16" s="420"/>
      <c r="F16" s="421"/>
    </row>
    <row r="17" spans="1:6" ht="24.95" customHeight="1">
      <c r="A17" s="74">
        <v>6</v>
      </c>
      <c r="B17" s="66" t="s">
        <v>282</v>
      </c>
      <c r="C17" s="70">
        <v>15</v>
      </c>
      <c r="D17" s="159" t="str">
        <f t="shared" si="0"/>
        <v>B1</v>
      </c>
      <c r="E17" s="420"/>
      <c r="F17" s="421"/>
    </row>
    <row r="18" spans="1:6" ht="24.95" customHeight="1">
      <c r="A18" s="73"/>
      <c r="B18" s="158"/>
      <c r="C18" s="70"/>
      <c r="D18" s="158"/>
      <c r="E18" s="420"/>
      <c r="F18" s="421"/>
    </row>
    <row r="19" spans="1:6" ht="24.95" customHeight="1">
      <c r="A19" s="73"/>
      <c r="B19" s="70" t="s">
        <v>283</v>
      </c>
      <c r="C19" s="70">
        <f>SUM(C12:C17)</f>
        <v>96.5</v>
      </c>
      <c r="D19" s="70"/>
      <c r="E19" s="420"/>
      <c r="F19" s="421"/>
    </row>
    <row r="20" spans="1:6" ht="24.95" customHeight="1">
      <c r="A20" s="73"/>
      <c r="B20" s="160" t="s">
        <v>284</v>
      </c>
      <c r="C20" s="161">
        <f>(C19/120*100)</f>
        <v>80.416666666666671</v>
      </c>
      <c r="D20" s="70"/>
      <c r="E20" s="420"/>
      <c r="F20" s="421"/>
    </row>
    <row r="21" spans="1:6" ht="24.95" customHeight="1">
      <c r="A21" s="422" t="s">
        <v>285</v>
      </c>
      <c r="B21" s="424" t="s">
        <v>286</v>
      </c>
      <c r="C21" s="424"/>
      <c r="D21" s="426" t="s">
        <v>287</v>
      </c>
      <c r="E21" s="427"/>
      <c r="F21" s="428"/>
    </row>
    <row r="22" spans="1:6" ht="24.95" customHeight="1">
      <c r="A22" s="423"/>
      <c r="B22" s="425"/>
      <c r="C22" s="425"/>
      <c r="D22" s="429"/>
      <c r="E22" s="430"/>
      <c r="F22" s="431"/>
    </row>
    <row r="25" spans="1:6" ht="24.95" customHeight="1">
      <c r="A25" s="157"/>
      <c r="B25" s="408" t="s">
        <v>257</v>
      </c>
      <c r="C25" s="408"/>
      <c r="D25" s="408"/>
      <c r="E25" s="408"/>
      <c r="F25" s="409"/>
    </row>
    <row r="26" spans="1:6" ht="24.95" customHeight="1">
      <c r="A26" s="73"/>
      <c r="B26" s="410" t="s">
        <v>258</v>
      </c>
      <c r="C26" s="410"/>
      <c r="D26" s="410"/>
      <c r="E26" s="410"/>
      <c r="F26" s="411"/>
    </row>
    <row r="27" spans="1:6" ht="24.95" customHeight="1">
      <c r="A27" s="73"/>
      <c r="B27" s="410" t="s">
        <v>259</v>
      </c>
      <c r="C27" s="410"/>
      <c r="D27" s="410"/>
      <c r="E27" s="410"/>
      <c r="F27" s="411"/>
    </row>
    <row r="28" spans="1:6" ht="24.95" customHeight="1">
      <c r="A28" s="73"/>
      <c r="B28" s="412" t="s">
        <v>260</v>
      </c>
      <c r="C28" s="412"/>
      <c r="D28" s="412"/>
      <c r="E28" s="412"/>
      <c r="F28" s="413"/>
    </row>
    <row r="29" spans="1:6" ht="24.95" customHeight="1">
      <c r="A29" s="73"/>
      <c r="B29" s="410" t="s">
        <v>261</v>
      </c>
      <c r="C29" s="410"/>
      <c r="D29" s="410"/>
      <c r="E29" s="410"/>
      <c r="F29" s="411"/>
    </row>
    <row r="30" spans="1:6" ht="24.95" customHeight="1">
      <c r="A30" s="414" t="s">
        <v>262</v>
      </c>
      <c r="B30" s="410"/>
      <c r="C30" s="410"/>
      <c r="D30" s="410"/>
      <c r="E30" s="410"/>
      <c r="F30" s="411"/>
    </row>
    <row r="31" spans="1:6" ht="24.95" customHeight="1">
      <c r="A31" s="73" t="s">
        <v>263</v>
      </c>
      <c r="B31" s="415" t="s">
        <v>264</v>
      </c>
      <c r="C31" s="416"/>
      <c r="E31" s="410"/>
      <c r="F31" s="411"/>
    </row>
    <row r="32" spans="1:6" ht="24.95" customHeight="1">
      <c r="A32" s="73" t="s">
        <v>265</v>
      </c>
      <c r="B32" s="415" t="s">
        <v>54</v>
      </c>
      <c r="C32" s="416"/>
      <c r="D32" s="158" t="s">
        <v>266</v>
      </c>
      <c r="E32" s="412">
        <v>2</v>
      </c>
      <c r="F32" s="413"/>
    </row>
    <row r="33" spans="1:6" ht="24.95" customHeight="1">
      <c r="A33" s="73" t="s">
        <v>267</v>
      </c>
      <c r="B33" s="415" t="s">
        <v>288</v>
      </c>
      <c r="C33" s="416"/>
      <c r="D33" s="158" t="s">
        <v>269</v>
      </c>
      <c r="E33" s="415">
        <v>1413</v>
      </c>
      <c r="F33" s="417"/>
    </row>
    <row r="34" spans="1:6" ht="24.95" customHeight="1">
      <c r="A34" s="73" t="s">
        <v>270</v>
      </c>
      <c r="B34" s="415" t="s">
        <v>289</v>
      </c>
      <c r="C34" s="416"/>
      <c r="D34" s="158"/>
      <c r="E34" s="418"/>
      <c r="F34" s="419"/>
    </row>
    <row r="35" spans="1:6" ht="24.95" customHeight="1">
      <c r="A35" s="74" t="s">
        <v>272</v>
      </c>
      <c r="B35" s="70" t="s">
        <v>273</v>
      </c>
      <c r="C35" s="70" t="s">
        <v>274</v>
      </c>
      <c r="D35" s="70" t="s">
        <v>275</v>
      </c>
      <c r="E35" s="412"/>
      <c r="F35" s="413"/>
    </row>
    <row r="36" spans="1:6" ht="24.95" customHeight="1">
      <c r="A36" s="74">
        <v>1</v>
      </c>
      <c r="B36" s="66" t="s">
        <v>276</v>
      </c>
      <c r="C36" s="70"/>
      <c r="D36" s="159" t="str">
        <f>IF(C36&gt;=18,"A1",IF(C36&gt;=16,"A2",IF(C36&gt;=14,"B1",IF(C36&gt;=12,"B2",IF(C36&gt;=10,"C1",IF(C36&gt;=8,"C2",IF(C36&gt;=6.5,"D","E")))))))</f>
        <v>E</v>
      </c>
      <c r="E36" s="415"/>
      <c r="F36" s="417"/>
    </row>
    <row r="37" spans="1:6" ht="24.95" customHeight="1">
      <c r="A37" s="74">
        <v>2</v>
      </c>
      <c r="B37" s="66" t="s">
        <v>277</v>
      </c>
      <c r="C37" s="70"/>
      <c r="D37" s="159" t="str">
        <f t="shared" ref="D37:D38" si="1">IF(C37&gt;=18,"A1",IF(C37&gt;=16,"A2",IF(C37&gt;=14,"B1",IF(C37&gt;=12,"B2",IF(C37&gt;=10,"C1",IF(C37&gt;=8,"C2",IF(C37&gt;=6.5,"D","E")))))))</f>
        <v>E</v>
      </c>
      <c r="E37" s="420"/>
      <c r="F37" s="421"/>
    </row>
    <row r="38" spans="1:6" ht="24.95" customHeight="1">
      <c r="A38" s="74">
        <v>3</v>
      </c>
      <c r="B38" s="66" t="s">
        <v>278</v>
      </c>
      <c r="C38" s="70"/>
      <c r="D38" s="159" t="str">
        <f t="shared" si="1"/>
        <v>E</v>
      </c>
      <c r="E38" s="420"/>
      <c r="F38" s="421"/>
    </row>
    <row r="39" spans="1:6" ht="24.95" customHeight="1">
      <c r="A39" s="74">
        <v>4</v>
      </c>
      <c r="B39" s="66" t="s">
        <v>279</v>
      </c>
      <c r="C39" s="70"/>
      <c r="D39" s="159"/>
      <c r="E39" s="420"/>
      <c r="F39" s="421"/>
    </row>
    <row r="40" spans="1:6" ht="24.95" customHeight="1">
      <c r="A40" s="74">
        <v>5</v>
      </c>
      <c r="B40" s="66" t="s">
        <v>281</v>
      </c>
      <c r="C40" s="70"/>
      <c r="D40" s="159" t="str">
        <f t="shared" ref="D40:D41" si="2">IF(C40&gt;=18,"A1",IF(C40&gt;=16,"A2",IF(C40&gt;=14,"B1",IF(C40&gt;=12,"B2",IF(C40&gt;=10,"C1",IF(C40&gt;=8,"C2",IF(C40&gt;=6.5,"D","E")))))))</f>
        <v>E</v>
      </c>
      <c r="E40" s="420"/>
      <c r="F40" s="421"/>
    </row>
    <row r="41" spans="1:6" ht="24.95" customHeight="1">
      <c r="A41" s="74">
        <v>6</v>
      </c>
      <c r="B41" s="66" t="s">
        <v>282</v>
      </c>
      <c r="C41" s="70"/>
      <c r="D41" s="159" t="str">
        <f t="shared" si="2"/>
        <v>E</v>
      </c>
      <c r="E41" s="420"/>
      <c r="F41" s="421"/>
    </row>
    <row r="42" spans="1:6" ht="24.95" customHeight="1">
      <c r="A42" s="73"/>
      <c r="B42" s="158"/>
      <c r="C42" s="70"/>
      <c r="D42" s="158"/>
      <c r="E42" s="420"/>
      <c r="F42" s="421"/>
    </row>
    <row r="43" spans="1:6" ht="24.95" customHeight="1">
      <c r="A43" s="73"/>
      <c r="B43" s="70" t="s">
        <v>283</v>
      </c>
      <c r="C43" s="70">
        <f>SUM(C36:C40)</f>
        <v>0</v>
      </c>
      <c r="D43" s="158"/>
      <c r="E43" s="420"/>
      <c r="F43" s="421"/>
    </row>
    <row r="44" spans="1:6" ht="24.95" customHeight="1">
      <c r="A44" s="73"/>
      <c r="B44" s="160" t="s">
        <v>284</v>
      </c>
      <c r="C44" s="89">
        <f>(C43/100*100)</f>
        <v>0</v>
      </c>
      <c r="D44" s="158"/>
      <c r="E44" s="420"/>
      <c r="F44" s="421"/>
    </row>
    <row r="45" spans="1:6" ht="24.95" customHeight="1">
      <c r="A45" s="422" t="s">
        <v>285</v>
      </c>
      <c r="B45" s="424" t="s">
        <v>286</v>
      </c>
      <c r="C45" s="424"/>
      <c r="D45" s="426" t="s">
        <v>287</v>
      </c>
      <c r="E45" s="427"/>
      <c r="F45" s="428"/>
    </row>
    <row r="46" spans="1:6" ht="24.95" customHeight="1">
      <c r="A46" s="423"/>
      <c r="B46" s="425"/>
      <c r="C46" s="425"/>
      <c r="D46" s="429"/>
      <c r="E46" s="430"/>
      <c r="F46" s="431"/>
    </row>
    <row r="49" spans="1:6" ht="24.95" customHeight="1">
      <c r="A49" s="157"/>
      <c r="B49" s="408" t="s">
        <v>257</v>
      </c>
      <c r="C49" s="408"/>
      <c r="D49" s="408"/>
      <c r="E49" s="408"/>
      <c r="F49" s="409"/>
    </row>
    <row r="50" spans="1:6" ht="24.95" customHeight="1">
      <c r="A50" s="73"/>
      <c r="B50" s="410" t="s">
        <v>258</v>
      </c>
      <c r="C50" s="410"/>
      <c r="D50" s="410"/>
      <c r="E50" s="410"/>
      <c r="F50" s="411"/>
    </row>
    <row r="51" spans="1:6" ht="24.95" customHeight="1">
      <c r="A51" s="73"/>
      <c r="B51" s="410" t="s">
        <v>259</v>
      </c>
      <c r="C51" s="410"/>
      <c r="D51" s="410"/>
      <c r="E51" s="410"/>
      <c r="F51" s="411"/>
    </row>
    <row r="52" spans="1:6" ht="24.95" customHeight="1">
      <c r="A52" s="73"/>
      <c r="B52" s="412" t="s">
        <v>260</v>
      </c>
      <c r="C52" s="412"/>
      <c r="D52" s="412"/>
      <c r="E52" s="412"/>
      <c r="F52" s="413"/>
    </row>
    <row r="53" spans="1:6" ht="24.95" customHeight="1">
      <c r="A53" s="73"/>
      <c r="B53" s="410" t="s">
        <v>261</v>
      </c>
      <c r="C53" s="410"/>
      <c r="D53" s="410"/>
      <c r="E53" s="410"/>
      <c r="F53" s="411"/>
    </row>
    <row r="54" spans="1:6" ht="24.95" customHeight="1">
      <c r="A54" s="414" t="s">
        <v>262</v>
      </c>
      <c r="B54" s="410"/>
      <c r="C54" s="410"/>
      <c r="D54" s="410"/>
      <c r="E54" s="410"/>
      <c r="F54" s="411"/>
    </row>
    <row r="55" spans="1:6" ht="24.95" customHeight="1">
      <c r="A55" s="73" t="s">
        <v>263</v>
      </c>
      <c r="B55" s="415" t="s">
        <v>264</v>
      </c>
      <c r="C55" s="416"/>
      <c r="E55" s="410"/>
      <c r="F55" s="411"/>
    </row>
    <row r="56" spans="1:6" ht="24.95" customHeight="1">
      <c r="A56" s="73" t="s">
        <v>265</v>
      </c>
      <c r="B56" s="415" t="s">
        <v>67</v>
      </c>
      <c r="C56" s="416"/>
      <c r="D56" s="158" t="s">
        <v>266</v>
      </c>
      <c r="E56" s="412">
        <v>3</v>
      </c>
      <c r="F56" s="413"/>
    </row>
    <row r="57" spans="1:6" ht="24.95" customHeight="1">
      <c r="A57" s="73" t="s">
        <v>267</v>
      </c>
      <c r="B57" s="415" t="s">
        <v>290</v>
      </c>
      <c r="C57" s="416"/>
      <c r="D57" s="158" t="s">
        <v>269</v>
      </c>
      <c r="E57" s="415">
        <v>1086</v>
      </c>
      <c r="F57" s="417"/>
    </row>
    <row r="58" spans="1:6" ht="24.95" customHeight="1">
      <c r="A58" s="73" t="s">
        <v>270</v>
      </c>
      <c r="B58" s="415" t="s">
        <v>291</v>
      </c>
      <c r="C58" s="416"/>
      <c r="D58" s="158"/>
      <c r="E58" s="418"/>
      <c r="F58" s="419"/>
    </row>
    <row r="59" spans="1:6" ht="24.95" customHeight="1">
      <c r="A59" s="74" t="s">
        <v>272</v>
      </c>
      <c r="B59" s="70" t="s">
        <v>273</v>
      </c>
      <c r="C59" s="70" t="s">
        <v>274</v>
      </c>
      <c r="D59" s="70" t="s">
        <v>275</v>
      </c>
      <c r="E59" s="412"/>
      <c r="F59" s="413"/>
    </row>
    <row r="60" spans="1:6" ht="24.95" customHeight="1">
      <c r="A60" s="74">
        <v>1</v>
      </c>
      <c r="B60" s="66" t="s">
        <v>276</v>
      </c>
      <c r="C60" s="70">
        <v>7.5</v>
      </c>
      <c r="D60" s="159" t="str">
        <f>IF(C60&gt;=18,"A1",IF(C60&gt;=16,"A2",IF(C60&gt;=14,"B1",IF(C60&gt;=12,"B2",IF(C60&gt;=10,"C1",IF(C60&gt;=8,"C2",IF(C60&gt;=6.5,"D","E")))))))</f>
        <v>D</v>
      </c>
      <c r="E60" s="415"/>
      <c r="F60" s="417"/>
    </row>
    <row r="61" spans="1:6" ht="24.95" customHeight="1">
      <c r="A61" s="74">
        <v>2</v>
      </c>
      <c r="B61" s="66" t="s">
        <v>277</v>
      </c>
      <c r="C61" s="70">
        <v>7</v>
      </c>
      <c r="D61" s="159" t="str">
        <f t="shared" ref="D61:D62" si="3">IF(C61&gt;=18,"A1",IF(C61&gt;=16,"A2",IF(C61&gt;=14,"B1",IF(C61&gt;=12,"B2",IF(C61&gt;=10,"C1",IF(C61&gt;=8,"C2",IF(C61&gt;=6.5,"D","E")))))))</f>
        <v>D</v>
      </c>
      <c r="E61" s="420"/>
      <c r="F61" s="421"/>
    </row>
    <row r="62" spans="1:6" ht="24.95" customHeight="1">
      <c r="A62" s="74">
        <v>3</v>
      </c>
      <c r="B62" s="66" t="s">
        <v>278</v>
      </c>
      <c r="C62" s="70">
        <v>15</v>
      </c>
      <c r="D62" s="159" t="str">
        <f t="shared" si="3"/>
        <v>B1</v>
      </c>
      <c r="E62" s="420"/>
      <c r="F62" s="421"/>
    </row>
    <row r="63" spans="1:6" ht="24.95" customHeight="1">
      <c r="A63" s="74">
        <v>4</v>
      </c>
      <c r="B63" s="66" t="s">
        <v>279</v>
      </c>
      <c r="C63" s="70">
        <v>8.5</v>
      </c>
      <c r="D63" s="159" t="s">
        <v>292</v>
      </c>
      <c r="E63" s="420"/>
      <c r="F63" s="421"/>
    </row>
    <row r="64" spans="1:6" ht="24.95" customHeight="1">
      <c r="A64" s="74">
        <v>5</v>
      </c>
      <c r="B64" s="66" t="s">
        <v>281</v>
      </c>
      <c r="C64" s="70">
        <v>9</v>
      </c>
      <c r="D64" s="159" t="str">
        <f t="shared" ref="D64:D65" si="4">IF(C64&gt;=18,"A1",IF(C64&gt;=16,"A2",IF(C64&gt;=14,"B1",IF(C64&gt;=12,"B2",IF(C64&gt;=10,"C1",IF(C64&gt;=8,"C2",IF(C64&gt;=6.5,"D","E")))))))</f>
        <v>C2</v>
      </c>
      <c r="E64" s="420"/>
      <c r="F64" s="421"/>
    </row>
    <row r="65" spans="1:6" ht="24.95" customHeight="1">
      <c r="A65" s="74">
        <v>6</v>
      </c>
      <c r="B65" s="66" t="s">
        <v>282</v>
      </c>
      <c r="C65" s="70">
        <v>2</v>
      </c>
      <c r="D65" s="159" t="str">
        <f t="shared" si="4"/>
        <v>E</v>
      </c>
      <c r="E65" s="420"/>
      <c r="F65" s="421"/>
    </row>
    <row r="66" spans="1:6" ht="24.95" customHeight="1">
      <c r="A66" s="73"/>
      <c r="B66" s="158"/>
      <c r="C66" s="70"/>
      <c r="D66" s="158"/>
      <c r="E66" s="420"/>
      <c r="F66" s="421"/>
    </row>
    <row r="67" spans="1:6" ht="24.95" customHeight="1">
      <c r="A67" s="73"/>
      <c r="B67" s="70" t="s">
        <v>283</v>
      </c>
      <c r="C67" s="70">
        <f>SUM(C60:C65)</f>
        <v>49</v>
      </c>
      <c r="D67" s="158"/>
      <c r="E67" s="420"/>
      <c r="F67" s="421"/>
    </row>
    <row r="68" spans="1:6" ht="24.95" customHeight="1">
      <c r="A68" s="73"/>
      <c r="B68" s="160" t="s">
        <v>284</v>
      </c>
      <c r="C68" s="161">
        <f>(C67/120*100)</f>
        <v>40.833333333333336</v>
      </c>
      <c r="D68" s="70"/>
      <c r="E68" s="420"/>
      <c r="F68" s="421"/>
    </row>
    <row r="69" spans="1:6" ht="24.95" customHeight="1">
      <c r="A69" s="422" t="s">
        <v>285</v>
      </c>
      <c r="B69" s="424" t="s">
        <v>286</v>
      </c>
      <c r="C69" s="424"/>
      <c r="D69" s="426" t="s">
        <v>287</v>
      </c>
      <c r="E69" s="427"/>
      <c r="F69" s="428"/>
    </row>
    <row r="70" spans="1:6" ht="24.95" customHeight="1">
      <c r="A70" s="423"/>
      <c r="B70" s="425"/>
      <c r="C70" s="425"/>
      <c r="D70" s="429"/>
      <c r="E70" s="430"/>
      <c r="F70" s="431"/>
    </row>
    <row r="73" spans="1:6" ht="24.95" customHeight="1">
      <c r="A73" s="157"/>
      <c r="B73" s="408" t="s">
        <v>257</v>
      </c>
      <c r="C73" s="408"/>
      <c r="D73" s="408"/>
      <c r="E73" s="408"/>
      <c r="F73" s="409"/>
    </row>
    <row r="74" spans="1:6" ht="24.95" customHeight="1">
      <c r="A74" s="73"/>
      <c r="B74" s="410" t="s">
        <v>258</v>
      </c>
      <c r="C74" s="410"/>
      <c r="D74" s="410"/>
      <c r="E74" s="410"/>
      <c r="F74" s="411"/>
    </row>
    <row r="75" spans="1:6" ht="24.95" customHeight="1">
      <c r="A75" s="73"/>
      <c r="B75" s="410" t="s">
        <v>259</v>
      </c>
      <c r="C75" s="410"/>
      <c r="D75" s="410"/>
      <c r="E75" s="410"/>
      <c r="F75" s="411"/>
    </row>
    <row r="76" spans="1:6" ht="24.95" customHeight="1">
      <c r="A76" s="73"/>
      <c r="B76" s="412" t="s">
        <v>260</v>
      </c>
      <c r="C76" s="412"/>
      <c r="D76" s="412"/>
      <c r="E76" s="412"/>
      <c r="F76" s="413"/>
    </row>
    <row r="77" spans="1:6" ht="24.95" customHeight="1">
      <c r="A77" s="73"/>
      <c r="B77" s="410" t="s">
        <v>261</v>
      </c>
      <c r="C77" s="410"/>
      <c r="D77" s="410"/>
      <c r="E77" s="410"/>
      <c r="F77" s="411"/>
    </row>
    <row r="78" spans="1:6" ht="24.95" customHeight="1">
      <c r="A78" s="414" t="s">
        <v>262</v>
      </c>
      <c r="B78" s="410"/>
      <c r="C78" s="410"/>
      <c r="D78" s="410"/>
      <c r="E78" s="410"/>
      <c r="F78" s="411"/>
    </row>
    <row r="79" spans="1:6" ht="24.95" customHeight="1">
      <c r="A79" s="73" t="s">
        <v>263</v>
      </c>
      <c r="B79" s="415" t="s">
        <v>264</v>
      </c>
      <c r="C79" s="416"/>
      <c r="E79" s="410"/>
      <c r="F79" s="411"/>
    </row>
    <row r="80" spans="1:6" ht="24.95" customHeight="1">
      <c r="A80" s="73" t="s">
        <v>265</v>
      </c>
      <c r="B80" s="415" t="s">
        <v>79</v>
      </c>
      <c r="C80" s="416"/>
      <c r="D80" s="158" t="s">
        <v>266</v>
      </c>
      <c r="E80" s="412">
        <v>4</v>
      </c>
      <c r="F80" s="413"/>
    </row>
    <row r="81" spans="1:6" ht="24.95" customHeight="1">
      <c r="A81" s="73" t="s">
        <v>267</v>
      </c>
      <c r="B81" s="415" t="s">
        <v>293</v>
      </c>
      <c r="C81" s="416"/>
      <c r="D81" s="158" t="s">
        <v>269</v>
      </c>
      <c r="E81" s="415">
        <v>1181</v>
      </c>
      <c r="F81" s="417"/>
    </row>
    <row r="82" spans="1:6" ht="24.95" customHeight="1">
      <c r="A82" s="73" t="s">
        <v>270</v>
      </c>
      <c r="B82" s="415" t="s">
        <v>294</v>
      </c>
      <c r="C82" s="416"/>
      <c r="D82" s="158"/>
      <c r="E82" s="418"/>
      <c r="F82" s="419"/>
    </row>
    <row r="83" spans="1:6" ht="24.95" customHeight="1">
      <c r="A83" s="74" t="s">
        <v>272</v>
      </c>
      <c r="B83" s="70" t="s">
        <v>273</v>
      </c>
      <c r="C83" s="70" t="s">
        <v>274</v>
      </c>
      <c r="D83" s="70" t="s">
        <v>275</v>
      </c>
      <c r="E83" s="412"/>
      <c r="F83" s="413"/>
    </row>
    <row r="84" spans="1:6" ht="24.95" customHeight="1">
      <c r="A84" s="74">
        <v>1</v>
      </c>
      <c r="B84" s="66" t="s">
        <v>276</v>
      </c>
      <c r="C84" s="70">
        <v>19</v>
      </c>
      <c r="D84" s="159" t="str">
        <f>IF(C84&gt;=18,"A1",IF(C84&gt;=16,"A2",IF(C84&gt;=14,"B1",IF(C84&gt;=12,"B2",IF(C84&gt;=10,"C1",IF(C84&gt;=8,"C2",IF(C84&gt;=6.5,"D","E")))))))</f>
        <v>A1</v>
      </c>
      <c r="E84" s="415"/>
      <c r="F84" s="417"/>
    </row>
    <row r="85" spans="1:6" ht="24.95" customHeight="1">
      <c r="A85" s="74">
        <v>2</v>
      </c>
      <c r="B85" s="66" t="s">
        <v>277</v>
      </c>
      <c r="C85" s="70">
        <v>17.5</v>
      </c>
      <c r="D85" s="159" t="str">
        <f t="shared" ref="D85:D86" si="5">IF(C85&gt;=18,"A1",IF(C85&gt;=16,"A2",IF(C85&gt;=14,"B1",IF(C85&gt;=12,"B2",IF(C85&gt;=10,"C1",IF(C85&gt;=8,"C2",IF(C85&gt;=6.5,"D","E")))))))</f>
        <v>A2</v>
      </c>
      <c r="E85" s="420"/>
      <c r="F85" s="421"/>
    </row>
    <row r="86" spans="1:6" ht="24.95" customHeight="1">
      <c r="A86" s="74">
        <v>3</v>
      </c>
      <c r="B86" s="66" t="s">
        <v>278</v>
      </c>
      <c r="C86" s="70">
        <v>18</v>
      </c>
      <c r="D86" s="159" t="str">
        <f t="shared" si="5"/>
        <v>A1</v>
      </c>
      <c r="E86" s="420"/>
      <c r="F86" s="421"/>
    </row>
    <row r="87" spans="1:6" ht="24.95" customHeight="1">
      <c r="A87" s="74">
        <v>4</v>
      </c>
      <c r="B87" s="66" t="s">
        <v>279</v>
      </c>
      <c r="C87" s="70">
        <v>19.5</v>
      </c>
      <c r="D87" s="159" t="s">
        <v>280</v>
      </c>
      <c r="E87" s="420"/>
      <c r="F87" s="421"/>
    </row>
    <row r="88" spans="1:6" ht="24.95" customHeight="1">
      <c r="A88" s="74">
        <v>5</v>
      </c>
      <c r="B88" s="66" t="s">
        <v>281</v>
      </c>
      <c r="C88" s="70">
        <v>19</v>
      </c>
      <c r="D88" s="159" t="str">
        <f t="shared" ref="D88:D89" si="6">IF(C88&gt;=18,"A1",IF(C88&gt;=16,"A2",IF(C88&gt;=14,"B1",IF(C88&gt;=12,"B2",IF(C88&gt;=10,"C1",IF(C88&gt;=8,"C2",IF(C88&gt;=6.5,"D","E")))))))</f>
        <v>A1</v>
      </c>
      <c r="E88" s="420"/>
      <c r="F88" s="421"/>
    </row>
    <row r="89" spans="1:6" ht="24.95" customHeight="1">
      <c r="A89" s="74">
        <v>6</v>
      </c>
      <c r="B89" s="66" t="s">
        <v>282</v>
      </c>
      <c r="C89" s="70">
        <v>20</v>
      </c>
      <c r="D89" s="159" t="str">
        <f t="shared" si="6"/>
        <v>A1</v>
      </c>
      <c r="E89" s="420"/>
      <c r="F89" s="421"/>
    </row>
    <row r="90" spans="1:6" ht="24.95" customHeight="1">
      <c r="A90" s="73"/>
      <c r="B90" s="158"/>
      <c r="C90" s="70"/>
      <c r="D90" s="158"/>
      <c r="E90" s="420"/>
      <c r="F90" s="421"/>
    </row>
    <row r="91" spans="1:6" ht="24.95" customHeight="1">
      <c r="A91" s="73"/>
      <c r="B91" s="70" t="s">
        <v>283</v>
      </c>
      <c r="C91" s="70">
        <f>SUM(C84:C89)</f>
        <v>113</v>
      </c>
      <c r="D91" s="158"/>
      <c r="E91" s="420"/>
      <c r="F91" s="421"/>
    </row>
    <row r="92" spans="1:6" ht="24.95" customHeight="1">
      <c r="A92" s="73"/>
      <c r="B92" s="160" t="s">
        <v>284</v>
      </c>
      <c r="C92" s="161">
        <f>(C91/120*100)</f>
        <v>94.166666666666671</v>
      </c>
      <c r="D92" s="70"/>
      <c r="E92" s="420"/>
      <c r="F92" s="421"/>
    </row>
    <row r="93" spans="1:6" ht="24.95" customHeight="1">
      <c r="A93" s="422" t="s">
        <v>285</v>
      </c>
      <c r="B93" s="424" t="s">
        <v>286</v>
      </c>
      <c r="C93" s="424"/>
      <c r="D93" s="426" t="s">
        <v>287</v>
      </c>
      <c r="E93" s="427"/>
      <c r="F93" s="428"/>
    </row>
    <row r="94" spans="1:6" ht="24.95" customHeight="1">
      <c r="A94" s="423"/>
      <c r="B94" s="425"/>
      <c r="C94" s="425"/>
      <c r="D94" s="429"/>
      <c r="E94" s="430"/>
      <c r="F94" s="431"/>
    </row>
    <row r="97" spans="1:6" ht="24.95" customHeight="1">
      <c r="A97" s="157"/>
      <c r="B97" s="408" t="s">
        <v>257</v>
      </c>
      <c r="C97" s="408"/>
      <c r="D97" s="408"/>
      <c r="E97" s="408"/>
      <c r="F97" s="409"/>
    </row>
    <row r="98" spans="1:6" ht="24.95" customHeight="1">
      <c r="A98" s="73"/>
      <c r="B98" s="410" t="s">
        <v>258</v>
      </c>
      <c r="C98" s="410"/>
      <c r="D98" s="410"/>
      <c r="E98" s="410"/>
      <c r="F98" s="411"/>
    </row>
    <row r="99" spans="1:6" ht="24.95" customHeight="1">
      <c r="A99" s="73"/>
      <c r="B99" s="410" t="s">
        <v>259</v>
      </c>
      <c r="C99" s="410"/>
      <c r="D99" s="410"/>
      <c r="E99" s="410"/>
      <c r="F99" s="411"/>
    </row>
    <row r="100" spans="1:6" ht="24.95" customHeight="1">
      <c r="A100" s="73"/>
      <c r="B100" s="412" t="s">
        <v>260</v>
      </c>
      <c r="C100" s="412"/>
      <c r="D100" s="412"/>
      <c r="E100" s="412"/>
      <c r="F100" s="413"/>
    </row>
    <row r="101" spans="1:6" ht="24.95" customHeight="1">
      <c r="A101" s="73"/>
      <c r="B101" s="410" t="s">
        <v>261</v>
      </c>
      <c r="C101" s="410"/>
      <c r="D101" s="410"/>
      <c r="E101" s="410"/>
      <c r="F101" s="411"/>
    </row>
    <row r="102" spans="1:6" ht="24.95" customHeight="1">
      <c r="A102" s="414" t="s">
        <v>262</v>
      </c>
      <c r="B102" s="410"/>
      <c r="C102" s="410"/>
      <c r="D102" s="410"/>
      <c r="E102" s="410"/>
      <c r="F102" s="411"/>
    </row>
    <row r="103" spans="1:6" ht="24.95" customHeight="1">
      <c r="A103" s="73" t="s">
        <v>263</v>
      </c>
      <c r="B103" s="415" t="s">
        <v>264</v>
      </c>
      <c r="C103" s="416"/>
      <c r="E103" s="410"/>
      <c r="F103" s="411"/>
    </row>
    <row r="104" spans="1:6" ht="24.95" customHeight="1">
      <c r="A104" s="73" t="s">
        <v>265</v>
      </c>
      <c r="B104" s="415" t="s">
        <v>89</v>
      </c>
      <c r="C104" s="416"/>
      <c r="D104" s="158" t="s">
        <v>266</v>
      </c>
      <c r="E104" s="412">
        <v>5</v>
      </c>
      <c r="F104" s="413"/>
    </row>
    <row r="105" spans="1:6" ht="24.95" customHeight="1">
      <c r="A105" s="73" t="s">
        <v>267</v>
      </c>
      <c r="B105" s="415" t="s">
        <v>295</v>
      </c>
      <c r="C105" s="416"/>
      <c r="D105" s="158" t="s">
        <v>269</v>
      </c>
      <c r="E105" s="415">
        <v>1080</v>
      </c>
      <c r="F105" s="417"/>
    </row>
    <row r="106" spans="1:6" ht="24.95" customHeight="1">
      <c r="A106" s="73" t="s">
        <v>270</v>
      </c>
      <c r="B106" s="415" t="s">
        <v>296</v>
      </c>
      <c r="C106" s="416"/>
      <c r="D106" s="158"/>
      <c r="E106" s="418"/>
      <c r="F106" s="419"/>
    </row>
    <row r="107" spans="1:6" ht="24.95" customHeight="1">
      <c r="A107" s="74" t="s">
        <v>272</v>
      </c>
      <c r="B107" s="70" t="s">
        <v>273</v>
      </c>
      <c r="C107" s="70" t="s">
        <v>274</v>
      </c>
      <c r="D107" s="70" t="s">
        <v>275</v>
      </c>
      <c r="E107" s="412"/>
      <c r="F107" s="413"/>
    </row>
    <row r="108" spans="1:6" ht="24.95" customHeight="1">
      <c r="A108" s="74">
        <v>1</v>
      </c>
      <c r="B108" s="66" t="s">
        <v>276</v>
      </c>
      <c r="C108" s="70">
        <v>13.5</v>
      </c>
      <c r="D108" s="159" t="str">
        <f>IF(C108&gt;=18,"A1",IF(C108&gt;=16,"A2",IF(C108&gt;=14,"B1",IF(C108&gt;=12,"B2",IF(C108&gt;=10,"C1",IF(C108&gt;=8,"C2",IF(C108&gt;=6.5,"D","E")))))))</f>
        <v>B2</v>
      </c>
      <c r="E108" s="415"/>
      <c r="F108" s="417"/>
    </row>
    <row r="109" spans="1:6" ht="24.95" customHeight="1">
      <c r="A109" s="74">
        <v>2</v>
      </c>
      <c r="B109" s="66" t="s">
        <v>277</v>
      </c>
      <c r="C109" s="70">
        <v>9</v>
      </c>
      <c r="D109" s="159" t="str">
        <f t="shared" ref="D109:D110" si="7">IF(C109&gt;=18,"A1",IF(C109&gt;=16,"A2",IF(C109&gt;=14,"B1",IF(C109&gt;=12,"B2",IF(C109&gt;=10,"C1",IF(C109&gt;=8,"C2",IF(C109&gt;=6.5,"D","E")))))))</f>
        <v>C2</v>
      </c>
      <c r="E109" s="420"/>
      <c r="F109" s="421"/>
    </row>
    <row r="110" spans="1:6" ht="24.95" customHeight="1">
      <c r="A110" s="74">
        <v>3</v>
      </c>
      <c r="B110" s="66" t="s">
        <v>278</v>
      </c>
      <c r="C110" s="70">
        <v>14.5</v>
      </c>
      <c r="D110" s="159" t="str">
        <f t="shared" si="7"/>
        <v>B1</v>
      </c>
      <c r="E110" s="420"/>
      <c r="F110" s="421"/>
    </row>
    <row r="111" spans="1:6" ht="24.95" customHeight="1">
      <c r="A111" s="74">
        <v>4</v>
      </c>
      <c r="B111" s="66" t="s">
        <v>279</v>
      </c>
      <c r="C111" s="70">
        <v>16</v>
      </c>
      <c r="D111" s="159" t="s">
        <v>297</v>
      </c>
      <c r="E111" s="420"/>
      <c r="F111" s="421"/>
    </row>
    <row r="112" spans="1:6" ht="24.95" customHeight="1">
      <c r="A112" s="74">
        <v>5</v>
      </c>
      <c r="B112" s="66" t="s">
        <v>281</v>
      </c>
      <c r="C112" s="70">
        <v>10</v>
      </c>
      <c r="D112" s="159" t="str">
        <f t="shared" ref="D112:D113" si="8">IF(C112&gt;=18,"A1",IF(C112&gt;=16,"A2",IF(C112&gt;=14,"B1",IF(C112&gt;=12,"B2",IF(C112&gt;=10,"C1",IF(C112&gt;=8,"C2",IF(C112&gt;=6.5,"D","E")))))))</f>
        <v>C1</v>
      </c>
      <c r="E112" s="420"/>
      <c r="F112" s="421"/>
    </row>
    <row r="113" spans="1:6" ht="24.95" customHeight="1">
      <c r="A113" s="74">
        <v>6</v>
      </c>
      <c r="B113" s="66" t="s">
        <v>282</v>
      </c>
      <c r="C113" s="70">
        <v>13</v>
      </c>
      <c r="D113" s="159" t="str">
        <f t="shared" si="8"/>
        <v>B2</v>
      </c>
      <c r="E113" s="420"/>
      <c r="F113" s="421"/>
    </row>
    <row r="114" spans="1:6" ht="24.95" customHeight="1">
      <c r="A114" s="73"/>
      <c r="B114" s="158"/>
      <c r="C114" s="70"/>
      <c r="D114" s="158"/>
      <c r="E114" s="420"/>
      <c r="F114" s="421"/>
    </row>
    <row r="115" spans="1:6" ht="24.95" customHeight="1">
      <c r="A115" s="73"/>
      <c r="B115" s="70" t="s">
        <v>283</v>
      </c>
      <c r="C115" s="70">
        <f>SUM(C108:C113)</f>
        <v>76</v>
      </c>
      <c r="D115" s="158"/>
      <c r="E115" s="420"/>
      <c r="F115" s="421"/>
    </row>
    <row r="116" spans="1:6" ht="24.95" customHeight="1">
      <c r="A116" s="73"/>
      <c r="B116" s="160" t="s">
        <v>284</v>
      </c>
      <c r="C116" s="161">
        <f>(C115/120*100)</f>
        <v>63.333333333333329</v>
      </c>
      <c r="D116" s="70"/>
      <c r="E116" s="420"/>
      <c r="F116" s="421"/>
    </row>
    <row r="117" spans="1:6" ht="24.95" customHeight="1">
      <c r="A117" s="422" t="s">
        <v>298</v>
      </c>
      <c r="B117" s="424" t="s">
        <v>286</v>
      </c>
      <c r="C117" s="424"/>
      <c r="D117" s="426" t="s">
        <v>287</v>
      </c>
      <c r="E117" s="427"/>
      <c r="F117" s="428"/>
    </row>
    <row r="118" spans="1:6" ht="24.95" customHeight="1">
      <c r="A118" s="423"/>
      <c r="B118" s="425"/>
      <c r="C118" s="425"/>
      <c r="D118" s="429"/>
      <c r="E118" s="430"/>
      <c r="F118" s="431"/>
    </row>
    <row r="121" spans="1:6" ht="24.95" customHeight="1">
      <c r="A121" s="157"/>
      <c r="B121" s="408" t="s">
        <v>257</v>
      </c>
      <c r="C121" s="408"/>
      <c r="D121" s="408"/>
      <c r="E121" s="408"/>
      <c r="F121" s="409"/>
    </row>
    <row r="122" spans="1:6" ht="24.95" customHeight="1">
      <c r="A122" s="73"/>
      <c r="B122" s="410" t="s">
        <v>258</v>
      </c>
      <c r="C122" s="410"/>
      <c r="D122" s="410"/>
      <c r="E122" s="410"/>
      <c r="F122" s="411"/>
    </row>
    <row r="123" spans="1:6" ht="24.95" customHeight="1">
      <c r="A123" s="73"/>
      <c r="B123" s="410" t="s">
        <v>259</v>
      </c>
      <c r="C123" s="410"/>
      <c r="D123" s="410"/>
      <c r="E123" s="410"/>
      <c r="F123" s="411"/>
    </row>
    <row r="124" spans="1:6" ht="24.95" customHeight="1">
      <c r="A124" s="73"/>
      <c r="B124" s="412" t="s">
        <v>260</v>
      </c>
      <c r="C124" s="412"/>
      <c r="D124" s="412"/>
      <c r="E124" s="412"/>
      <c r="F124" s="413"/>
    </row>
    <row r="125" spans="1:6" ht="24.95" customHeight="1">
      <c r="A125" s="73"/>
      <c r="B125" s="410" t="s">
        <v>261</v>
      </c>
      <c r="C125" s="410"/>
      <c r="D125" s="410"/>
      <c r="E125" s="410"/>
      <c r="F125" s="411"/>
    </row>
    <row r="126" spans="1:6" ht="24.95" customHeight="1">
      <c r="A126" s="414" t="s">
        <v>262</v>
      </c>
      <c r="B126" s="410"/>
      <c r="C126" s="410"/>
      <c r="D126" s="410"/>
      <c r="E126" s="410"/>
      <c r="F126" s="411"/>
    </row>
    <row r="127" spans="1:6" ht="24.95" customHeight="1">
      <c r="A127" s="73" t="s">
        <v>263</v>
      </c>
      <c r="B127" s="415" t="s">
        <v>264</v>
      </c>
      <c r="C127" s="416"/>
      <c r="E127" s="410"/>
      <c r="F127" s="411"/>
    </row>
    <row r="128" spans="1:6" ht="24.95" customHeight="1">
      <c r="A128" s="73" t="s">
        <v>265</v>
      </c>
      <c r="B128" s="415" t="s">
        <v>99</v>
      </c>
      <c r="C128" s="416"/>
      <c r="D128" s="158" t="s">
        <v>266</v>
      </c>
      <c r="E128" s="412">
        <v>6</v>
      </c>
      <c r="F128" s="413"/>
    </row>
    <row r="129" spans="1:6" ht="24.95" customHeight="1">
      <c r="A129" s="73" t="s">
        <v>267</v>
      </c>
      <c r="B129" s="415" t="s">
        <v>299</v>
      </c>
      <c r="C129" s="416"/>
      <c r="D129" s="158" t="s">
        <v>269</v>
      </c>
      <c r="E129" s="415">
        <v>1008</v>
      </c>
      <c r="F129" s="417"/>
    </row>
    <row r="130" spans="1:6" ht="24.95" customHeight="1">
      <c r="A130" s="73" t="s">
        <v>270</v>
      </c>
      <c r="B130" s="415" t="s">
        <v>300</v>
      </c>
      <c r="C130" s="416"/>
      <c r="D130" s="158"/>
      <c r="E130" s="418"/>
      <c r="F130" s="419"/>
    </row>
    <row r="131" spans="1:6" ht="24.95" customHeight="1">
      <c r="A131" s="74" t="s">
        <v>272</v>
      </c>
      <c r="B131" s="70" t="s">
        <v>273</v>
      </c>
      <c r="C131" s="70" t="s">
        <v>274</v>
      </c>
      <c r="D131" s="70" t="s">
        <v>275</v>
      </c>
      <c r="E131" s="412"/>
      <c r="F131" s="413"/>
    </row>
    <row r="132" spans="1:6" ht="24.95" customHeight="1">
      <c r="A132" s="74">
        <v>1</v>
      </c>
      <c r="B132" s="66" t="s">
        <v>276</v>
      </c>
      <c r="C132" s="70">
        <v>17</v>
      </c>
      <c r="D132" s="159" t="str">
        <f>IF(C132&gt;=18,"A1",IF(C132&gt;=16,"A2",IF(C132&gt;=14,"B1",IF(C132&gt;=12,"B2",IF(C132&gt;=10,"C1",IF(C132&gt;=8,"C2",IF(C132&gt;=6.5,"D","E")))))))</f>
        <v>A2</v>
      </c>
      <c r="E132" s="415"/>
      <c r="F132" s="417"/>
    </row>
    <row r="133" spans="1:6" ht="24.95" customHeight="1">
      <c r="A133" s="74">
        <v>2</v>
      </c>
      <c r="B133" s="66" t="s">
        <v>277</v>
      </c>
      <c r="C133" s="70">
        <v>16</v>
      </c>
      <c r="D133" s="159" t="str">
        <f t="shared" ref="D133:D134" si="9">IF(C133&gt;=18,"A1",IF(C133&gt;=16,"A2",IF(C133&gt;=14,"B1",IF(C133&gt;=12,"B2",IF(C133&gt;=10,"C1",IF(C133&gt;=8,"C2",IF(C133&gt;=6.5,"D","E")))))))</f>
        <v>A2</v>
      </c>
      <c r="E133" s="420"/>
      <c r="F133" s="421"/>
    </row>
    <row r="134" spans="1:6" ht="24.95" customHeight="1">
      <c r="A134" s="74">
        <v>3</v>
      </c>
      <c r="B134" s="66" t="s">
        <v>278</v>
      </c>
      <c r="C134" s="70">
        <v>14.5</v>
      </c>
      <c r="D134" s="159" t="str">
        <f t="shared" si="9"/>
        <v>B1</v>
      </c>
      <c r="E134" s="420"/>
      <c r="F134" s="421"/>
    </row>
    <row r="135" spans="1:6" ht="24.95" customHeight="1">
      <c r="A135" s="74">
        <v>4</v>
      </c>
      <c r="B135" s="66" t="s">
        <v>279</v>
      </c>
      <c r="C135" s="70">
        <v>18.5</v>
      </c>
      <c r="D135" s="159" t="s">
        <v>280</v>
      </c>
      <c r="E135" s="420"/>
      <c r="F135" s="421"/>
    </row>
    <row r="136" spans="1:6" ht="24.95" customHeight="1">
      <c r="A136" s="74">
        <v>5</v>
      </c>
      <c r="B136" s="66" t="s">
        <v>281</v>
      </c>
      <c r="C136" s="70">
        <v>18.5</v>
      </c>
      <c r="D136" s="159" t="str">
        <f t="shared" ref="D136:D137" si="10">IF(C136&gt;=18,"A1",IF(C136&gt;=16,"A2",IF(C136&gt;=14,"B1",IF(C136&gt;=12,"B2",IF(C136&gt;=10,"C1",IF(C136&gt;=8,"C2",IF(C136&gt;=6.5,"D","E")))))))</f>
        <v>A1</v>
      </c>
      <c r="E136" s="420"/>
      <c r="F136" s="421"/>
    </row>
    <row r="137" spans="1:6" ht="24.95" customHeight="1">
      <c r="A137" s="74">
        <v>6</v>
      </c>
      <c r="B137" s="66" t="s">
        <v>282</v>
      </c>
      <c r="C137" s="70">
        <v>18.5</v>
      </c>
      <c r="D137" s="159" t="str">
        <f t="shared" si="10"/>
        <v>A1</v>
      </c>
      <c r="E137" s="420"/>
      <c r="F137" s="421"/>
    </row>
    <row r="138" spans="1:6" ht="24.95" customHeight="1">
      <c r="A138" s="73"/>
      <c r="B138" s="158"/>
      <c r="C138" s="70"/>
      <c r="D138" s="158"/>
      <c r="E138" s="420"/>
      <c r="F138" s="421"/>
    </row>
    <row r="139" spans="1:6" ht="24.95" customHeight="1">
      <c r="A139" s="73"/>
      <c r="B139" s="70" t="s">
        <v>283</v>
      </c>
      <c r="C139" s="70">
        <f>SUM(C132:C137)</f>
        <v>103</v>
      </c>
      <c r="D139" s="158"/>
      <c r="E139" s="420"/>
      <c r="F139" s="421"/>
    </row>
    <row r="140" spans="1:6" ht="24.95" customHeight="1">
      <c r="A140" s="73"/>
      <c r="B140" s="160" t="s">
        <v>284</v>
      </c>
      <c r="C140" s="161">
        <f>(C139/120*100)</f>
        <v>85.833333333333329</v>
      </c>
      <c r="D140" s="160"/>
      <c r="E140" s="420"/>
      <c r="F140" s="421"/>
    </row>
    <row r="141" spans="1:6" ht="24.95" customHeight="1">
      <c r="A141" s="422" t="s">
        <v>298</v>
      </c>
      <c r="B141" s="424" t="s">
        <v>301</v>
      </c>
      <c r="C141" s="424"/>
      <c r="D141" s="426" t="s">
        <v>287</v>
      </c>
      <c r="E141" s="427"/>
      <c r="F141" s="428"/>
    </row>
    <row r="142" spans="1:6" ht="24.95" customHeight="1">
      <c r="A142" s="423"/>
      <c r="B142" s="425"/>
      <c r="C142" s="425"/>
      <c r="D142" s="429"/>
      <c r="E142" s="430"/>
      <c r="F142" s="431"/>
    </row>
    <row r="145" spans="1:6" ht="24.95" customHeight="1">
      <c r="A145" s="157"/>
      <c r="B145" s="408" t="s">
        <v>257</v>
      </c>
      <c r="C145" s="408"/>
      <c r="D145" s="408"/>
      <c r="E145" s="408"/>
      <c r="F145" s="409"/>
    </row>
    <row r="146" spans="1:6" ht="24.95" customHeight="1">
      <c r="A146" s="73"/>
      <c r="B146" s="410" t="s">
        <v>258</v>
      </c>
      <c r="C146" s="410"/>
      <c r="D146" s="410"/>
      <c r="E146" s="410"/>
      <c r="F146" s="411"/>
    </row>
    <row r="147" spans="1:6" ht="24.95" customHeight="1">
      <c r="A147" s="73"/>
      <c r="B147" s="410" t="s">
        <v>259</v>
      </c>
      <c r="C147" s="410"/>
      <c r="D147" s="410"/>
      <c r="E147" s="410"/>
      <c r="F147" s="411"/>
    </row>
    <row r="148" spans="1:6" ht="24.95" customHeight="1">
      <c r="A148" s="73"/>
      <c r="B148" s="412" t="s">
        <v>260</v>
      </c>
      <c r="C148" s="412"/>
      <c r="D148" s="412"/>
      <c r="E148" s="412"/>
      <c r="F148" s="413"/>
    </row>
    <row r="149" spans="1:6" ht="24.95" customHeight="1">
      <c r="A149" s="73"/>
      <c r="B149" s="410" t="s">
        <v>261</v>
      </c>
      <c r="C149" s="410"/>
      <c r="D149" s="410"/>
      <c r="E149" s="410"/>
      <c r="F149" s="411"/>
    </row>
    <row r="150" spans="1:6" ht="24.95" customHeight="1">
      <c r="A150" s="414" t="s">
        <v>262</v>
      </c>
      <c r="B150" s="410"/>
      <c r="C150" s="410"/>
      <c r="D150" s="410"/>
      <c r="E150" s="410"/>
      <c r="F150" s="411"/>
    </row>
    <row r="151" spans="1:6" ht="24.95" customHeight="1">
      <c r="A151" s="73" t="s">
        <v>263</v>
      </c>
      <c r="B151" s="415" t="s">
        <v>264</v>
      </c>
      <c r="C151" s="416"/>
      <c r="E151" s="410"/>
      <c r="F151" s="411"/>
    </row>
    <row r="152" spans="1:6" ht="24.95" customHeight="1">
      <c r="A152" s="73" t="s">
        <v>265</v>
      </c>
      <c r="B152" s="415" t="s">
        <v>108</v>
      </c>
      <c r="C152" s="416"/>
      <c r="D152" s="158" t="s">
        <v>266</v>
      </c>
      <c r="E152" s="412">
        <v>7</v>
      </c>
      <c r="F152" s="413"/>
    </row>
    <row r="153" spans="1:6" ht="24.95" customHeight="1">
      <c r="A153" s="73" t="s">
        <v>267</v>
      </c>
      <c r="B153" s="415" t="s">
        <v>302</v>
      </c>
      <c r="C153" s="416"/>
      <c r="D153" s="158" t="s">
        <v>269</v>
      </c>
      <c r="E153" s="415">
        <v>1451</v>
      </c>
      <c r="F153" s="417"/>
    </row>
    <row r="154" spans="1:6" ht="24.95" customHeight="1">
      <c r="A154" s="73" t="s">
        <v>270</v>
      </c>
      <c r="B154" s="415" t="s">
        <v>303</v>
      </c>
      <c r="C154" s="416"/>
      <c r="D154" s="158"/>
      <c r="E154" s="418"/>
      <c r="F154" s="419"/>
    </row>
    <row r="155" spans="1:6" ht="24.95" customHeight="1">
      <c r="A155" s="74" t="s">
        <v>272</v>
      </c>
      <c r="B155" s="70" t="s">
        <v>273</v>
      </c>
      <c r="C155" s="70" t="s">
        <v>274</v>
      </c>
      <c r="D155" s="70" t="s">
        <v>275</v>
      </c>
      <c r="E155" s="412"/>
      <c r="F155" s="413"/>
    </row>
    <row r="156" spans="1:6" ht="24.95" customHeight="1">
      <c r="A156" s="74">
        <v>1</v>
      </c>
      <c r="B156" s="66" t="s">
        <v>276</v>
      </c>
      <c r="C156" s="70">
        <v>18.5</v>
      </c>
      <c r="D156" s="159" t="str">
        <f>IF(C156&gt;=18,"A1",IF(C156&gt;=16,"A2",IF(C156&gt;=14,"B1",IF(C156&gt;=12,"B2",IF(C156&gt;=10,"C1",IF(C156&gt;=8,"C2",IF(C156&gt;=6.5,"D","E")))))))</f>
        <v>A1</v>
      </c>
      <c r="E156" s="415"/>
      <c r="F156" s="417"/>
    </row>
    <row r="157" spans="1:6" ht="24.95" customHeight="1">
      <c r="A157" s="74">
        <v>2</v>
      </c>
      <c r="B157" s="66" t="s">
        <v>277</v>
      </c>
      <c r="C157" s="70">
        <v>17</v>
      </c>
      <c r="D157" s="159" t="str">
        <f t="shared" ref="D157:D158" si="11">IF(C157&gt;=18,"A1",IF(C157&gt;=16,"A2",IF(C157&gt;=14,"B1",IF(C157&gt;=12,"B2",IF(C157&gt;=10,"C1",IF(C157&gt;=8,"C2",IF(C157&gt;=6.5,"D","E")))))))</f>
        <v>A2</v>
      </c>
      <c r="E157" s="420"/>
      <c r="F157" s="421"/>
    </row>
    <row r="158" spans="1:6" ht="24.95" customHeight="1">
      <c r="A158" s="74">
        <v>3</v>
      </c>
      <c r="B158" s="66" t="s">
        <v>278</v>
      </c>
      <c r="C158" s="70">
        <v>18.5</v>
      </c>
      <c r="D158" s="159" t="str">
        <f t="shared" si="11"/>
        <v>A1</v>
      </c>
      <c r="E158" s="420"/>
      <c r="F158" s="421"/>
    </row>
    <row r="159" spans="1:6" ht="24.95" customHeight="1">
      <c r="A159" s="74">
        <v>4</v>
      </c>
      <c r="B159" s="66" t="s">
        <v>279</v>
      </c>
      <c r="C159" s="70">
        <v>17</v>
      </c>
      <c r="D159" s="159" t="s">
        <v>297</v>
      </c>
      <c r="E159" s="420"/>
      <c r="F159" s="421"/>
    </row>
    <row r="160" spans="1:6" ht="24.95" customHeight="1">
      <c r="A160" s="74">
        <v>5</v>
      </c>
      <c r="B160" s="66" t="s">
        <v>281</v>
      </c>
      <c r="C160" s="70">
        <v>19</v>
      </c>
      <c r="D160" s="159" t="str">
        <f t="shared" ref="D160:D161" si="12">IF(C160&gt;=18,"A1",IF(C160&gt;=16,"A2",IF(C160&gt;=14,"B1",IF(C160&gt;=12,"B2",IF(C160&gt;=10,"C1",IF(C160&gt;=8,"C2",IF(C160&gt;=6.5,"D","E")))))))</f>
        <v>A1</v>
      </c>
      <c r="E160" s="420"/>
      <c r="F160" s="421"/>
    </row>
    <row r="161" spans="1:6" ht="24.95" customHeight="1">
      <c r="A161" s="74">
        <v>6</v>
      </c>
      <c r="B161" s="66" t="s">
        <v>282</v>
      </c>
      <c r="C161" s="70">
        <v>20</v>
      </c>
      <c r="D161" s="159" t="str">
        <f t="shared" si="12"/>
        <v>A1</v>
      </c>
      <c r="E161" s="420"/>
      <c r="F161" s="421"/>
    </row>
    <row r="162" spans="1:6" ht="24.95" customHeight="1">
      <c r="A162" s="73"/>
      <c r="B162" s="158"/>
      <c r="C162" s="70"/>
      <c r="D162" s="158"/>
      <c r="E162" s="420"/>
      <c r="F162" s="421"/>
    </row>
    <row r="163" spans="1:6" ht="24.95" customHeight="1">
      <c r="A163" s="73"/>
      <c r="B163" s="70" t="s">
        <v>283</v>
      </c>
      <c r="C163" s="70">
        <f>SUM(C156:C161)</f>
        <v>110</v>
      </c>
      <c r="D163" s="158"/>
      <c r="E163" s="420"/>
      <c r="F163" s="421"/>
    </row>
    <row r="164" spans="1:6" ht="24.95" customHeight="1">
      <c r="A164" s="73"/>
      <c r="B164" s="160" t="s">
        <v>284</v>
      </c>
      <c r="C164" s="161">
        <f>(C163/120*100)</f>
        <v>91.666666666666657</v>
      </c>
      <c r="D164" s="70"/>
      <c r="E164" s="420"/>
      <c r="F164" s="421"/>
    </row>
    <row r="165" spans="1:6" ht="24.95" customHeight="1">
      <c r="A165" s="422" t="s">
        <v>298</v>
      </c>
      <c r="B165" s="424" t="s">
        <v>301</v>
      </c>
      <c r="C165" s="424"/>
      <c r="D165" s="426" t="s">
        <v>287</v>
      </c>
      <c r="E165" s="427"/>
      <c r="F165" s="428"/>
    </row>
    <row r="166" spans="1:6" ht="24.95" customHeight="1">
      <c r="A166" s="423"/>
      <c r="B166" s="425"/>
      <c r="C166" s="425"/>
      <c r="D166" s="429"/>
      <c r="E166" s="430"/>
      <c r="F166" s="431"/>
    </row>
    <row r="169" spans="1:6" ht="24.95" customHeight="1">
      <c r="A169" s="157"/>
      <c r="B169" s="408" t="s">
        <v>257</v>
      </c>
      <c r="C169" s="408"/>
      <c r="D169" s="408"/>
      <c r="E169" s="408"/>
      <c r="F169" s="409"/>
    </row>
    <row r="170" spans="1:6" ht="24.95" customHeight="1">
      <c r="A170" s="73"/>
      <c r="B170" s="410" t="s">
        <v>258</v>
      </c>
      <c r="C170" s="410"/>
      <c r="D170" s="410"/>
      <c r="E170" s="410"/>
      <c r="F170" s="411"/>
    </row>
    <row r="171" spans="1:6" ht="24.95" customHeight="1">
      <c r="A171" s="73"/>
      <c r="B171" s="410" t="s">
        <v>259</v>
      </c>
      <c r="C171" s="410"/>
      <c r="D171" s="410"/>
      <c r="E171" s="410"/>
      <c r="F171" s="411"/>
    </row>
    <row r="172" spans="1:6" ht="24.95" customHeight="1">
      <c r="A172" s="73"/>
      <c r="B172" s="412" t="s">
        <v>260</v>
      </c>
      <c r="C172" s="412"/>
      <c r="D172" s="412"/>
      <c r="E172" s="412"/>
      <c r="F172" s="413"/>
    </row>
    <row r="173" spans="1:6" ht="24.95" customHeight="1">
      <c r="A173" s="73"/>
      <c r="B173" s="410" t="s">
        <v>261</v>
      </c>
      <c r="C173" s="410"/>
      <c r="D173" s="410"/>
      <c r="E173" s="410"/>
      <c r="F173" s="411"/>
    </row>
    <row r="174" spans="1:6" ht="24.95" customHeight="1">
      <c r="A174" s="414" t="s">
        <v>262</v>
      </c>
      <c r="B174" s="410"/>
      <c r="C174" s="410"/>
      <c r="D174" s="410"/>
      <c r="E174" s="410"/>
      <c r="F174" s="411"/>
    </row>
    <row r="175" spans="1:6" ht="24.95" customHeight="1">
      <c r="A175" s="73" t="s">
        <v>263</v>
      </c>
      <c r="B175" s="415" t="s">
        <v>264</v>
      </c>
      <c r="C175" s="416"/>
      <c r="E175" s="410"/>
      <c r="F175" s="411"/>
    </row>
    <row r="176" spans="1:6" ht="24.95" customHeight="1">
      <c r="A176" s="73" t="s">
        <v>265</v>
      </c>
      <c r="B176" s="415" t="s">
        <v>116</v>
      </c>
      <c r="C176" s="416"/>
      <c r="D176" s="158" t="s">
        <v>266</v>
      </c>
      <c r="E176" s="412">
        <v>8</v>
      </c>
      <c r="F176" s="413"/>
    </row>
    <row r="177" spans="1:6" ht="24.95" customHeight="1">
      <c r="A177" s="73" t="s">
        <v>267</v>
      </c>
      <c r="B177" s="415" t="s">
        <v>304</v>
      </c>
      <c r="C177" s="416"/>
      <c r="D177" s="158" t="s">
        <v>269</v>
      </c>
      <c r="E177" s="415" t="s">
        <v>117</v>
      </c>
      <c r="F177" s="417"/>
    </row>
    <row r="178" spans="1:6" ht="24.95" customHeight="1">
      <c r="A178" s="73" t="s">
        <v>270</v>
      </c>
      <c r="B178" s="415" t="s">
        <v>305</v>
      </c>
      <c r="C178" s="416"/>
      <c r="D178" s="158"/>
      <c r="E178" s="418"/>
      <c r="F178" s="419"/>
    </row>
    <row r="179" spans="1:6" ht="24.95" customHeight="1">
      <c r="A179" s="74" t="s">
        <v>272</v>
      </c>
      <c r="B179" s="70" t="s">
        <v>273</v>
      </c>
      <c r="C179" s="70" t="s">
        <v>274</v>
      </c>
      <c r="D179" s="70" t="s">
        <v>275</v>
      </c>
      <c r="E179" s="412"/>
      <c r="F179" s="413"/>
    </row>
    <row r="180" spans="1:6" ht="24.95" customHeight="1">
      <c r="A180" s="74">
        <v>1</v>
      </c>
      <c r="B180" s="66" t="s">
        <v>276</v>
      </c>
      <c r="C180" s="70">
        <v>13.5</v>
      </c>
      <c r="D180" s="159" t="str">
        <f>IF(C180&gt;=18,"A1",IF(C180&gt;=16,"A2",IF(C180&gt;=14,"B1",IF(C180&gt;=12,"B2",IF(C180&gt;=10,"C1",IF(C180&gt;=8,"C2",IF(C180&gt;=6.5,"D","E")))))))</f>
        <v>B2</v>
      </c>
      <c r="E180" s="415"/>
      <c r="F180" s="417"/>
    </row>
    <row r="181" spans="1:6" ht="24.95" customHeight="1">
      <c r="A181" s="74">
        <v>2</v>
      </c>
      <c r="B181" s="66" t="s">
        <v>277</v>
      </c>
      <c r="C181" s="70">
        <v>4</v>
      </c>
      <c r="D181" s="159" t="str">
        <f t="shared" ref="D181:D182" si="13">IF(C181&gt;=18,"A1",IF(C181&gt;=16,"A2",IF(C181&gt;=14,"B1",IF(C181&gt;=12,"B2",IF(C181&gt;=10,"C1",IF(C181&gt;=8,"C2",IF(C181&gt;=6.5,"D","E")))))))</f>
        <v>E</v>
      </c>
      <c r="E181" s="420"/>
      <c r="F181" s="421"/>
    </row>
    <row r="182" spans="1:6" ht="24.95" customHeight="1">
      <c r="A182" s="74">
        <v>3</v>
      </c>
      <c r="B182" s="66" t="s">
        <v>278</v>
      </c>
      <c r="C182" s="70">
        <v>12.5</v>
      </c>
      <c r="D182" s="159" t="str">
        <f t="shared" si="13"/>
        <v>B2</v>
      </c>
      <c r="E182" s="420"/>
      <c r="F182" s="421"/>
    </row>
    <row r="183" spans="1:6" ht="24.95" customHeight="1">
      <c r="A183" s="74">
        <v>4</v>
      </c>
      <c r="B183" s="66" t="s">
        <v>279</v>
      </c>
      <c r="C183" s="70">
        <v>11</v>
      </c>
      <c r="D183" s="159" t="s">
        <v>306</v>
      </c>
      <c r="E183" s="420"/>
      <c r="F183" s="421"/>
    </row>
    <row r="184" spans="1:6" ht="24.95" customHeight="1">
      <c r="A184" s="74">
        <v>5</v>
      </c>
      <c r="B184" s="66" t="s">
        <v>281</v>
      </c>
      <c r="C184" s="70">
        <v>11</v>
      </c>
      <c r="D184" s="159" t="str">
        <f t="shared" ref="D184:D185" si="14">IF(C184&gt;=18,"A1",IF(C184&gt;=16,"A2",IF(C184&gt;=14,"B1",IF(C184&gt;=12,"B2",IF(C184&gt;=10,"C1",IF(C184&gt;=8,"C2",IF(C184&gt;=6.5,"D","E")))))))</f>
        <v>C1</v>
      </c>
      <c r="E184" s="420"/>
      <c r="F184" s="421"/>
    </row>
    <row r="185" spans="1:6" ht="24.95" customHeight="1">
      <c r="A185" s="74">
        <v>6</v>
      </c>
      <c r="B185" s="66" t="s">
        <v>282</v>
      </c>
      <c r="C185" s="70">
        <v>4</v>
      </c>
      <c r="D185" s="159" t="str">
        <f t="shared" si="14"/>
        <v>E</v>
      </c>
      <c r="E185" s="420"/>
      <c r="F185" s="421"/>
    </row>
    <row r="186" spans="1:6" ht="24.95" customHeight="1">
      <c r="A186" s="73"/>
      <c r="B186" s="158"/>
      <c r="C186" s="70"/>
      <c r="D186" s="158"/>
      <c r="E186" s="420"/>
      <c r="F186" s="421"/>
    </row>
    <row r="187" spans="1:6" ht="24.95" customHeight="1">
      <c r="A187" s="73"/>
      <c r="B187" s="70" t="s">
        <v>283</v>
      </c>
      <c r="C187" s="70">
        <f>SUM(C180:C185)</f>
        <v>56</v>
      </c>
      <c r="D187" s="158"/>
      <c r="E187" s="420"/>
      <c r="F187" s="421"/>
    </row>
    <row r="188" spans="1:6" ht="24.95" customHeight="1">
      <c r="A188" s="73"/>
      <c r="B188" s="160" t="s">
        <v>284</v>
      </c>
      <c r="C188" s="161">
        <f>(C187/120*100)</f>
        <v>46.666666666666664</v>
      </c>
      <c r="D188" s="70"/>
      <c r="E188" s="420"/>
      <c r="F188" s="421"/>
    </row>
    <row r="189" spans="1:6" ht="24.95" customHeight="1">
      <c r="A189" s="422" t="s">
        <v>298</v>
      </c>
      <c r="B189" s="424" t="s">
        <v>301</v>
      </c>
      <c r="C189" s="424"/>
      <c r="D189" s="426" t="s">
        <v>287</v>
      </c>
      <c r="E189" s="427"/>
      <c r="F189" s="428"/>
    </row>
    <row r="190" spans="1:6" ht="24.95" customHeight="1">
      <c r="A190" s="423"/>
      <c r="B190" s="425"/>
      <c r="C190" s="425"/>
      <c r="D190" s="429"/>
      <c r="E190" s="430"/>
      <c r="F190" s="431"/>
    </row>
    <row r="193" spans="1:6" ht="24.95" customHeight="1">
      <c r="A193" s="157"/>
      <c r="B193" s="408" t="s">
        <v>257</v>
      </c>
      <c r="C193" s="408"/>
      <c r="D193" s="408"/>
      <c r="E193" s="408"/>
      <c r="F193" s="409"/>
    </row>
    <row r="194" spans="1:6" ht="24.95" customHeight="1">
      <c r="A194" s="73"/>
      <c r="B194" s="410" t="s">
        <v>258</v>
      </c>
      <c r="C194" s="410"/>
      <c r="D194" s="410"/>
      <c r="E194" s="410"/>
      <c r="F194" s="411"/>
    </row>
    <row r="195" spans="1:6" ht="24.95" customHeight="1">
      <c r="A195" s="73"/>
      <c r="B195" s="410" t="s">
        <v>259</v>
      </c>
      <c r="C195" s="410"/>
      <c r="D195" s="410"/>
      <c r="E195" s="410"/>
      <c r="F195" s="411"/>
    </row>
    <row r="196" spans="1:6" ht="24.95" customHeight="1">
      <c r="A196" s="73"/>
      <c r="B196" s="412" t="s">
        <v>260</v>
      </c>
      <c r="C196" s="412"/>
      <c r="D196" s="412"/>
      <c r="E196" s="412"/>
      <c r="F196" s="413"/>
    </row>
    <row r="197" spans="1:6" ht="24.95" customHeight="1">
      <c r="A197" s="73"/>
      <c r="B197" s="410" t="s">
        <v>261</v>
      </c>
      <c r="C197" s="410"/>
      <c r="D197" s="410"/>
      <c r="E197" s="410"/>
      <c r="F197" s="411"/>
    </row>
    <row r="198" spans="1:6" ht="24.95" customHeight="1">
      <c r="A198" s="414" t="s">
        <v>262</v>
      </c>
      <c r="B198" s="410"/>
      <c r="C198" s="410"/>
      <c r="D198" s="410"/>
      <c r="E198" s="410"/>
      <c r="F198" s="411"/>
    </row>
    <row r="199" spans="1:6" ht="24.95" customHeight="1">
      <c r="A199" s="73" t="s">
        <v>263</v>
      </c>
      <c r="B199" s="415" t="s">
        <v>264</v>
      </c>
      <c r="C199" s="416"/>
      <c r="E199" s="410"/>
      <c r="F199" s="411"/>
    </row>
    <row r="200" spans="1:6" ht="24.95" customHeight="1">
      <c r="A200" s="73" t="s">
        <v>265</v>
      </c>
      <c r="B200" s="415" t="s">
        <v>307</v>
      </c>
      <c r="C200" s="416"/>
      <c r="D200" s="158" t="s">
        <v>266</v>
      </c>
      <c r="E200" s="412">
        <v>9</v>
      </c>
      <c r="F200" s="413"/>
    </row>
    <row r="201" spans="1:6" ht="24.95" customHeight="1">
      <c r="A201" s="73" t="s">
        <v>267</v>
      </c>
      <c r="B201" s="415" t="s">
        <v>308</v>
      </c>
      <c r="C201" s="416"/>
      <c r="D201" s="158" t="s">
        <v>269</v>
      </c>
      <c r="E201" s="415">
        <v>961</v>
      </c>
      <c r="F201" s="417"/>
    </row>
    <row r="202" spans="1:6" ht="24.95" customHeight="1">
      <c r="A202" s="73" t="s">
        <v>270</v>
      </c>
      <c r="B202" s="415" t="s">
        <v>309</v>
      </c>
      <c r="C202" s="416"/>
      <c r="D202" s="158"/>
      <c r="E202" s="418"/>
      <c r="F202" s="419"/>
    </row>
    <row r="203" spans="1:6" ht="24.95" customHeight="1">
      <c r="A203" s="74" t="s">
        <v>272</v>
      </c>
      <c r="B203" s="70" t="s">
        <v>273</v>
      </c>
      <c r="C203" s="70" t="s">
        <v>274</v>
      </c>
      <c r="D203" s="70" t="s">
        <v>275</v>
      </c>
      <c r="E203" s="412"/>
      <c r="F203" s="413"/>
    </row>
    <row r="204" spans="1:6" ht="24.95" customHeight="1">
      <c r="A204" s="74">
        <v>1</v>
      </c>
      <c r="B204" s="66" t="s">
        <v>276</v>
      </c>
      <c r="C204" s="70">
        <v>15.5</v>
      </c>
      <c r="D204" s="159" t="str">
        <f>IF(C204&gt;=18,"A1",IF(C204&gt;=16,"A2",IF(C204&gt;=14,"B1",IF(C204&gt;=12,"B2",IF(C204&gt;=10,"C1",IF(C204&gt;=8,"C2",IF(C204&gt;=6.5,"D","E")))))))</f>
        <v>B1</v>
      </c>
      <c r="E204" s="415"/>
      <c r="F204" s="417"/>
    </row>
    <row r="205" spans="1:6" ht="24.95" customHeight="1">
      <c r="A205" s="74">
        <v>2</v>
      </c>
      <c r="B205" s="66" t="s">
        <v>277</v>
      </c>
      <c r="C205" s="70">
        <v>14</v>
      </c>
      <c r="D205" s="159" t="str">
        <f t="shared" ref="D205:D206" si="15">IF(C205&gt;=18,"A1",IF(C205&gt;=16,"A2",IF(C205&gt;=14,"B1",IF(C205&gt;=12,"B2",IF(C205&gt;=10,"C1",IF(C205&gt;=8,"C2",IF(C205&gt;=6.5,"D","E")))))))</f>
        <v>B1</v>
      </c>
      <c r="E205" s="420"/>
      <c r="F205" s="421"/>
    </row>
    <row r="206" spans="1:6" ht="24.95" customHeight="1">
      <c r="A206" s="74">
        <v>3</v>
      </c>
      <c r="B206" s="66" t="s">
        <v>278</v>
      </c>
      <c r="C206" s="70">
        <v>14.5</v>
      </c>
      <c r="D206" s="159" t="str">
        <f t="shared" si="15"/>
        <v>B1</v>
      </c>
      <c r="E206" s="420"/>
      <c r="F206" s="421"/>
    </row>
    <row r="207" spans="1:6" ht="24.95" customHeight="1">
      <c r="A207" s="74">
        <v>4</v>
      </c>
      <c r="B207" s="66" t="s">
        <v>279</v>
      </c>
      <c r="C207" s="70">
        <v>16.5</v>
      </c>
      <c r="D207" s="159" t="s">
        <v>297</v>
      </c>
      <c r="E207" s="420"/>
      <c r="F207" s="421"/>
    </row>
    <row r="208" spans="1:6" ht="24.95" customHeight="1">
      <c r="A208" s="74">
        <v>5</v>
      </c>
      <c r="B208" s="66" t="s">
        <v>281</v>
      </c>
      <c r="C208" s="70">
        <v>14.5</v>
      </c>
      <c r="D208" s="159" t="str">
        <f t="shared" ref="D208:D209" si="16">IF(C208&gt;=18,"A1",IF(C208&gt;=16,"A2",IF(C208&gt;=14,"B1",IF(C208&gt;=12,"B2",IF(C208&gt;=10,"C1",IF(C208&gt;=8,"C2",IF(C208&gt;=6.5,"D","E")))))))</f>
        <v>B1</v>
      </c>
      <c r="E208" s="420"/>
      <c r="F208" s="421"/>
    </row>
    <row r="209" spans="1:6" ht="24.95" customHeight="1">
      <c r="A209" s="74">
        <v>6</v>
      </c>
      <c r="B209" s="66" t="s">
        <v>282</v>
      </c>
      <c r="C209" s="70">
        <v>14.5</v>
      </c>
      <c r="D209" s="159" t="str">
        <f t="shared" si="16"/>
        <v>B1</v>
      </c>
      <c r="E209" s="420"/>
      <c r="F209" s="421"/>
    </row>
    <row r="210" spans="1:6" ht="24.95" customHeight="1">
      <c r="A210" s="73"/>
      <c r="B210" s="158"/>
      <c r="C210" s="70"/>
      <c r="D210" s="158"/>
      <c r="E210" s="420"/>
      <c r="F210" s="421"/>
    </row>
    <row r="211" spans="1:6" ht="24.95" customHeight="1">
      <c r="A211" s="73"/>
      <c r="B211" s="70" t="s">
        <v>283</v>
      </c>
      <c r="C211" s="70">
        <f>SUM(C204:C209)</f>
        <v>89.5</v>
      </c>
      <c r="D211" s="158"/>
      <c r="E211" s="420"/>
      <c r="F211" s="421"/>
    </row>
    <row r="212" spans="1:6" ht="24.95" customHeight="1">
      <c r="A212" s="73"/>
      <c r="B212" s="160" t="s">
        <v>284</v>
      </c>
      <c r="C212" s="161">
        <f>(C211/120*100)</f>
        <v>74.583333333333329</v>
      </c>
      <c r="D212" s="70"/>
      <c r="E212" s="420"/>
      <c r="F212" s="421"/>
    </row>
    <row r="213" spans="1:6" ht="24.95" customHeight="1">
      <c r="A213" s="422" t="s">
        <v>298</v>
      </c>
      <c r="B213" s="424" t="s">
        <v>301</v>
      </c>
      <c r="C213" s="424"/>
      <c r="D213" s="426" t="s">
        <v>287</v>
      </c>
      <c r="E213" s="427"/>
      <c r="F213" s="428"/>
    </row>
    <row r="214" spans="1:6" ht="24.95" customHeight="1">
      <c r="A214" s="423"/>
      <c r="B214" s="425"/>
      <c r="C214" s="425"/>
      <c r="D214" s="429"/>
      <c r="E214" s="430"/>
      <c r="F214" s="431"/>
    </row>
    <row r="215" spans="1:6" ht="24.95" customHeight="1">
      <c r="A215" s="162"/>
      <c r="F215" s="163"/>
    </row>
    <row r="216" spans="1:6" ht="24.95" customHeight="1">
      <c r="A216" s="162"/>
      <c r="F216" s="163"/>
    </row>
    <row r="217" spans="1:6" ht="24.95" customHeight="1">
      <c r="A217" s="157"/>
      <c r="B217" s="408" t="s">
        <v>257</v>
      </c>
      <c r="C217" s="408"/>
      <c r="D217" s="408"/>
      <c r="E217" s="408"/>
      <c r="F217" s="409"/>
    </row>
    <row r="218" spans="1:6" ht="24.95" customHeight="1">
      <c r="A218" s="73"/>
      <c r="B218" s="410" t="s">
        <v>258</v>
      </c>
      <c r="C218" s="410"/>
      <c r="D218" s="410"/>
      <c r="E218" s="410"/>
      <c r="F218" s="411"/>
    </row>
    <row r="219" spans="1:6" ht="24.95" customHeight="1">
      <c r="A219" s="73"/>
      <c r="B219" s="410" t="s">
        <v>259</v>
      </c>
      <c r="C219" s="410"/>
      <c r="D219" s="410"/>
      <c r="E219" s="410"/>
      <c r="F219" s="411"/>
    </row>
    <row r="220" spans="1:6" ht="24.95" customHeight="1">
      <c r="A220" s="73"/>
      <c r="B220" s="412" t="s">
        <v>260</v>
      </c>
      <c r="C220" s="412"/>
      <c r="D220" s="412"/>
      <c r="E220" s="412"/>
      <c r="F220" s="413"/>
    </row>
    <row r="221" spans="1:6" ht="24.95" customHeight="1">
      <c r="A221" s="73"/>
      <c r="B221" s="410" t="s">
        <v>261</v>
      </c>
      <c r="C221" s="410"/>
      <c r="D221" s="410"/>
      <c r="E221" s="410"/>
      <c r="F221" s="411"/>
    </row>
    <row r="222" spans="1:6" ht="24.95" customHeight="1">
      <c r="A222" s="414" t="s">
        <v>262</v>
      </c>
      <c r="B222" s="410"/>
      <c r="C222" s="410"/>
      <c r="D222" s="410"/>
      <c r="E222" s="410"/>
      <c r="F222" s="411"/>
    </row>
    <row r="223" spans="1:6" ht="24.95" customHeight="1">
      <c r="A223" s="73" t="s">
        <v>263</v>
      </c>
      <c r="B223" s="415" t="s">
        <v>310</v>
      </c>
      <c r="C223" s="416"/>
      <c r="E223" s="410"/>
      <c r="F223" s="411"/>
    </row>
    <row r="224" spans="1:6" ht="24.95" customHeight="1">
      <c r="A224" s="73" t="s">
        <v>265</v>
      </c>
      <c r="B224" s="415" t="s">
        <v>311</v>
      </c>
      <c r="C224" s="416"/>
      <c r="D224" s="158" t="s">
        <v>266</v>
      </c>
      <c r="E224" s="412">
        <v>10</v>
      </c>
      <c r="F224" s="413"/>
    </row>
    <row r="225" spans="1:6" ht="24.95" customHeight="1">
      <c r="A225" s="73" t="s">
        <v>267</v>
      </c>
      <c r="B225" s="415" t="s">
        <v>312</v>
      </c>
      <c r="C225" s="416"/>
      <c r="D225" s="158" t="s">
        <v>269</v>
      </c>
      <c r="E225" s="415">
        <v>1391</v>
      </c>
      <c r="F225" s="417"/>
    </row>
    <row r="226" spans="1:6" ht="24.95" customHeight="1">
      <c r="A226" s="73" t="s">
        <v>270</v>
      </c>
      <c r="B226" s="415" t="s">
        <v>313</v>
      </c>
      <c r="C226" s="416"/>
      <c r="D226" s="158"/>
      <c r="E226" s="418"/>
      <c r="F226" s="419"/>
    </row>
    <row r="227" spans="1:6" ht="24.95" customHeight="1">
      <c r="A227" s="74" t="s">
        <v>272</v>
      </c>
      <c r="B227" s="70" t="s">
        <v>273</v>
      </c>
      <c r="C227" s="70" t="s">
        <v>274</v>
      </c>
      <c r="D227" s="70" t="s">
        <v>275</v>
      </c>
      <c r="E227" s="412"/>
      <c r="F227" s="413"/>
    </row>
    <row r="228" spans="1:6" ht="24.95" customHeight="1">
      <c r="A228" s="74">
        <v>1</v>
      </c>
      <c r="B228" s="66" t="s">
        <v>276</v>
      </c>
      <c r="C228" s="70">
        <v>17.5</v>
      </c>
      <c r="D228" s="159" t="str">
        <f>IF(C228&gt;=18,"A1",IF(C228&gt;=16,"A2",IF(C228&gt;=14,"B1",IF(C228&gt;=12,"B2",IF(C228&gt;=10,"C1",IF(C228&gt;=8,"C2",IF(C228&gt;=6.5,"D","E")))))))</f>
        <v>A2</v>
      </c>
      <c r="E228" s="415"/>
      <c r="F228" s="417"/>
    </row>
    <row r="229" spans="1:6" ht="24.95" customHeight="1">
      <c r="A229" s="74">
        <v>2</v>
      </c>
      <c r="B229" s="66" t="s">
        <v>277</v>
      </c>
      <c r="C229" s="70">
        <v>14</v>
      </c>
      <c r="D229" s="159" t="str">
        <f t="shared" ref="D229:D230" si="17">IF(C229&gt;=18,"A1",IF(C229&gt;=16,"A2",IF(C229&gt;=14,"B1",IF(C229&gt;=12,"B2",IF(C229&gt;=10,"C1",IF(C229&gt;=8,"C2",IF(C229&gt;=6.5,"D","E")))))))</f>
        <v>B1</v>
      </c>
      <c r="E229" s="420"/>
      <c r="F229" s="421"/>
    </row>
    <row r="230" spans="1:6" ht="24.95" customHeight="1">
      <c r="A230" s="74">
        <v>3</v>
      </c>
      <c r="B230" s="66" t="s">
        <v>278</v>
      </c>
      <c r="C230" s="70">
        <v>18</v>
      </c>
      <c r="D230" s="159" t="str">
        <f t="shared" si="17"/>
        <v>A1</v>
      </c>
      <c r="E230" s="420"/>
      <c r="F230" s="421"/>
    </row>
    <row r="231" spans="1:6" ht="24.95" customHeight="1">
      <c r="A231" s="74">
        <v>4</v>
      </c>
      <c r="B231" s="66" t="s">
        <v>279</v>
      </c>
      <c r="C231" s="70">
        <v>18</v>
      </c>
      <c r="D231" s="159" t="s">
        <v>280</v>
      </c>
      <c r="E231" s="420"/>
      <c r="F231" s="421"/>
    </row>
    <row r="232" spans="1:6" ht="24.95" customHeight="1">
      <c r="A232" s="74">
        <v>5</v>
      </c>
      <c r="B232" s="66" t="s">
        <v>281</v>
      </c>
      <c r="C232" s="70">
        <v>18</v>
      </c>
      <c r="D232" s="159" t="str">
        <f t="shared" ref="D232:D233" si="18">IF(C232&gt;=18,"A1",IF(C232&gt;=16,"A2",IF(C232&gt;=14,"B1",IF(C232&gt;=12,"B2",IF(C232&gt;=10,"C1",IF(C232&gt;=8,"C2",IF(C232&gt;=6.5,"D","E")))))))</f>
        <v>A1</v>
      </c>
      <c r="E232" s="420"/>
      <c r="F232" s="421"/>
    </row>
    <row r="233" spans="1:6" ht="24.95" customHeight="1">
      <c r="A233" s="74">
        <v>6</v>
      </c>
      <c r="B233" s="66" t="s">
        <v>282</v>
      </c>
      <c r="C233" s="70">
        <v>16</v>
      </c>
      <c r="D233" s="159" t="str">
        <f t="shared" si="18"/>
        <v>A2</v>
      </c>
      <c r="E233" s="420"/>
      <c r="F233" s="421"/>
    </row>
    <row r="234" spans="1:6" ht="24.95" customHeight="1">
      <c r="A234" s="73"/>
      <c r="B234" s="158"/>
      <c r="C234" s="70"/>
      <c r="D234" s="158"/>
      <c r="E234" s="420"/>
      <c r="F234" s="421"/>
    </row>
    <row r="235" spans="1:6" ht="24.95" customHeight="1">
      <c r="A235" s="73"/>
      <c r="B235" s="70" t="s">
        <v>283</v>
      </c>
      <c r="C235" s="70">
        <f>SUM(C228:C233)</f>
        <v>101.5</v>
      </c>
      <c r="D235" s="158"/>
      <c r="E235" s="420"/>
      <c r="F235" s="421"/>
    </row>
    <row r="236" spans="1:6" ht="24.95" customHeight="1">
      <c r="A236" s="73"/>
      <c r="B236" s="160" t="s">
        <v>284</v>
      </c>
      <c r="C236" s="161">
        <f>(C235/120*100)</f>
        <v>84.583333333333329</v>
      </c>
      <c r="D236" s="70"/>
      <c r="E236" s="420"/>
      <c r="F236" s="421"/>
    </row>
    <row r="237" spans="1:6" ht="24.95" customHeight="1">
      <c r="A237" s="422" t="s">
        <v>298</v>
      </c>
      <c r="B237" s="424" t="s">
        <v>301</v>
      </c>
      <c r="C237" s="424"/>
      <c r="D237" s="426" t="s">
        <v>287</v>
      </c>
      <c r="E237" s="427"/>
      <c r="F237" s="428"/>
    </row>
    <row r="238" spans="1:6" ht="24.95" customHeight="1">
      <c r="A238" s="423"/>
      <c r="B238" s="425"/>
      <c r="C238" s="425"/>
      <c r="D238" s="429"/>
      <c r="E238" s="430"/>
      <c r="F238" s="431"/>
    </row>
    <row r="241" spans="1:6" ht="24.95" customHeight="1">
      <c r="A241" s="157"/>
      <c r="B241" s="408" t="s">
        <v>257</v>
      </c>
      <c r="C241" s="408"/>
      <c r="D241" s="408"/>
      <c r="E241" s="408"/>
      <c r="F241" s="409"/>
    </row>
    <row r="242" spans="1:6" ht="24.95" customHeight="1">
      <c r="A242" s="73"/>
      <c r="B242" s="410" t="s">
        <v>258</v>
      </c>
      <c r="C242" s="410"/>
      <c r="D242" s="410"/>
      <c r="E242" s="410"/>
      <c r="F242" s="411"/>
    </row>
    <row r="243" spans="1:6" ht="24.95" customHeight="1">
      <c r="A243" s="73"/>
      <c r="B243" s="410" t="s">
        <v>259</v>
      </c>
      <c r="C243" s="410"/>
      <c r="D243" s="410"/>
      <c r="E243" s="410"/>
      <c r="F243" s="411"/>
    </row>
    <row r="244" spans="1:6" ht="24.95" customHeight="1">
      <c r="A244" s="73"/>
      <c r="B244" s="412" t="s">
        <v>260</v>
      </c>
      <c r="C244" s="412"/>
      <c r="D244" s="412"/>
      <c r="E244" s="412"/>
      <c r="F244" s="413"/>
    </row>
    <row r="245" spans="1:6" ht="24.95" customHeight="1">
      <c r="A245" s="73"/>
      <c r="B245" s="410" t="s">
        <v>261</v>
      </c>
      <c r="C245" s="410"/>
      <c r="D245" s="410"/>
      <c r="E245" s="410"/>
      <c r="F245" s="411"/>
    </row>
    <row r="246" spans="1:6" ht="24.95" customHeight="1">
      <c r="A246" s="414" t="s">
        <v>262</v>
      </c>
      <c r="B246" s="410"/>
      <c r="C246" s="410"/>
      <c r="D246" s="410"/>
      <c r="E246" s="410"/>
      <c r="F246" s="411"/>
    </row>
    <row r="247" spans="1:6" ht="24.95" customHeight="1">
      <c r="A247" s="73" t="s">
        <v>263</v>
      </c>
      <c r="B247" s="415" t="s">
        <v>264</v>
      </c>
      <c r="C247" s="416"/>
      <c r="E247" s="410"/>
      <c r="F247" s="411"/>
    </row>
    <row r="248" spans="1:6" ht="24.95" customHeight="1">
      <c r="A248" s="73" t="s">
        <v>265</v>
      </c>
      <c r="B248" s="415" t="s">
        <v>314</v>
      </c>
      <c r="C248" s="416"/>
      <c r="D248" s="158" t="s">
        <v>266</v>
      </c>
      <c r="E248" s="412">
        <v>11</v>
      </c>
      <c r="F248" s="413"/>
    </row>
    <row r="249" spans="1:6" ht="24.95" customHeight="1">
      <c r="A249" s="73" t="s">
        <v>267</v>
      </c>
      <c r="B249" s="415" t="s">
        <v>315</v>
      </c>
      <c r="C249" s="416"/>
      <c r="D249" s="158" t="s">
        <v>269</v>
      </c>
      <c r="E249" s="415">
        <v>1169</v>
      </c>
      <c r="F249" s="417"/>
    </row>
    <row r="250" spans="1:6" ht="24.95" customHeight="1">
      <c r="A250" s="73" t="s">
        <v>270</v>
      </c>
      <c r="B250" s="415" t="s">
        <v>316</v>
      </c>
      <c r="C250" s="416"/>
      <c r="D250" s="158"/>
      <c r="E250" s="418"/>
      <c r="F250" s="419"/>
    </row>
    <row r="251" spans="1:6" ht="24.95" customHeight="1">
      <c r="A251" s="74" t="s">
        <v>272</v>
      </c>
      <c r="B251" s="70" t="s">
        <v>273</v>
      </c>
      <c r="C251" s="70" t="s">
        <v>274</v>
      </c>
      <c r="D251" s="70" t="s">
        <v>275</v>
      </c>
      <c r="E251" s="412"/>
      <c r="F251" s="413"/>
    </row>
    <row r="252" spans="1:6" ht="24.95" customHeight="1">
      <c r="A252" s="74">
        <v>1</v>
      </c>
      <c r="B252" s="66" t="s">
        <v>276</v>
      </c>
      <c r="C252" s="70">
        <v>17.5</v>
      </c>
      <c r="D252" s="159" t="str">
        <f>IF(C252&gt;=18,"A1",IF(C252&gt;=16,"A2",IF(C252&gt;=14,"B1",IF(C252&gt;=12,"B2",IF(C252&gt;=10,"C1",IF(C252&gt;=8,"C2",IF(C252&gt;=6.5,"D","E")))))))</f>
        <v>A2</v>
      </c>
      <c r="E252" s="415"/>
      <c r="F252" s="417"/>
    </row>
    <row r="253" spans="1:6" ht="24.95" customHeight="1">
      <c r="A253" s="74">
        <v>2</v>
      </c>
      <c r="B253" s="66" t="s">
        <v>277</v>
      </c>
      <c r="C253" s="70">
        <v>7</v>
      </c>
      <c r="D253" s="159" t="str">
        <f t="shared" ref="D253:D254" si="19">IF(C253&gt;=18,"A1",IF(C253&gt;=16,"A2",IF(C253&gt;=14,"B1",IF(C253&gt;=12,"B2",IF(C253&gt;=10,"C1",IF(C253&gt;=8,"C2",IF(C253&gt;=6.5,"D","E")))))))</f>
        <v>D</v>
      </c>
      <c r="E253" s="420"/>
      <c r="F253" s="421"/>
    </row>
    <row r="254" spans="1:6" ht="24.95" customHeight="1">
      <c r="A254" s="74">
        <v>3</v>
      </c>
      <c r="B254" s="66" t="s">
        <v>278</v>
      </c>
      <c r="C254" s="70">
        <v>17</v>
      </c>
      <c r="D254" s="159" t="str">
        <f t="shared" si="19"/>
        <v>A2</v>
      </c>
      <c r="E254" s="420"/>
      <c r="F254" s="421"/>
    </row>
    <row r="255" spans="1:6" ht="24.95" customHeight="1">
      <c r="A255" s="74">
        <v>4</v>
      </c>
      <c r="B255" s="66" t="s">
        <v>279</v>
      </c>
      <c r="C255" s="70">
        <v>17</v>
      </c>
      <c r="D255" s="159" t="s">
        <v>297</v>
      </c>
      <c r="E255" s="420"/>
      <c r="F255" s="421"/>
    </row>
    <row r="256" spans="1:6" ht="24.95" customHeight="1">
      <c r="A256" s="74">
        <v>5</v>
      </c>
      <c r="B256" s="66" t="s">
        <v>281</v>
      </c>
      <c r="C256" s="70">
        <v>13.5</v>
      </c>
      <c r="D256" s="159" t="str">
        <f t="shared" ref="D256:D257" si="20">IF(C256&gt;=18,"A1",IF(C256&gt;=16,"A2",IF(C256&gt;=14,"B1",IF(C256&gt;=12,"B2",IF(C256&gt;=10,"C1",IF(C256&gt;=8,"C2",IF(C256&gt;=6.5,"D","E")))))))</f>
        <v>B2</v>
      </c>
      <c r="E256" s="420"/>
      <c r="F256" s="421"/>
    </row>
    <row r="257" spans="1:6" ht="24.95" customHeight="1">
      <c r="A257" s="74">
        <v>6</v>
      </c>
      <c r="B257" s="66" t="s">
        <v>282</v>
      </c>
      <c r="C257" s="70">
        <v>18.5</v>
      </c>
      <c r="D257" s="159" t="str">
        <f t="shared" si="20"/>
        <v>A1</v>
      </c>
      <c r="E257" s="420"/>
      <c r="F257" s="421"/>
    </row>
    <row r="258" spans="1:6" ht="24.95" customHeight="1">
      <c r="A258" s="73"/>
      <c r="B258" s="158"/>
      <c r="C258" s="70"/>
      <c r="D258" s="158"/>
      <c r="E258" s="420"/>
      <c r="F258" s="421"/>
    </row>
    <row r="259" spans="1:6" ht="24.95" customHeight="1">
      <c r="A259" s="73"/>
      <c r="B259" s="70" t="s">
        <v>283</v>
      </c>
      <c r="C259" s="70">
        <f>SUM(C252:C257)</f>
        <v>90.5</v>
      </c>
      <c r="D259" s="158"/>
      <c r="E259" s="420"/>
      <c r="F259" s="421"/>
    </row>
    <row r="260" spans="1:6" ht="24.95" customHeight="1">
      <c r="A260" s="73"/>
      <c r="B260" s="160" t="s">
        <v>284</v>
      </c>
      <c r="C260" s="161">
        <f>(C259/120*100)</f>
        <v>75.416666666666671</v>
      </c>
      <c r="D260" s="70"/>
      <c r="E260" s="420"/>
      <c r="F260" s="421"/>
    </row>
    <row r="261" spans="1:6" ht="24.95" customHeight="1">
      <c r="A261" s="422" t="s">
        <v>298</v>
      </c>
      <c r="B261" s="424" t="s">
        <v>301</v>
      </c>
      <c r="C261" s="424"/>
      <c r="D261" s="426" t="s">
        <v>287</v>
      </c>
      <c r="E261" s="427"/>
      <c r="F261" s="428"/>
    </row>
    <row r="262" spans="1:6" ht="24.95" customHeight="1">
      <c r="A262" s="423"/>
      <c r="B262" s="425"/>
      <c r="C262" s="425"/>
      <c r="D262" s="429"/>
      <c r="E262" s="430"/>
      <c r="F262" s="431"/>
    </row>
    <row r="265" spans="1:6" ht="24.95" customHeight="1">
      <c r="A265" s="157"/>
      <c r="B265" s="408" t="s">
        <v>257</v>
      </c>
      <c r="C265" s="408"/>
      <c r="D265" s="408"/>
      <c r="E265" s="408"/>
      <c r="F265" s="409"/>
    </row>
    <row r="266" spans="1:6" ht="24.95" customHeight="1">
      <c r="A266" s="73"/>
      <c r="B266" s="410" t="s">
        <v>258</v>
      </c>
      <c r="C266" s="410"/>
      <c r="D266" s="410"/>
      <c r="E266" s="410"/>
      <c r="F266" s="411"/>
    </row>
    <row r="267" spans="1:6" ht="24.95" customHeight="1">
      <c r="A267" s="73"/>
      <c r="B267" s="410" t="s">
        <v>259</v>
      </c>
      <c r="C267" s="410"/>
      <c r="D267" s="410"/>
      <c r="E267" s="410"/>
      <c r="F267" s="411"/>
    </row>
    <row r="268" spans="1:6" ht="24.95" customHeight="1">
      <c r="A268" s="73"/>
      <c r="B268" s="412" t="s">
        <v>260</v>
      </c>
      <c r="C268" s="412"/>
      <c r="D268" s="412"/>
      <c r="E268" s="412"/>
      <c r="F268" s="413"/>
    </row>
    <row r="269" spans="1:6" ht="24.95" customHeight="1">
      <c r="A269" s="73"/>
      <c r="B269" s="410" t="s">
        <v>261</v>
      </c>
      <c r="C269" s="410"/>
      <c r="D269" s="410"/>
      <c r="E269" s="410"/>
      <c r="F269" s="411"/>
    </row>
    <row r="270" spans="1:6" ht="24.95" customHeight="1">
      <c r="A270" s="414" t="s">
        <v>262</v>
      </c>
      <c r="B270" s="410"/>
      <c r="C270" s="410"/>
      <c r="D270" s="410"/>
      <c r="E270" s="410"/>
      <c r="F270" s="411"/>
    </row>
    <row r="271" spans="1:6" ht="24.95" customHeight="1">
      <c r="A271" s="73" t="s">
        <v>263</v>
      </c>
      <c r="B271" s="415" t="s">
        <v>264</v>
      </c>
      <c r="C271" s="416"/>
      <c r="E271" s="410"/>
      <c r="F271" s="411"/>
    </row>
    <row r="272" spans="1:6" ht="24.95" customHeight="1">
      <c r="A272" s="73" t="s">
        <v>265</v>
      </c>
      <c r="B272" s="415" t="s">
        <v>152</v>
      </c>
      <c r="C272" s="416"/>
      <c r="D272" s="158" t="s">
        <v>266</v>
      </c>
      <c r="E272" s="412">
        <v>12</v>
      </c>
      <c r="F272" s="413"/>
    </row>
    <row r="273" spans="1:6" ht="24.95" customHeight="1">
      <c r="A273" s="73" t="s">
        <v>267</v>
      </c>
      <c r="B273" s="415" t="s">
        <v>317</v>
      </c>
      <c r="C273" s="416"/>
      <c r="D273" s="158" t="s">
        <v>269</v>
      </c>
      <c r="E273" s="415">
        <v>900</v>
      </c>
      <c r="F273" s="417"/>
    </row>
    <row r="274" spans="1:6" ht="24.95" customHeight="1">
      <c r="A274" s="73" t="s">
        <v>270</v>
      </c>
      <c r="B274" s="415" t="s">
        <v>318</v>
      </c>
      <c r="C274" s="416"/>
      <c r="D274" s="158"/>
      <c r="E274" s="418"/>
      <c r="F274" s="419"/>
    </row>
    <row r="275" spans="1:6" ht="24.95" customHeight="1">
      <c r="A275" s="74" t="s">
        <v>272</v>
      </c>
      <c r="B275" s="70" t="s">
        <v>273</v>
      </c>
      <c r="C275" s="70" t="s">
        <v>274</v>
      </c>
      <c r="D275" s="70" t="s">
        <v>275</v>
      </c>
      <c r="E275" s="412"/>
      <c r="F275" s="413"/>
    </row>
    <row r="276" spans="1:6" ht="24.95" customHeight="1">
      <c r="A276" s="74">
        <v>1</v>
      </c>
      <c r="B276" s="66" t="s">
        <v>276</v>
      </c>
      <c r="C276" s="70">
        <v>19.5</v>
      </c>
      <c r="D276" s="159" t="str">
        <f>IF(C276&gt;=18,"A1",IF(C276&gt;=16,"A2",IF(C276&gt;=14,"B1",IF(C276&gt;=12,"B2",IF(C276&gt;=10,"C1",IF(C276&gt;=8,"C2",IF(C276&gt;=6.5,"D","E")))))))</f>
        <v>A1</v>
      </c>
      <c r="E276" s="415"/>
      <c r="F276" s="417"/>
    </row>
    <row r="277" spans="1:6" ht="24.95" customHeight="1">
      <c r="A277" s="74">
        <v>2</v>
      </c>
      <c r="B277" s="66" t="s">
        <v>277</v>
      </c>
      <c r="C277" s="70">
        <v>19.5</v>
      </c>
      <c r="D277" s="159" t="str">
        <f t="shared" ref="D277:D278" si="21">IF(C277&gt;=18,"A1",IF(C277&gt;=16,"A2",IF(C277&gt;=14,"B1",IF(C277&gt;=12,"B2",IF(C277&gt;=10,"C1",IF(C277&gt;=8,"C2",IF(C277&gt;=6.5,"D","E")))))))</f>
        <v>A1</v>
      </c>
      <c r="E277" s="420"/>
      <c r="F277" s="421"/>
    </row>
    <row r="278" spans="1:6" ht="24.95" customHeight="1">
      <c r="A278" s="74">
        <v>3</v>
      </c>
      <c r="B278" s="66" t="s">
        <v>278</v>
      </c>
      <c r="C278" s="70">
        <v>19</v>
      </c>
      <c r="D278" s="159" t="str">
        <f t="shared" si="21"/>
        <v>A1</v>
      </c>
      <c r="E278" s="420"/>
      <c r="F278" s="421"/>
    </row>
    <row r="279" spans="1:6" ht="24.95" customHeight="1">
      <c r="A279" s="74">
        <v>4</v>
      </c>
      <c r="B279" s="66" t="s">
        <v>279</v>
      </c>
      <c r="C279" s="70">
        <v>19.5</v>
      </c>
      <c r="D279" s="159" t="s">
        <v>280</v>
      </c>
      <c r="E279" s="420"/>
      <c r="F279" s="421"/>
    </row>
    <row r="280" spans="1:6" ht="24.95" customHeight="1">
      <c r="A280" s="74">
        <v>5</v>
      </c>
      <c r="B280" s="66" t="s">
        <v>281</v>
      </c>
      <c r="C280" s="70">
        <v>19</v>
      </c>
      <c r="D280" s="159" t="str">
        <f t="shared" ref="D280:D281" si="22">IF(C280&gt;=18,"A1",IF(C280&gt;=16,"A2",IF(C280&gt;=14,"B1",IF(C280&gt;=12,"B2",IF(C280&gt;=10,"C1",IF(C280&gt;=8,"C2",IF(C280&gt;=6.5,"D","E")))))))</f>
        <v>A1</v>
      </c>
      <c r="E280" s="420"/>
      <c r="F280" s="421"/>
    </row>
    <row r="281" spans="1:6" ht="24.95" customHeight="1">
      <c r="A281" s="74">
        <v>6</v>
      </c>
      <c r="B281" s="66" t="s">
        <v>282</v>
      </c>
      <c r="C281" s="70">
        <v>20</v>
      </c>
      <c r="D281" s="159" t="str">
        <f t="shared" si="22"/>
        <v>A1</v>
      </c>
      <c r="E281" s="420"/>
      <c r="F281" s="421"/>
    </row>
    <row r="282" spans="1:6" ht="24.95" customHeight="1">
      <c r="A282" s="73"/>
      <c r="B282" s="158"/>
      <c r="C282" s="70"/>
      <c r="D282" s="158"/>
      <c r="E282" s="420"/>
      <c r="F282" s="421"/>
    </row>
    <row r="283" spans="1:6" ht="24.95" customHeight="1">
      <c r="A283" s="73"/>
      <c r="B283" s="70" t="s">
        <v>283</v>
      </c>
      <c r="C283" s="70">
        <f>SUM(C276:C281)</f>
        <v>116.5</v>
      </c>
      <c r="D283" s="158"/>
      <c r="E283" s="420"/>
      <c r="F283" s="421"/>
    </row>
    <row r="284" spans="1:6" ht="24.95" customHeight="1">
      <c r="A284" s="73"/>
      <c r="B284" s="160" t="s">
        <v>284</v>
      </c>
      <c r="C284" s="161">
        <f>(C283/120*100)</f>
        <v>97.083333333333329</v>
      </c>
      <c r="D284" s="70"/>
      <c r="E284" s="420"/>
      <c r="F284" s="421"/>
    </row>
    <row r="285" spans="1:6" ht="24.95" customHeight="1">
      <c r="A285" s="422" t="s">
        <v>298</v>
      </c>
      <c r="B285" s="424" t="s">
        <v>301</v>
      </c>
      <c r="C285" s="424"/>
      <c r="D285" s="426" t="s">
        <v>287</v>
      </c>
      <c r="E285" s="427"/>
      <c r="F285" s="428"/>
    </row>
    <row r="286" spans="1:6" ht="24.95" customHeight="1">
      <c r="A286" s="423"/>
      <c r="B286" s="425"/>
      <c r="C286" s="425"/>
      <c r="D286" s="429"/>
      <c r="E286" s="430"/>
      <c r="F286" s="431"/>
    </row>
    <row r="287" spans="1:6" ht="24.95" customHeight="1">
      <c r="A287" s="162"/>
      <c r="F287" s="163"/>
    </row>
    <row r="288" spans="1:6" ht="24.95" customHeight="1">
      <c r="A288" s="162"/>
      <c r="F288" s="163"/>
    </row>
    <row r="289" spans="1:6" ht="24.95" customHeight="1">
      <c r="A289" s="157"/>
      <c r="B289" s="408" t="s">
        <v>257</v>
      </c>
      <c r="C289" s="408"/>
      <c r="D289" s="408"/>
      <c r="E289" s="408"/>
      <c r="F289" s="409"/>
    </row>
    <row r="290" spans="1:6" ht="24.95" customHeight="1">
      <c r="A290" s="73"/>
      <c r="B290" s="410" t="s">
        <v>258</v>
      </c>
      <c r="C290" s="410"/>
      <c r="D290" s="410"/>
      <c r="E290" s="410"/>
      <c r="F290" s="411"/>
    </row>
    <row r="291" spans="1:6" ht="24.95" customHeight="1">
      <c r="A291" s="73"/>
      <c r="B291" s="410" t="s">
        <v>259</v>
      </c>
      <c r="C291" s="410"/>
      <c r="D291" s="410"/>
      <c r="E291" s="410"/>
      <c r="F291" s="411"/>
    </row>
    <row r="292" spans="1:6" ht="24.95" customHeight="1">
      <c r="A292" s="73"/>
      <c r="B292" s="412" t="s">
        <v>260</v>
      </c>
      <c r="C292" s="412"/>
      <c r="D292" s="412"/>
      <c r="E292" s="412"/>
      <c r="F292" s="413"/>
    </row>
    <row r="293" spans="1:6" ht="24.95" customHeight="1">
      <c r="A293" s="73"/>
      <c r="B293" s="410" t="s">
        <v>261</v>
      </c>
      <c r="C293" s="410"/>
      <c r="D293" s="410"/>
      <c r="E293" s="410"/>
      <c r="F293" s="411"/>
    </row>
    <row r="294" spans="1:6" ht="24.95" customHeight="1">
      <c r="A294" s="414" t="s">
        <v>262</v>
      </c>
      <c r="B294" s="410"/>
      <c r="C294" s="410"/>
      <c r="D294" s="410"/>
      <c r="E294" s="410"/>
      <c r="F294" s="411"/>
    </row>
    <row r="295" spans="1:6" ht="24.95" customHeight="1">
      <c r="A295" s="73" t="s">
        <v>263</v>
      </c>
      <c r="B295" s="415" t="s">
        <v>264</v>
      </c>
      <c r="C295" s="416"/>
      <c r="E295" s="410"/>
      <c r="F295" s="411"/>
    </row>
    <row r="296" spans="1:6" ht="24.95" customHeight="1">
      <c r="A296" s="73" t="s">
        <v>265</v>
      </c>
      <c r="B296" s="415" t="s">
        <v>161</v>
      </c>
      <c r="C296" s="416"/>
      <c r="D296" s="158" t="s">
        <v>266</v>
      </c>
      <c r="E296" s="412">
        <v>13</v>
      </c>
      <c r="F296" s="413"/>
    </row>
    <row r="297" spans="1:6" ht="24.95" customHeight="1">
      <c r="A297" s="73" t="s">
        <v>267</v>
      </c>
      <c r="B297" s="415" t="s">
        <v>319</v>
      </c>
      <c r="C297" s="416"/>
      <c r="D297" s="158" t="s">
        <v>269</v>
      </c>
      <c r="E297" s="415">
        <v>1195</v>
      </c>
      <c r="F297" s="417"/>
    </row>
    <row r="298" spans="1:6" ht="24.95" customHeight="1">
      <c r="A298" s="73" t="s">
        <v>270</v>
      </c>
      <c r="B298" s="415" t="s">
        <v>320</v>
      </c>
      <c r="C298" s="416"/>
      <c r="D298" s="158"/>
      <c r="E298" s="418"/>
      <c r="F298" s="419"/>
    </row>
    <row r="299" spans="1:6" ht="24.95" customHeight="1">
      <c r="A299" s="74" t="s">
        <v>272</v>
      </c>
      <c r="B299" s="70" t="s">
        <v>273</v>
      </c>
      <c r="C299" s="70" t="s">
        <v>274</v>
      </c>
      <c r="D299" s="70" t="s">
        <v>275</v>
      </c>
      <c r="E299" s="412"/>
      <c r="F299" s="413"/>
    </row>
    <row r="300" spans="1:6" ht="24.95" customHeight="1">
      <c r="A300" s="74">
        <v>1</v>
      </c>
      <c r="B300" s="66" t="s">
        <v>276</v>
      </c>
      <c r="C300" s="70">
        <v>14</v>
      </c>
      <c r="D300" s="159" t="str">
        <f>IF(C300&gt;=18,"A1",IF(C300&gt;=16,"A2",IF(C300&gt;=14,"B1",IF(C300&gt;=12,"B2",IF(C300&gt;=10,"C1",IF(C300&gt;=8,"C2",IF(C300&gt;=6.5,"D","E")))))))</f>
        <v>B1</v>
      </c>
      <c r="E300" s="415"/>
      <c r="F300" s="417"/>
    </row>
    <row r="301" spans="1:6" ht="24.95" customHeight="1">
      <c r="A301" s="74">
        <v>2</v>
      </c>
      <c r="B301" s="66" t="s">
        <v>277</v>
      </c>
      <c r="C301" s="70">
        <v>13.5</v>
      </c>
      <c r="D301" s="159" t="str">
        <f t="shared" ref="D301:D302" si="23">IF(C301&gt;=18,"A1",IF(C301&gt;=16,"A2",IF(C301&gt;=14,"B1",IF(C301&gt;=12,"B2",IF(C301&gt;=10,"C1",IF(C301&gt;=8,"C2",IF(C301&gt;=6.5,"D","E")))))))</f>
        <v>B2</v>
      </c>
      <c r="E301" s="420"/>
      <c r="F301" s="421"/>
    </row>
    <row r="302" spans="1:6" ht="24.95" customHeight="1">
      <c r="A302" s="74">
        <v>3</v>
      </c>
      <c r="B302" s="66" t="s">
        <v>278</v>
      </c>
      <c r="C302" s="70">
        <v>16.5</v>
      </c>
      <c r="D302" s="159" t="str">
        <f t="shared" si="23"/>
        <v>A2</v>
      </c>
      <c r="E302" s="420"/>
      <c r="F302" s="421"/>
    </row>
    <row r="303" spans="1:6" ht="24.95" customHeight="1">
      <c r="A303" s="74">
        <v>4</v>
      </c>
      <c r="B303" s="66" t="s">
        <v>279</v>
      </c>
      <c r="C303" s="70">
        <v>18.5</v>
      </c>
      <c r="D303" s="159" t="s">
        <v>280</v>
      </c>
      <c r="E303" s="420"/>
      <c r="F303" s="421"/>
    </row>
    <row r="304" spans="1:6" ht="24.95" customHeight="1">
      <c r="A304" s="74">
        <v>5</v>
      </c>
      <c r="B304" s="66" t="s">
        <v>281</v>
      </c>
      <c r="C304" s="70">
        <v>12</v>
      </c>
      <c r="D304" s="159" t="str">
        <f t="shared" ref="D304:D305" si="24">IF(C304&gt;=18,"A1",IF(C304&gt;=16,"A2",IF(C304&gt;=14,"B1",IF(C304&gt;=12,"B2",IF(C304&gt;=10,"C1",IF(C304&gt;=8,"C2",IF(C304&gt;=6.5,"D","E")))))))</f>
        <v>B2</v>
      </c>
      <c r="E304" s="420"/>
      <c r="F304" s="421"/>
    </row>
    <row r="305" spans="1:6" ht="24.95" customHeight="1">
      <c r="A305" s="74">
        <v>6</v>
      </c>
      <c r="B305" s="66" t="s">
        <v>282</v>
      </c>
      <c r="C305" s="70">
        <v>9.5</v>
      </c>
      <c r="D305" s="159" t="str">
        <f t="shared" si="24"/>
        <v>C2</v>
      </c>
      <c r="E305" s="420"/>
      <c r="F305" s="421"/>
    </row>
    <row r="306" spans="1:6" ht="24.95" customHeight="1">
      <c r="A306" s="73"/>
      <c r="B306" s="158"/>
      <c r="C306" s="70"/>
      <c r="D306" s="158"/>
      <c r="E306" s="420"/>
      <c r="F306" s="421"/>
    </row>
    <row r="307" spans="1:6" ht="24.95" customHeight="1">
      <c r="A307" s="73"/>
      <c r="B307" s="70" t="s">
        <v>283</v>
      </c>
      <c r="C307" s="70">
        <f>SUM(C300:C305)</f>
        <v>84</v>
      </c>
      <c r="D307" s="158"/>
      <c r="E307" s="420"/>
      <c r="F307" s="421"/>
    </row>
    <row r="308" spans="1:6" ht="24.95" customHeight="1">
      <c r="A308" s="73"/>
      <c r="B308" s="160" t="s">
        <v>284</v>
      </c>
      <c r="C308" s="161">
        <f>(C307/120*100)</f>
        <v>70</v>
      </c>
      <c r="D308" s="70"/>
      <c r="E308" s="420"/>
      <c r="F308" s="421"/>
    </row>
    <row r="309" spans="1:6" ht="24.95" customHeight="1">
      <c r="A309" s="422" t="s">
        <v>298</v>
      </c>
      <c r="B309" s="424" t="s">
        <v>301</v>
      </c>
      <c r="C309" s="424"/>
      <c r="D309" s="426" t="s">
        <v>287</v>
      </c>
      <c r="E309" s="427"/>
      <c r="F309" s="428"/>
    </row>
    <row r="310" spans="1:6" ht="24.95" customHeight="1">
      <c r="A310" s="423"/>
      <c r="B310" s="425"/>
      <c r="C310" s="425"/>
      <c r="D310" s="429"/>
      <c r="E310" s="430"/>
      <c r="F310" s="431"/>
    </row>
    <row r="313" spans="1:6" ht="24.95" customHeight="1">
      <c r="A313" s="157"/>
      <c r="B313" s="408" t="s">
        <v>257</v>
      </c>
      <c r="C313" s="408"/>
      <c r="D313" s="408"/>
      <c r="E313" s="408"/>
      <c r="F313" s="409"/>
    </row>
    <row r="314" spans="1:6" ht="24.95" customHeight="1">
      <c r="A314" s="73"/>
      <c r="B314" s="410" t="s">
        <v>258</v>
      </c>
      <c r="C314" s="410"/>
      <c r="D314" s="410"/>
      <c r="E314" s="410"/>
      <c r="F314" s="411"/>
    </row>
    <row r="315" spans="1:6" ht="24.95" customHeight="1">
      <c r="A315" s="73"/>
      <c r="B315" s="410" t="s">
        <v>259</v>
      </c>
      <c r="C315" s="410"/>
      <c r="D315" s="410"/>
      <c r="E315" s="410"/>
      <c r="F315" s="411"/>
    </row>
    <row r="316" spans="1:6" ht="24.95" customHeight="1">
      <c r="A316" s="73"/>
      <c r="B316" s="412" t="s">
        <v>260</v>
      </c>
      <c r="C316" s="412"/>
      <c r="D316" s="412"/>
      <c r="E316" s="412"/>
      <c r="F316" s="413"/>
    </row>
    <row r="317" spans="1:6" ht="24.95" customHeight="1">
      <c r="A317" s="73"/>
      <c r="B317" s="410" t="s">
        <v>261</v>
      </c>
      <c r="C317" s="410"/>
      <c r="D317" s="410"/>
      <c r="E317" s="410"/>
      <c r="F317" s="411"/>
    </row>
    <row r="318" spans="1:6" ht="24.95" customHeight="1">
      <c r="A318" s="414" t="s">
        <v>262</v>
      </c>
      <c r="B318" s="410"/>
      <c r="C318" s="410"/>
      <c r="D318" s="410"/>
      <c r="E318" s="410"/>
      <c r="F318" s="411"/>
    </row>
    <row r="319" spans="1:6" ht="24.95" customHeight="1">
      <c r="A319" s="73" t="s">
        <v>263</v>
      </c>
      <c r="B319" s="415" t="s">
        <v>264</v>
      </c>
      <c r="C319" s="416"/>
      <c r="E319" s="410"/>
      <c r="F319" s="411"/>
    </row>
    <row r="320" spans="1:6" ht="24.95" customHeight="1">
      <c r="A320" s="73" t="s">
        <v>265</v>
      </c>
      <c r="B320" s="415" t="s">
        <v>168</v>
      </c>
      <c r="C320" s="416"/>
      <c r="D320" s="158" t="s">
        <v>266</v>
      </c>
      <c r="E320" s="412">
        <v>14</v>
      </c>
      <c r="F320" s="413"/>
    </row>
    <row r="321" spans="1:6" ht="24.95" customHeight="1">
      <c r="A321" s="73" t="s">
        <v>267</v>
      </c>
      <c r="B321" s="415" t="s">
        <v>321</v>
      </c>
      <c r="C321" s="416"/>
      <c r="D321" s="158" t="s">
        <v>269</v>
      </c>
      <c r="E321" s="415">
        <v>1358</v>
      </c>
      <c r="F321" s="417"/>
    </row>
    <row r="322" spans="1:6" ht="24.95" customHeight="1">
      <c r="A322" s="73" t="s">
        <v>270</v>
      </c>
      <c r="B322" s="415" t="s">
        <v>322</v>
      </c>
      <c r="C322" s="416"/>
      <c r="D322" s="158"/>
      <c r="E322" s="418"/>
      <c r="F322" s="419"/>
    </row>
    <row r="323" spans="1:6" ht="24.95" customHeight="1">
      <c r="A323" s="74" t="s">
        <v>272</v>
      </c>
      <c r="B323" s="70" t="s">
        <v>273</v>
      </c>
      <c r="C323" s="70" t="s">
        <v>274</v>
      </c>
      <c r="D323" s="70" t="s">
        <v>275</v>
      </c>
      <c r="E323" s="412"/>
      <c r="F323" s="413"/>
    </row>
    <row r="324" spans="1:6" ht="24.95" customHeight="1">
      <c r="A324" s="74">
        <v>1</v>
      </c>
      <c r="B324" s="66" t="s">
        <v>276</v>
      </c>
      <c r="C324" s="70">
        <v>8.5</v>
      </c>
      <c r="D324" s="159" t="str">
        <f>IF(C324&gt;=18,"A1",IF(C324&gt;=16,"A2",IF(C324&gt;=14,"B1",IF(C324&gt;=12,"B2",IF(C324&gt;=10,"C1",IF(C324&gt;=8,"C2",IF(C324&gt;=6.5,"D","E")))))))</f>
        <v>C2</v>
      </c>
      <c r="E324" s="415"/>
      <c r="F324" s="417"/>
    </row>
    <row r="325" spans="1:6" ht="24.95" customHeight="1">
      <c r="A325" s="74">
        <v>2</v>
      </c>
      <c r="B325" s="66" t="s">
        <v>277</v>
      </c>
      <c r="C325" s="70">
        <v>9</v>
      </c>
      <c r="D325" s="159" t="str">
        <f t="shared" ref="D325:D326" si="25">IF(C325&gt;=18,"A1",IF(C325&gt;=16,"A2",IF(C325&gt;=14,"B1",IF(C325&gt;=12,"B2",IF(C325&gt;=10,"C1",IF(C325&gt;=8,"C2",IF(C325&gt;=6.5,"D","E")))))))</f>
        <v>C2</v>
      </c>
      <c r="E325" s="420"/>
      <c r="F325" s="421"/>
    </row>
    <row r="326" spans="1:6" ht="24.95" customHeight="1">
      <c r="A326" s="74">
        <v>3</v>
      </c>
      <c r="B326" s="66" t="s">
        <v>278</v>
      </c>
      <c r="C326" s="70">
        <v>12</v>
      </c>
      <c r="D326" s="159" t="str">
        <f t="shared" si="25"/>
        <v>B2</v>
      </c>
      <c r="E326" s="420"/>
      <c r="F326" s="421"/>
    </row>
    <row r="327" spans="1:6" ht="24.95" customHeight="1">
      <c r="A327" s="74">
        <v>4</v>
      </c>
      <c r="B327" s="66" t="s">
        <v>279</v>
      </c>
      <c r="C327" s="70">
        <v>17</v>
      </c>
      <c r="D327" s="159" t="s">
        <v>297</v>
      </c>
      <c r="E327" s="420"/>
      <c r="F327" s="421"/>
    </row>
    <row r="328" spans="1:6" ht="24.95" customHeight="1">
      <c r="A328" s="74">
        <v>5</v>
      </c>
      <c r="B328" s="66" t="s">
        <v>281</v>
      </c>
      <c r="C328" s="70">
        <v>4.5</v>
      </c>
      <c r="D328" s="159" t="str">
        <f t="shared" ref="D328:D329" si="26">IF(C328&gt;=18,"A1",IF(C328&gt;=16,"A2",IF(C328&gt;=14,"B1",IF(C328&gt;=12,"B2",IF(C328&gt;=10,"C1",IF(C328&gt;=8,"C2",IF(C328&gt;=6.5,"D","E")))))))</f>
        <v>E</v>
      </c>
      <c r="E328" s="420"/>
      <c r="F328" s="421"/>
    </row>
    <row r="329" spans="1:6" ht="24.95" customHeight="1">
      <c r="A329" s="74">
        <v>6</v>
      </c>
      <c r="B329" s="66" t="s">
        <v>282</v>
      </c>
      <c r="C329" s="70">
        <v>14.5</v>
      </c>
      <c r="D329" s="159" t="str">
        <f t="shared" si="26"/>
        <v>B1</v>
      </c>
      <c r="E329" s="420"/>
      <c r="F329" s="421"/>
    </row>
    <row r="330" spans="1:6" ht="24.95" customHeight="1">
      <c r="A330" s="73"/>
      <c r="B330" s="158"/>
      <c r="C330" s="70"/>
      <c r="D330" s="158"/>
      <c r="E330" s="420"/>
      <c r="F330" s="421"/>
    </row>
    <row r="331" spans="1:6" ht="24.95" customHeight="1">
      <c r="A331" s="73"/>
      <c r="B331" s="70" t="s">
        <v>283</v>
      </c>
      <c r="C331" s="70">
        <f>SUM(C324:C329)</f>
        <v>65.5</v>
      </c>
      <c r="D331" s="158"/>
      <c r="E331" s="420"/>
      <c r="F331" s="421"/>
    </row>
    <row r="332" spans="1:6" ht="24.95" customHeight="1">
      <c r="A332" s="73"/>
      <c r="B332" s="160" t="s">
        <v>284</v>
      </c>
      <c r="C332" s="161">
        <f>(C331/120*100)</f>
        <v>54.583333333333329</v>
      </c>
      <c r="D332" s="70"/>
      <c r="E332" s="420"/>
      <c r="F332" s="421"/>
    </row>
    <row r="333" spans="1:6" ht="24.95" customHeight="1">
      <c r="A333" s="422" t="s">
        <v>298</v>
      </c>
      <c r="B333" s="424" t="s">
        <v>301</v>
      </c>
      <c r="C333" s="424"/>
      <c r="D333" s="426" t="s">
        <v>287</v>
      </c>
      <c r="E333" s="427"/>
      <c r="F333" s="428"/>
    </row>
    <row r="334" spans="1:6" ht="24.95" customHeight="1">
      <c r="A334" s="423"/>
      <c r="B334" s="425"/>
      <c r="C334" s="425"/>
      <c r="D334" s="429"/>
      <c r="E334" s="430"/>
      <c r="F334" s="431"/>
    </row>
    <row r="337" spans="1:6" ht="24.95" customHeight="1">
      <c r="A337" s="157"/>
      <c r="B337" s="408" t="s">
        <v>257</v>
      </c>
      <c r="C337" s="408"/>
      <c r="D337" s="408"/>
      <c r="E337" s="408"/>
      <c r="F337" s="409"/>
    </row>
    <row r="338" spans="1:6" ht="24.95" customHeight="1">
      <c r="A338" s="73"/>
      <c r="B338" s="410" t="s">
        <v>258</v>
      </c>
      <c r="C338" s="410"/>
      <c r="D338" s="410"/>
      <c r="E338" s="410"/>
      <c r="F338" s="411"/>
    </row>
    <row r="339" spans="1:6" ht="24.95" customHeight="1">
      <c r="A339" s="73"/>
      <c r="B339" s="410" t="s">
        <v>259</v>
      </c>
      <c r="C339" s="410"/>
      <c r="D339" s="410"/>
      <c r="E339" s="410"/>
      <c r="F339" s="411"/>
    </row>
    <row r="340" spans="1:6" ht="24.95" customHeight="1">
      <c r="A340" s="73"/>
      <c r="B340" s="412" t="s">
        <v>260</v>
      </c>
      <c r="C340" s="412"/>
      <c r="D340" s="412"/>
      <c r="E340" s="412"/>
      <c r="F340" s="413"/>
    </row>
    <row r="341" spans="1:6" ht="24.95" customHeight="1">
      <c r="A341" s="73"/>
      <c r="B341" s="410" t="s">
        <v>261</v>
      </c>
      <c r="C341" s="410"/>
      <c r="D341" s="410"/>
      <c r="E341" s="410"/>
      <c r="F341" s="411"/>
    </row>
    <row r="342" spans="1:6" ht="24.95" customHeight="1">
      <c r="A342" s="414" t="s">
        <v>262</v>
      </c>
      <c r="B342" s="410"/>
      <c r="C342" s="410"/>
      <c r="D342" s="410"/>
      <c r="E342" s="410"/>
      <c r="F342" s="411"/>
    </row>
    <row r="343" spans="1:6" ht="24.95" customHeight="1">
      <c r="A343" s="73" t="s">
        <v>263</v>
      </c>
      <c r="B343" s="415" t="s">
        <v>264</v>
      </c>
      <c r="C343" s="416"/>
      <c r="E343" s="410"/>
      <c r="F343" s="411"/>
    </row>
    <row r="344" spans="1:6" ht="24.95" customHeight="1">
      <c r="A344" s="73" t="s">
        <v>265</v>
      </c>
      <c r="B344" s="415" t="s">
        <v>177</v>
      </c>
      <c r="C344" s="416"/>
      <c r="D344" s="158" t="s">
        <v>266</v>
      </c>
      <c r="E344" s="412">
        <v>15</v>
      </c>
      <c r="F344" s="413"/>
    </row>
    <row r="345" spans="1:6" ht="24.95" customHeight="1">
      <c r="A345" s="73" t="s">
        <v>267</v>
      </c>
      <c r="B345" s="415" t="s">
        <v>323</v>
      </c>
      <c r="C345" s="416"/>
      <c r="D345" s="158" t="s">
        <v>269</v>
      </c>
      <c r="E345" s="415">
        <v>1412</v>
      </c>
      <c r="F345" s="417"/>
    </row>
    <row r="346" spans="1:6" ht="24.95" customHeight="1">
      <c r="A346" s="73" t="s">
        <v>270</v>
      </c>
      <c r="B346" s="415" t="s">
        <v>305</v>
      </c>
      <c r="C346" s="416"/>
      <c r="D346" s="158"/>
      <c r="E346" s="418"/>
      <c r="F346" s="419"/>
    </row>
    <row r="347" spans="1:6" ht="24.95" customHeight="1">
      <c r="A347" s="74" t="s">
        <v>272</v>
      </c>
      <c r="B347" s="70" t="s">
        <v>273</v>
      </c>
      <c r="C347" s="70" t="s">
        <v>274</v>
      </c>
      <c r="D347" s="70" t="s">
        <v>275</v>
      </c>
      <c r="E347" s="412"/>
      <c r="F347" s="413"/>
    </row>
    <row r="348" spans="1:6" ht="24.95" customHeight="1">
      <c r="A348" s="74">
        <v>1</v>
      </c>
      <c r="B348" s="66" t="s">
        <v>276</v>
      </c>
      <c r="C348" s="70">
        <v>17.5</v>
      </c>
      <c r="D348" s="159" t="str">
        <f>IF(C348&gt;=18,"A1",IF(C348&gt;=16,"A2",IF(C348&gt;=14,"B1",IF(C348&gt;=12,"B2",IF(C348&gt;=10,"C1",IF(C348&gt;=8,"C2",IF(C348&gt;=6.5,"D","E")))))))</f>
        <v>A2</v>
      </c>
      <c r="E348" s="415"/>
      <c r="F348" s="417"/>
    </row>
    <row r="349" spans="1:6" ht="24.95" customHeight="1">
      <c r="A349" s="74">
        <v>2</v>
      </c>
      <c r="B349" s="66" t="s">
        <v>277</v>
      </c>
      <c r="C349" s="70">
        <v>16.5</v>
      </c>
      <c r="D349" s="159" t="str">
        <f t="shared" ref="D349:D350" si="27">IF(C349&gt;=18,"A1",IF(C349&gt;=16,"A2",IF(C349&gt;=14,"B1",IF(C349&gt;=12,"B2",IF(C349&gt;=10,"C1",IF(C349&gt;=8,"C2",IF(C349&gt;=6.5,"D","E")))))))</f>
        <v>A2</v>
      </c>
      <c r="E349" s="420"/>
      <c r="F349" s="421"/>
    </row>
    <row r="350" spans="1:6" ht="24.95" customHeight="1">
      <c r="A350" s="74">
        <v>3</v>
      </c>
      <c r="B350" s="66" t="s">
        <v>278</v>
      </c>
      <c r="C350" s="70">
        <v>18</v>
      </c>
      <c r="D350" s="159" t="str">
        <f t="shared" si="27"/>
        <v>A1</v>
      </c>
      <c r="E350" s="420"/>
      <c r="F350" s="421"/>
    </row>
    <row r="351" spans="1:6" ht="24.95" customHeight="1">
      <c r="A351" s="74">
        <v>4</v>
      </c>
      <c r="B351" s="66" t="s">
        <v>279</v>
      </c>
      <c r="C351" s="70">
        <v>18.5</v>
      </c>
      <c r="D351" s="159" t="s">
        <v>280</v>
      </c>
      <c r="E351" s="420"/>
      <c r="F351" s="421"/>
    </row>
    <row r="352" spans="1:6" ht="24.95" customHeight="1">
      <c r="A352" s="74">
        <v>5</v>
      </c>
      <c r="B352" s="66" t="s">
        <v>281</v>
      </c>
      <c r="C352" s="70">
        <v>12.5</v>
      </c>
      <c r="D352" s="159" t="str">
        <f t="shared" ref="D352:D353" si="28">IF(C352&gt;=18,"A1",IF(C352&gt;=16,"A2",IF(C352&gt;=14,"B1",IF(C352&gt;=12,"B2",IF(C352&gt;=10,"C1",IF(C352&gt;=8,"C2",IF(C352&gt;=6.5,"D","E")))))))</f>
        <v>B2</v>
      </c>
      <c r="E352" s="420"/>
      <c r="F352" s="421"/>
    </row>
    <row r="353" spans="1:6" ht="24.95" customHeight="1">
      <c r="A353" s="74">
        <v>6</v>
      </c>
      <c r="B353" s="66" t="s">
        <v>282</v>
      </c>
      <c r="C353" s="70">
        <v>13</v>
      </c>
      <c r="D353" s="159" t="str">
        <f t="shared" si="28"/>
        <v>B2</v>
      </c>
      <c r="E353" s="420"/>
      <c r="F353" s="421"/>
    </row>
    <row r="354" spans="1:6" ht="24.95" customHeight="1">
      <c r="A354" s="73"/>
      <c r="B354" s="158"/>
      <c r="C354" s="70"/>
      <c r="D354" s="158"/>
      <c r="E354" s="420"/>
      <c r="F354" s="421"/>
    </row>
    <row r="355" spans="1:6" ht="24.95" customHeight="1">
      <c r="A355" s="73"/>
      <c r="B355" s="70" t="s">
        <v>283</v>
      </c>
      <c r="C355" s="70">
        <f>SUM(C348:C353)</f>
        <v>96</v>
      </c>
      <c r="D355" s="158"/>
      <c r="E355" s="420"/>
      <c r="F355" s="421"/>
    </row>
    <row r="356" spans="1:6" ht="24.95" customHeight="1">
      <c r="A356" s="73"/>
      <c r="B356" s="160" t="s">
        <v>284</v>
      </c>
      <c r="C356" s="161">
        <f>(C355/120*100)</f>
        <v>80</v>
      </c>
      <c r="D356" s="70"/>
      <c r="E356" s="420"/>
      <c r="F356" s="421"/>
    </row>
    <row r="357" spans="1:6" ht="24.95" customHeight="1">
      <c r="A357" s="422" t="s">
        <v>298</v>
      </c>
      <c r="B357" s="424" t="s">
        <v>301</v>
      </c>
      <c r="C357" s="424"/>
      <c r="D357" s="426" t="s">
        <v>287</v>
      </c>
      <c r="E357" s="427"/>
      <c r="F357" s="428"/>
    </row>
    <row r="358" spans="1:6" ht="24.95" customHeight="1">
      <c r="A358" s="423"/>
      <c r="B358" s="425"/>
      <c r="C358" s="425"/>
      <c r="D358" s="429"/>
      <c r="E358" s="430"/>
      <c r="F358" s="431"/>
    </row>
    <row r="361" spans="1:6" ht="24.95" customHeight="1">
      <c r="A361" s="157"/>
      <c r="B361" s="408" t="s">
        <v>257</v>
      </c>
      <c r="C361" s="408"/>
      <c r="D361" s="408"/>
      <c r="E361" s="408"/>
      <c r="F361" s="409"/>
    </row>
    <row r="362" spans="1:6" ht="24.95" customHeight="1">
      <c r="A362" s="73"/>
      <c r="B362" s="410" t="s">
        <v>258</v>
      </c>
      <c r="C362" s="410"/>
      <c r="D362" s="410"/>
      <c r="E362" s="410"/>
      <c r="F362" s="411"/>
    </row>
    <row r="363" spans="1:6" ht="24.95" customHeight="1">
      <c r="A363" s="73"/>
      <c r="B363" s="410" t="s">
        <v>259</v>
      </c>
      <c r="C363" s="410"/>
      <c r="D363" s="410"/>
      <c r="E363" s="410"/>
      <c r="F363" s="411"/>
    </row>
    <row r="364" spans="1:6" ht="24.95" customHeight="1">
      <c r="A364" s="73"/>
      <c r="B364" s="412" t="s">
        <v>260</v>
      </c>
      <c r="C364" s="412"/>
      <c r="D364" s="412"/>
      <c r="E364" s="412"/>
      <c r="F364" s="413"/>
    </row>
    <row r="365" spans="1:6" ht="24.95" customHeight="1">
      <c r="A365" s="73"/>
      <c r="B365" s="410" t="s">
        <v>261</v>
      </c>
      <c r="C365" s="410"/>
      <c r="D365" s="410"/>
      <c r="E365" s="410"/>
      <c r="F365" s="411"/>
    </row>
    <row r="366" spans="1:6" ht="24.95" customHeight="1">
      <c r="A366" s="414" t="s">
        <v>262</v>
      </c>
      <c r="B366" s="410"/>
      <c r="C366" s="410"/>
      <c r="D366" s="410"/>
      <c r="E366" s="410"/>
      <c r="F366" s="411"/>
    </row>
    <row r="367" spans="1:6" ht="24.95" customHeight="1">
      <c r="A367" s="73" t="s">
        <v>263</v>
      </c>
      <c r="B367" s="415" t="s">
        <v>264</v>
      </c>
      <c r="C367" s="416"/>
      <c r="E367" s="410"/>
      <c r="F367" s="411"/>
    </row>
    <row r="368" spans="1:6" ht="24.95" customHeight="1">
      <c r="A368" s="73" t="s">
        <v>265</v>
      </c>
      <c r="B368" s="415" t="s">
        <v>183</v>
      </c>
      <c r="C368" s="416"/>
      <c r="D368" s="158" t="s">
        <v>266</v>
      </c>
      <c r="E368" s="412">
        <v>16</v>
      </c>
      <c r="F368" s="413"/>
    </row>
    <row r="369" spans="1:6" ht="24.95" customHeight="1">
      <c r="A369" s="73" t="s">
        <v>267</v>
      </c>
      <c r="B369" s="415" t="s">
        <v>324</v>
      </c>
      <c r="C369" s="416"/>
      <c r="D369" s="158" t="s">
        <v>269</v>
      </c>
      <c r="E369" s="415">
        <v>1150</v>
      </c>
      <c r="F369" s="417"/>
    </row>
    <row r="370" spans="1:6" ht="24.95" customHeight="1">
      <c r="A370" s="73" t="s">
        <v>270</v>
      </c>
      <c r="B370" s="415" t="s">
        <v>325</v>
      </c>
      <c r="C370" s="416"/>
      <c r="D370" s="158"/>
      <c r="E370" s="418"/>
      <c r="F370" s="419"/>
    </row>
    <row r="371" spans="1:6" ht="24.95" customHeight="1">
      <c r="A371" s="74" t="s">
        <v>272</v>
      </c>
      <c r="B371" s="70" t="s">
        <v>273</v>
      </c>
      <c r="C371" s="70" t="s">
        <v>274</v>
      </c>
      <c r="D371" s="70" t="s">
        <v>275</v>
      </c>
      <c r="E371" s="412"/>
      <c r="F371" s="413"/>
    </row>
    <row r="372" spans="1:6" ht="24.95" customHeight="1">
      <c r="A372" s="74">
        <v>1</v>
      </c>
      <c r="B372" s="66" t="s">
        <v>276</v>
      </c>
      <c r="C372" s="70">
        <v>16</v>
      </c>
      <c r="D372" s="159" t="str">
        <f>IF(C372&gt;=18,"A1",IF(C372&gt;=16,"A2",IF(C372&gt;=14,"B1",IF(C372&gt;=12,"B2",IF(C372&gt;=10,"C1",IF(C372&gt;=8,"C2",IF(C372&gt;=6.5,"D","E")))))))</f>
        <v>A2</v>
      </c>
      <c r="E372" s="415"/>
      <c r="F372" s="417"/>
    </row>
    <row r="373" spans="1:6" ht="24.95" customHeight="1">
      <c r="A373" s="74">
        <v>2</v>
      </c>
      <c r="B373" s="66" t="s">
        <v>277</v>
      </c>
      <c r="C373" s="70">
        <v>16</v>
      </c>
      <c r="D373" s="159" t="str">
        <f t="shared" ref="D373:D374" si="29">IF(C373&gt;=18,"A1",IF(C373&gt;=16,"A2",IF(C373&gt;=14,"B1",IF(C373&gt;=12,"B2",IF(C373&gt;=10,"C1",IF(C373&gt;=8,"C2",IF(C373&gt;=6.5,"D","E")))))))</f>
        <v>A2</v>
      </c>
      <c r="E373" s="420"/>
      <c r="F373" s="421"/>
    </row>
    <row r="374" spans="1:6" ht="24.95" customHeight="1">
      <c r="A374" s="74">
        <v>3</v>
      </c>
      <c r="B374" s="66" t="s">
        <v>278</v>
      </c>
      <c r="C374" s="70">
        <v>19.5</v>
      </c>
      <c r="D374" s="159" t="str">
        <f t="shared" si="29"/>
        <v>A1</v>
      </c>
      <c r="E374" s="420"/>
      <c r="F374" s="421"/>
    </row>
    <row r="375" spans="1:6" ht="24.95" customHeight="1">
      <c r="A375" s="74">
        <v>4</v>
      </c>
      <c r="B375" s="66" t="s">
        <v>279</v>
      </c>
      <c r="C375" s="70">
        <v>18.5</v>
      </c>
      <c r="D375" s="159" t="s">
        <v>280</v>
      </c>
      <c r="E375" s="420"/>
      <c r="F375" s="421"/>
    </row>
    <row r="376" spans="1:6" ht="24.95" customHeight="1">
      <c r="A376" s="74">
        <v>5</v>
      </c>
      <c r="B376" s="66" t="s">
        <v>281</v>
      </c>
      <c r="C376" s="70">
        <v>18</v>
      </c>
      <c r="D376" s="159" t="str">
        <f t="shared" ref="D376:D377" si="30">IF(C376&gt;=18,"A1",IF(C376&gt;=16,"A2",IF(C376&gt;=14,"B1",IF(C376&gt;=12,"B2",IF(C376&gt;=10,"C1",IF(C376&gt;=8,"C2",IF(C376&gt;=6.5,"D","E")))))))</f>
        <v>A1</v>
      </c>
      <c r="E376" s="420"/>
      <c r="F376" s="421"/>
    </row>
    <row r="377" spans="1:6" ht="24.95" customHeight="1">
      <c r="A377" s="74">
        <v>6</v>
      </c>
      <c r="B377" s="66" t="s">
        <v>282</v>
      </c>
      <c r="C377" s="70">
        <v>12.5</v>
      </c>
      <c r="D377" s="159" t="str">
        <f t="shared" si="30"/>
        <v>B2</v>
      </c>
      <c r="E377" s="420"/>
      <c r="F377" s="421"/>
    </row>
    <row r="378" spans="1:6" ht="24.95" customHeight="1">
      <c r="A378" s="73"/>
      <c r="B378" s="158"/>
      <c r="C378" s="70"/>
      <c r="D378" s="158"/>
      <c r="E378" s="420"/>
      <c r="F378" s="421"/>
    </row>
    <row r="379" spans="1:6" ht="24.95" customHeight="1">
      <c r="A379" s="73"/>
      <c r="B379" s="70" t="s">
        <v>283</v>
      </c>
      <c r="C379" s="70">
        <f>SUM(C372:C377)</f>
        <v>100.5</v>
      </c>
      <c r="D379" s="158"/>
      <c r="E379" s="420"/>
      <c r="F379" s="421"/>
    </row>
    <row r="380" spans="1:6" ht="24.95" customHeight="1">
      <c r="A380" s="73"/>
      <c r="B380" s="160" t="s">
        <v>284</v>
      </c>
      <c r="C380" s="161">
        <f>(C379/120*100)</f>
        <v>83.75</v>
      </c>
      <c r="D380" s="70"/>
      <c r="E380" s="420"/>
      <c r="F380" s="421"/>
    </row>
    <row r="381" spans="1:6" ht="24.95" customHeight="1">
      <c r="A381" s="422" t="s">
        <v>298</v>
      </c>
      <c r="B381" s="424" t="s">
        <v>301</v>
      </c>
      <c r="C381" s="424"/>
      <c r="D381" s="426" t="s">
        <v>287</v>
      </c>
      <c r="E381" s="427"/>
      <c r="F381" s="428"/>
    </row>
    <row r="382" spans="1:6" ht="24.95" customHeight="1">
      <c r="A382" s="423"/>
      <c r="B382" s="425"/>
      <c r="C382" s="425"/>
      <c r="D382" s="429"/>
      <c r="E382" s="430"/>
      <c r="F382" s="431"/>
    </row>
    <row r="385" spans="1:6" ht="24.95" customHeight="1">
      <c r="A385" s="157"/>
      <c r="B385" s="408" t="s">
        <v>257</v>
      </c>
      <c r="C385" s="408"/>
      <c r="D385" s="408"/>
      <c r="E385" s="408"/>
      <c r="F385" s="409"/>
    </row>
    <row r="386" spans="1:6" ht="24.95" customHeight="1">
      <c r="A386" s="73"/>
      <c r="B386" s="410" t="s">
        <v>258</v>
      </c>
      <c r="C386" s="410"/>
      <c r="D386" s="410"/>
      <c r="E386" s="410"/>
      <c r="F386" s="411"/>
    </row>
    <row r="387" spans="1:6" ht="24.95" customHeight="1">
      <c r="A387" s="73"/>
      <c r="B387" s="410" t="s">
        <v>259</v>
      </c>
      <c r="C387" s="410"/>
      <c r="D387" s="410"/>
      <c r="E387" s="410"/>
      <c r="F387" s="411"/>
    </row>
    <row r="388" spans="1:6" ht="24.95" customHeight="1">
      <c r="A388" s="73"/>
      <c r="B388" s="412" t="s">
        <v>260</v>
      </c>
      <c r="C388" s="412"/>
      <c r="D388" s="412"/>
      <c r="E388" s="412"/>
      <c r="F388" s="413"/>
    </row>
    <row r="389" spans="1:6" ht="24.95" customHeight="1">
      <c r="A389" s="73"/>
      <c r="B389" s="410" t="s">
        <v>261</v>
      </c>
      <c r="C389" s="410"/>
      <c r="D389" s="410"/>
      <c r="E389" s="410"/>
      <c r="F389" s="411"/>
    </row>
    <row r="390" spans="1:6" ht="24.95" customHeight="1">
      <c r="A390" s="414" t="s">
        <v>262</v>
      </c>
      <c r="B390" s="410"/>
      <c r="C390" s="410"/>
      <c r="D390" s="410"/>
      <c r="E390" s="410"/>
      <c r="F390" s="411"/>
    </row>
    <row r="391" spans="1:6" ht="24.95" customHeight="1">
      <c r="A391" s="73" t="s">
        <v>263</v>
      </c>
      <c r="B391" s="415" t="s">
        <v>264</v>
      </c>
      <c r="C391" s="416"/>
      <c r="E391" s="410"/>
      <c r="F391" s="411"/>
    </row>
    <row r="392" spans="1:6" ht="24.95" customHeight="1">
      <c r="A392" s="73" t="s">
        <v>265</v>
      </c>
      <c r="B392" s="415" t="s">
        <v>192</v>
      </c>
      <c r="C392" s="416"/>
      <c r="D392" s="158" t="s">
        <v>266</v>
      </c>
      <c r="E392" s="412">
        <v>17</v>
      </c>
      <c r="F392" s="413"/>
    </row>
    <row r="393" spans="1:6" ht="24.95" customHeight="1">
      <c r="A393" s="73" t="s">
        <v>267</v>
      </c>
      <c r="B393" s="415" t="s">
        <v>326</v>
      </c>
      <c r="C393" s="416"/>
      <c r="D393" s="158" t="s">
        <v>269</v>
      </c>
      <c r="E393" s="415">
        <v>1542</v>
      </c>
      <c r="F393" s="417"/>
    </row>
    <row r="394" spans="1:6" ht="24.95" customHeight="1">
      <c r="A394" s="73" t="s">
        <v>270</v>
      </c>
      <c r="B394" s="415" t="s">
        <v>327</v>
      </c>
      <c r="C394" s="416"/>
      <c r="D394" s="158"/>
      <c r="E394" s="418"/>
      <c r="F394" s="419"/>
    </row>
    <row r="395" spans="1:6" ht="24.95" customHeight="1">
      <c r="A395" s="74" t="s">
        <v>272</v>
      </c>
      <c r="B395" s="70" t="s">
        <v>273</v>
      </c>
      <c r="C395" s="70" t="s">
        <v>274</v>
      </c>
      <c r="D395" s="70" t="s">
        <v>275</v>
      </c>
      <c r="E395" s="412"/>
      <c r="F395" s="413"/>
    </row>
    <row r="396" spans="1:6" ht="24.95" customHeight="1">
      <c r="A396" s="74">
        <v>1</v>
      </c>
      <c r="B396" s="66" t="s">
        <v>276</v>
      </c>
      <c r="C396" s="70">
        <v>15</v>
      </c>
      <c r="D396" s="159" t="str">
        <f>IF(C396&gt;=18,"A1",IF(C396&gt;=16,"A2",IF(C396&gt;=14,"B1",IF(C396&gt;=12,"B2",IF(C396&gt;=10,"C1",IF(C396&gt;=8,"C2",IF(C396&gt;=6.5,"D","E")))))))</f>
        <v>B1</v>
      </c>
      <c r="E396" s="415"/>
      <c r="F396" s="417"/>
    </row>
    <row r="397" spans="1:6" ht="24.95" customHeight="1">
      <c r="A397" s="74">
        <v>2</v>
      </c>
      <c r="B397" s="66" t="s">
        <v>277</v>
      </c>
      <c r="C397" s="70">
        <v>14</v>
      </c>
      <c r="D397" s="159" t="str">
        <f t="shared" ref="D397:D398" si="31">IF(C397&gt;=18,"A1",IF(C397&gt;=16,"A2",IF(C397&gt;=14,"B1",IF(C397&gt;=12,"B2",IF(C397&gt;=10,"C1",IF(C397&gt;=8,"C2",IF(C397&gt;=6.5,"D","E")))))))</f>
        <v>B1</v>
      </c>
      <c r="E397" s="420"/>
      <c r="F397" s="421"/>
    </row>
    <row r="398" spans="1:6" ht="24.95" customHeight="1">
      <c r="A398" s="74">
        <v>3</v>
      </c>
      <c r="B398" s="66" t="s">
        <v>278</v>
      </c>
      <c r="C398" s="70">
        <v>17.5</v>
      </c>
      <c r="D398" s="159" t="str">
        <f t="shared" si="31"/>
        <v>A2</v>
      </c>
      <c r="E398" s="420"/>
      <c r="F398" s="421"/>
    </row>
    <row r="399" spans="1:6" ht="24.95" customHeight="1">
      <c r="A399" s="74">
        <v>4</v>
      </c>
      <c r="B399" s="66" t="s">
        <v>279</v>
      </c>
      <c r="C399" s="70">
        <v>19.5</v>
      </c>
      <c r="D399" s="159" t="s">
        <v>280</v>
      </c>
      <c r="E399" s="420"/>
      <c r="F399" s="421"/>
    </row>
    <row r="400" spans="1:6" ht="24.95" customHeight="1">
      <c r="A400" s="74">
        <v>5</v>
      </c>
      <c r="B400" s="66" t="s">
        <v>281</v>
      </c>
      <c r="C400" s="70">
        <v>15</v>
      </c>
      <c r="D400" s="159" t="str">
        <f t="shared" ref="D400:D401" si="32">IF(C400&gt;=18,"A1",IF(C400&gt;=16,"A2",IF(C400&gt;=14,"B1",IF(C400&gt;=12,"B2",IF(C400&gt;=10,"C1",IF(C400&gt;=8,"C2",IF(C400&gt;=6.5,"D","E")))))))</f>
        <v>B1</v>
      </c>
      <c r="E400" s="420"/>
      <c r="F400" s="421"/>
    </row>
    <row r="401" spans="1:6" ht="24.95" customHeight="1">
      <c r="A401" s="74">
        <v>6</v>
      </c>
      <c r="B401" s="66" t="s">
        <v>282</v>
      </c>
      <c r="C401" s="70">
        <v>20</v>
      </c>
      <c r="D401" s="159" t="str">
        <f t="shared" si="32"/>
        <v>A1</v>
      </c>
      <c r="E401" s="420"/>
      <c r="F401" s="421"/>
    </row>
    <row r="402" spans="1:6" ht="24.95" customHeight="1">
      <c r="A402" s="73"/>
      <c r="B402" s="158"/>
      <c r="C402" s="70"/>
      <c r="D402" s="158"/>
      <c r="E402" s="420"/>
      <c r="F402" s="421"/>
    </row>
    <row r="403" spans="1:6" ht="24.95" customHeight="1">
      <c r="A403" s="73"/>
      <c r="B403" s="70" t="s">
        <v>283</v>
      </c>
      <c r="C403" s="70">
        <f>SUM(C396:C401)</f>
        <v>101</v>
      </c>
      <c r="D403" s="158"/>
      <c r="E403" s="420"/>
      <c r="F403" s="421"/>
    </row>
    <row r="404" spans="1:6" ht="24.95" customHeight="1">
      <c r="A404" s="73"/>
      <c r="B404" s="160" t="s">
        <v>284</v>
      </c>
      <c r="C404" s="161">
        <f>(C403/120*100)</f>
        <v>84.166666666666671</v>
      </c>
      <c r="D404" s="70"/>
      <c r="E404" s="420"/>
      <c r="F404" s="421"/>
    </row>
    <row r="405" spans="1:6" ht="24.95" customHeight="1">
      <c r="A405" s="422" t="s">
        <v>285</v>
      </c>
      <c r="B405" s="424" t="s">
        <v>301</v>
      </c>
      <c r="C405" s="424"/>
      <c r="D405" s="426" t="s">
        <v>287</v>
      </c>
      <c r="E405" s="427"/>
      <c r="F405" s="428"/>
    </row>
    <row r="406" spans="1:6" ht="24.95" customHeight="1">
      <c r="A406" s="423"/>
      <c r="B406" s="425"/>
      <c r="C406" s="425"/>
      <c r="D406" s="429"/>
      <c r="E406" s="430"/>
      <c r="F406" s="431"/>
    </row>
    <row r="409" spans="1:6" ht="24.95" customHeight="1">
      <c r="A409" s="157"/>
      <c r="B409" s="408" t="s">
        <v>257</v>
      </c>
      <c r="C409" s="408"/>
      <c r="D409" s="408"/>
      <c r="E409" s="408"/>
      <c r="F409" s="409"/>
    </row>
    <row r="410" spans="1:6" ht="24.95" customHeight="1">
      <c r="A410" s="73"/>
      <c r="B410" s="410" t="s">
        <v>258</v>
      </c>
      <c r="C410" s="410"/>
      <c r="D410" s="410"/>
      <c r="E410" s="410"/>
      <c r="F410" s="411"/>
    </row>
    <row r="411" spans="1:6" ht="24.95" customHeight="1">
      <c r="A411" s="73"/>
      <c r="B411" s="410" t="s">
        <v>259</v>
      </c>
      <c r="C411" s="410"/>
      <c r="D411" s="410"/>
      <c r="E411" s="410"/>
      <c r="F411" s="411"/>
    </row>
    <row r="412" spans="1:6" ht="24.95" customHeight="1">
      <c r="A412" s="73"/>
      <c r="B412" s="412" t="s">
        <v>260</v>
      </c>
      <c r="C412" s="412"/>
      <c r="D412" s="412"/>
      <c r="E412" s="412"/>
      <c r="F412" s="413"/>
    </row>
    <row r="413" spans="1:6" ht="24.95" customHeight="1">
      <c r="A413" s="73"/>
      <c r="B413" s="410" t="s">
        <v>261</v>
      </c>
      <c r="C413" s="410"/>
      <c r="D413" s="410"/>
      <c r="E413" s="410"/>
      <c r="F413" s="411"/>
    </row>
    <row r="414" spans="1:6" ht="24.95" customHeight="1">
      <c r="A414" s="414" t="s">
        <v>262</v>
      </c>
      <c r="B414" s="410"/>
      <c r="C414" s="410"/>
      <c r="D414" s="410"/>
      <c r="E414" s="410"/>
      <c r="F414" s="411"/>
    </row>
    <row r="415" spans="1:6" ht="24.95" customHeight="1">
      <c r="A415" s="73" t="s">
        <v>263</v>
      </c>
      <c r="B415" s="415" t="s">
        <v>264</v>
      </c>
      <c r="C415" s="416"/>
      <c r="E415" s="410"/>
      <c r="F415" s="411"/>
    </row>
    <row r="416" spans="1:6" ht="24.95" customHeight="1">
      <c r="A416" s="73" t="s">
        <v>265</v>
      </c>
      <c r="B416" s="415" t="s">
        <v>200</v>
      </c>
      <c r="C416" s="416"/>
      <c r="D416" s="158" t="s">
        <v>266</v>
      </c>
      <c r="E416" s="412">
        <v>18</v>
      </c>
      <c r="F416" s="413"/>
    </row>
    <row r="417" spans="1:6" ht="24.95" customHeight="1">
      <c r="A417" s="73" t="s">
        <v>267</v>
      </c>
      <c r="B417" s="415" t="s">
        <v>328</v>
      </c>
      <c r="C417" s="416"/>
      <c r="D417" s="158" t="s">
        <v>269</v>
      </c>
      <c r="E417" s="415">
        <v>1133</v>
      </c>
      <c r="F417" s="417"/>
    </row>
    <row r="418" spans="1:6" ht="24.95" customHeight="1">
      <c r="A418" s="73" t="s">
        <v>270</v>
      </c>
      <c r="B418" s="415" t="s">
        <v>329</v>
      </c>
      <c r="C418" s="416"/>
      <c r="D418" s="158"/>
      <c r="E418" s="418"/>
      <c r="F418" s="419"/>
    </row>
    <row r="419" spans="1:6" ht="24.95" customHeight="1">
      <c r="A419" s="74" t="s">
        <v>272</v>
      </c>
      <c r="B419" s="70" t="s">
        <v>273</v>
      </c>
      <c r="C419" s="70" t="s">
        <v>274</v>
      </c>
      <c r="D419" s="70" t="s">
        <v>275</v>
      </c>
      <c r="E419" s="412"/>
      <c r="F419" s="413"/>
    </row>
    <row r="420" spans="1:6" ht="24.95" customHeight="1">
      <c r="A420" s="74">
        <v>1</v>
      </c>
      <c r="B420" s="66" t="s">
        <v>276</v>
      </c>
      <c r="C420" s="70">
        <v>18.5</v>
      </c>
      <c r="D420" s="159" t="str">
        <f>IF(C420&gt;=18,"A1",IF(C420&gt;=16,"A2",IF(C420&gt;=14,"B1",IF(C420&gt;=12,"B2",IF(C420&gt;=10,"C1",IF(C420&gt;=8,"C2",IF(C420&gt;=6.5,"D","E")))))))</f>
        <v>A1</v>
      </c>
      <c r="E420" s="415"/>
      <c r="F420" s="417"/>
    </row>
    <row r="421" spans="1:6" ht="24.95" customHeight="1">
      <c r="A421" s="74">
        <v>2</v>
      </c>
      <c r="B421" s="66" t="s">
        <v>277</v>
      </c>
      <c r="C421" s="70">
        <v>17</v>
      </c>
      <c r="D421" s="159" t="str">
        <f t="shared" ref="D421:D422" si="33">IF(C421&gt;=18,"A1",IF(C421&gt;=16,"A2",IF(C421&gt;=14,"B1",IF(C421&gt;=12,"B2",IF(C421&gt;=10,"C1",IF(C421&gt;=8,"C2",IF(C421&gt;=6.5,"D","E")))))))</f>
        <v>A2</v>
      </c>
      <c r="E421" s="420"/>
      <c r="F421" s="421"/>
    </row>
    <row r="422" spans="1:6" ht="24.95" customHeight="1">
      <c r="A422" s="74">
        <v>3</v>
      </c>
      <c r="B422" s="66" t="s">
        <v>278</v>
      </c>
      <c r="C422" s="70">
        <v>20</v>
      </c>
      <c r="D422" s="159" t="str">
        <f t="shared" si="33"/>
        <v>A1</v>
      </c>
      <c r="E422" s="420"/>
      <c r="F422" s="421"/>
    </row>
    <row r="423" spans="1:6" ht="24.95" customHeight="1">
      <c r="A423" s="74">
        <v>4</v>
      </c>
      <c r="B423" s="66" t="s">
        <v>279</v>
      </c>
      <c r="C423" s="70">
        <v>20</v>
      </c>
      <c r="D423" s="159" t="s">
        <v>280</v>
      </c>
      <c r="E423" s="420"/>
      <c r="F423" s="421"/>
    </row>
    <row r="424" spans="1:6" ht="24.95" customHeight="1">
      <c r="A424" s="74">
        <v>5</v>
      </c>
      <c r="B424" s="66" t="s">
        <v>281</v>
      </c>
      <c r="C424" s="70">
        <v>19.5</v>
      </c>
      <c r="D424" s="159" t="str">
        <f t="shared" ref="D424:D425" si="34">IF(C424&gt;=18,"A1",IF(C424&gt;=16,"A2",IF(C424&gt;=14,"B1",IF(C424&gt;=12,"B2",IF(C424&gt;=10,"C1",IF(C424&gt;=8,"C2",IF(C424&gt;=6.5,"D","E")))))))</f>
        <v>A1</v>
      </c>
      <c r="E424" s="420"/>
      <c r="F424" s="421"/>
    </row>
    <row r="425" spans="1:6" ht="24.95" customHeight="1">
      <c r="A425" s="74">
        <v>6</v>
      </c>
      <c r="B425" s="66" t="s">
        <v>282</v>
      </c>
      <c r="C425" s="70">
        <v>19.5</v>
      </c>
      <c r="D425" s="159" t="str">
        <f t="shared" si="34"/>
        <v>A1</v>
      </c>
      <c r="E425" s="420"/>
      <c r="F425" s="421"/>
    </row>
    <row r="426" spans="1:6" ht="24.95" customHeight="1">
      <c r="A426" s="73"/>
      <c r="B426" s="158"/>
      <c r="C426" s="70"/>
      <c r="D426" s="158"/>
      <c r="E426" s="420"/>
      <c r="F426" s="421"/>
    </row>
    <row r="427" spans="1:6" ht="24.95" customHeight="1">
      <c r="A427" s="73"/>
      <c r="B427" s="70" t="s">
        <v>283</v>
      </c>
      <c r="C427" s="70">
        <f>SUM(C420:C425)</f>
        <v>114.5</v>
      </c>
      <c r="D427" s="158"/>
      <c r="E427" s="420"/>
      <c r="F427" s="421"/>
    </row>
    <row r="428" spans="1:6" ht="24.95" customHeight="1">
      <c r="A428" s="73"/>
      <c r="B428" s="160" t="s">
        <v>284</v>
      </c>
      <c r="C428" s="161">
        <f>(C427/120*100)</f>
        <v>95.416666666666671</v>
      </c>
      <c r="D428" s="70"/>
      <c r="E428" s="420"/>
      <c r="F428" s="421"/>
    </row>
    <row r="429" spans="1:6" ht="24.95" customHeight="1">
      <c r="A429" s="422" t="s">
        <v>298</v>
      </c>
      <c r="B429" s="424" t="s">
        <v>301</v>
      </c>
      <c r="C429" s="424"/>
      <c r="D429" s="426" t="s">
        <v>287</v>
      </c>
      <c r="E429" s="427"/>
      <c r="F429" s="428"/>
    </row>
    <row r="430" spans="1:6" ht="24.95" customHeight="1">
      <c r="A430" s="423"/>
      <c r="B430" s="425"/>
      <c r="C430" s="425"/>
      <c r="D430" s="429"/>
      <c r="E430" s="430"/>
      <c r="F430" s="431"/>
    </row>
    <row r="433" spans="1:6" ht="24.95" customHeight="1">
      <c r="A433" s="157"/>
      <c r="B433" s="408" t="s">
        <v>257</v>
      </c>
      <c r="C433" s="408"/>
      <c r="D433" s="408"/>
      <c r="E433" s="408"/>
      <c r="F433" s="409"/>
    </row>
    <row r="434" spans="1:6" ht="24.95" customHeight="1">
      <c r="A434" s="73"/>
      <c r="B434" s="410" t="s">
        <v>258</v>
      </c>
      <c r="C434" s="410"/>
      <c r="D434" s="410"/>
      <c r="E434" s="410"/>
      <c r="F434" s="411"/>
    </row>
    <row r="435" spans="1:6" ht="24.95" customHeight="1">
      <c r="A435" s="73"/>
      <c r="B435" s="410" t="s">
        <v>259</v>
      </c>
      <c r="C435" s="410"/>
      <c r="D435" s="410"/>
      <c r="E435" s="410"/>
      <c r="F435" s="411"/>
    </row>
    <row r="436" spans="1:6" ht="24.95" customHeight="1">
      <c r="A436" s="73"/>
      <c r="B436" s="412" t="s">
        <v>260</v>
      </c>
      <c r="C436" s="412"/>
      <c r="D436" s="412"/>
      <c r="E436" s="412"/>
      <c r="F436" s="413"/>
    </row>
    <row r="437" spans="1:6" ht="24.95" customHeight="1">
      <c r="A437" s="73"/>
      <c r="B437" s="410" t="s">
        <v>261</v>
      </c>
      <c r="C437" s="410"/>
      <c r="D437" s="410"/>
      <c r="E437" s="410"/>
      <c r="F437" s="411"/>
    </row>
    <row r="438" spans="1:6" ht="24.95" customHeight="1">
      <c r="A438" s="414" t="s">
        <v>262</v>
      </c>
      <c r="B438" s="410"/>
      <c r="C438" s="410"/>
      <c r="D438" s="410"/>
      <c r="E438" s="410"/>
      <c r="F438" s="411"/>
    </row>
    <row r="439" spans="1:6" ht="24.95" customHeight="1">
      <c r="A439" s="73" t="s">
        <v>263</v>
      </c>
      <c r="B439" s="415" t="s">
        <v>264</v>
      </c>
      <c r="C439" s="416"/>
      <c r="E439" s="410"/>
      <c r="F439" s="411"/>
    </row>
    <row r="440" spans="1:6" ht="24.95" customHeight="1">
      <c r="A440" s="73" t="s">
        <v>265</v>
      </c>
      <c r="B440" s="415" t="s">
        <v>210</v>
      </c>
      <c r="C440" s="416"/>
      <c r="D440" s="158" t="s">
        <v>266</v>
      </c>
      <c r="E440" s="412">
        <v>19</v>
      </c>
      <c r="F440" s="413"/>
    </row>
    <row r="441" spans="1:6" ht="24.95" customHeight="1">
      <c r="A441" s="73" t="s">
        <v>267</v>
      </c>
      <c r="B441" s="415" t="s">
        <v>330</v>
      </c>
      <c r="C441" s="416"/>
      <c r="D441" s="158" t="s">
        <v>269</v>
      </c>
      <c r="E441" s="415">
        <v>1163</v>
      </c>
      <c r="F441" s="417"/>
    </row>
    <row r="442" spans="1:6" ht="24.95" customHeight="1">
      <c r="A442" s="73" t="s">
        <v>270</v>
      </c>
      <c r="B442" s="415" t="s">
        <v>331</v>
      </c>
      <c r="C442" s="416"/>
      <c r="D442" s="158"/>
      <c r="E442" s="418"/>
      <c r="F442" s="419"/>
    </row>
    <row r="443" spans="1:6" ht="24.95" customHeight="1">
      <c r="A443" s="74" t="s">
        <v>272</v>
      </c>
      <c r="B443" s="70" t="s">
        <v>273</v>
      </c>
      <c r="C443" s="70" t="s">
        <v>274</v>
      </c>
      <c r="D443" s="70" t="s">
        <v>275</v>
      </c>
      <c r="E443" s="412"/>
      <c r="F443" s="413"/>
    </row>
    <row r="444" spans="1:6" ht="24.95" customHeight="1">
      <c r="A444" s="74">
        <v>1</v>
      </c>
      <c r="B444" s="66" t="s">
        <v>276</v>
      </c>
      <c r="C444" s="70">
        <v>12.5</v>
      </c>
      <c r="D444" s="159" t="str">
        <f>IF(C444&gt;=18,"A1",IF(C444&gt;=16,"A2",IF(C444&gt;=14,"B1",IF(C444&gt;=12,"B2",IF(C444&gt;=10,"C1",IF(C444&gt;=8,"C2",IF(C444&gt;=6.5,"D","E")))))))</f>
        <v>B2</v>
      </c>
      <c r="E444" s="415"/>
      <c r="F444" s="417"/>
    </row>
    <row r="445" spans="1:6" ht="24.95" customHeight="1">
      <c r="A445" s="74">
        <v>2</v>
      </c>
      <c r="B445" s="66" t="s">
        <v>277</v>
      </c>
      <c r="C445" s="70">
        <v>10</v>
      </c>
      <c r="D445" s="159" t="str">
        <f t="shared" ref="D445:D446" si="35">IF(C445&gt;=18,"A1",IF(C445&gt;=16,"A2",IF(C445&gt;=14,"B1",IF(C445&gt;=12,"B2",IF(C445&gt;=10,"C1",IF(C445&gt;=8,"C2",IF(C445&gt;=6.5,"D","E")))))))</f>
        <v>C1</v>
      </c>
      <c r="E445" s="420"/>
      <c r="F445" s="421"/>
    </row>
    <row r="446" spans="1:6" ht="24.95" customHeight="1">
      <c r="A446" s="74">
        <v>3</v>
      </c>
      <c r="B446" s="66" t="s">
        <v>278</v>
      </c>
      <c r="C446" s="70">
        <v>14</v>
      </c>
      <c r="D446" s="159" t="str">
        <f t="shared" si="35"/>
        <v>B1</v>
      </c>
      <c r="E446" s="420"/>
      <c r="F446" s="421"/>
    </row>
    <row r="447" spans="1:6" ht="24.95" customHeight="1">
      <c r="A447" s="74">
        <v>4</v>
      </c>
      <c r="B447" s="66" t="s">
        <v>279</v>
      </c>
      <c r="C447" s="70">
        <v>18.5</v>
      </c>
      <c r="D447" s="159" t="s">
        <v>280</v>
      </c>
      <c r="E447" s="420"/>
      <c r="F447" s="421"/>
    </row>
    <row r="448" spans="1:6" ht="24.95" customHeight="1">
      <c r="A448" s="74">
        <v>5</v>
      </c>
      <c r="B448" s="66" t="s">
        <v>281</v>
      </c>
      <c r="C448" s="70">
        <v>11.5</v>
      </c>
      <c r="D448" s="159" t="str">
        <f t="shared" ref="D448:D449" si="36">IF(C448&gt;=18,"A1",IF(C448&gt;=16,"A2",IF(C448&gt;=14,"B1",IF(C448&gt;=12,"B2",IF(C448&gt;=10,"C1",IF(C448&gt;=8,"C2",IF(C448&gt;=6.5,"D","E")))))))</f>
        <v>C1</v>
      </c>
      <c r="E448" s="420"/>
      <c r="F448" s="421"/>
    </row>
    <row r="449" spans="1:6" ht="24.95" customHeight="1">
      <c r="A449" s="74">
        <v>6</v>
      </c>
      <c r="B449" s="66" t="s">
        <v>282</v>
      </c>
      <c r="C449" s="70">
        <v>17.5</v>
      </c>
      <c r="D449" s="159" t="str">
        <f t="shared" si="36"/>
        <v>A2</v>
      </c>
      <c r="E449" s="420"/>
      <c r="F449" s="421"/>
    </row>
    <row r="450" spans="1:6" ht="24.95" customHeight="1">
      <c r="A450" s="73"/>
      <c r="B450" s="158"/>
      <c r="C450" s="70"/>
      <c r="D450" s="158"/>
      <c r="E450" s="420"/>
      <c r="F450" s="421"/>
    </row>
    <row r="451" spans="1:6" ht="24.95" customHeight="1">
      <c r="A451" s="73"/>
      <c r="B451" s="70" t="s">
        <v>283</v>
      </c>
      <c r="C451" s="70">
        <f>SUM(C444:C449)</f>
        <v>84</v>
      </c>
      <c r="D451" s="158"/>
      <c r="E451" s="420"/>
      <c r="F451" s="421"/>
    </row>
    <row r="452" spans="1:6" ht="24.95" customHeight="1">
      <c r="A452" s="73"/>
      <c r="B452" s="160" t="s">
        <v>284</v>
      </c>
      <c r="C452" s="161">
        <f>(C451/120*100)</f>
        <v>70</v>
      </c>
      <c r="D452" s="70"/>
      <c r="E452" s="420"/>
      <c r="F452" s="421"/>
    </row>
    <row r="453" spans="1:6" ht="24.95" customHeight="1">
      <c r="A453" s="422" t="s">
        <v>298</v>
      </c>
      <c r="B453" s="424" t="s">
        <v>301</v>
      </c>
      <c r="C453" s="424"/>
      <c r="D453" s="426" t="s">
        <v>287</v>
      </c>
      <c r="E453" s="427"/>
      <c r="F453" s="428"/>
    </row>
    <row r="454" spans="1:6" ht="24.95" customHeight="1">
      <c r="A454" s="423"/>
      <c r="B454" s="425"/>
      <c r="C454" s="425"/>
      <c r="D454" s="429"/>
      <c r="E454" s="430"/>
      <c r="F454" s="431"/>
    </row>
    <row r="457" spans="1:6" ht="24.95" customHeight="1">
      <c r="A457" s="157"/>
      <c r="B457" s="408" t="s">
        <v>257</v>
      </c>
      <c r="C457" s="408"/>
      <c r="D457" s="408"/>
      <c r="E457" s="408"/>
      <c r="F457" s="409"/>
    </row>
    <row r="458" spans="1:6" ht="24.95" customHeight="1">
      <c r="A458" s="73"/>
      <c r="B458" s="410" t="s">
        <v>258</v>
      </c>
      <c r="C458" s="410"/>
      <c r="D458" s="410"/>
      <c r="E458" s="410"/>
      <c r="F458" s="411"/>
    </row>
    <row r="459" spans="1:6" ht="24.95" customHeight="1">
      <c r="A459" s="73"/>
      <c r="B459" s="410" t="s">
        <v>259</v>
      </c>
      <c r="C459" s="410"/>
      <c r="D459" s="410"/>
      <c r="E459" s="410"/>
      <c r="F459" s="411"/>
    </row>
    <row r="460" spans="1:6" ht="24.95" customHeight="1">
      <c r="A460" s="73"/>
      <c r="B460" s="412" t="s">
        <v>260</v>
      </c>
      <c r="C460" s="412"/>
      <c r="D460" s="412"/>
      <c r="E460" s="412"/>
      <c r="F460" s="413"/>
    </row>
    <row r="461" spans="1:6" ht="24.95" customHeight="1">
      <c r="A461" s="73"/>
      <c r="B461" s="410" t="s">
        <v>261</v>
      </c>
      <c r="C461" s="410"/>
      <c r="D461" s="410"/>
      <c r="E461" s="410"/>
      <c r="F461" s="411"/>
    </row>
    <row r="462" spans="1:6" ht="24.95" customHeight="1">
      <c r="A462" s="414" t="s">
        <v>262</v>
      </c>
      <c r="B462" s="410"/>
      <c r="C462" s="410"/>
      <c r="D462" s="410"/>
      <c r="E462" s="410"/>
      <c r="F462" s="411"/>
    </row>
    <row r="463" spans="1:6" ht="24.95" customHeight="1">
      <c r="A463" s="73" t="s">
        <v>263</v>
      </c>
      <c r="B463" s="415" t="s">
        <v>264</v>
      </c>
      <c r="C463" s="416"/>
      <c r="E463" s="410"/>
      <c r="F463" s="411"/>
    </row>
    <row r="464" spans="1:6" ht="24.95" customHeight="1">
      <c r="A464" s="73" t="s">
        <v>265</v>
      </c>
      <c r="B464" s="415" t="s">
        <v>218</v>
      </c>
      <c r="C464" s="416"/>
      <c r="D464" s="158" t="s">
        <v>266</v>
      </c>
      <c r="E464" s="412">
        <v>20</v>
      </c>
      <c r="F464" s="413"/>
    </row>
    <row r="465" spans="1:6" ht="24.95" customHeight="1">
      <c r="A465" s="73" t="s">
        <v>267</v>
      </c>
      <c r="B465" s="415" t="s">
        <v>332</v>
      </c>
      <c r="C465" s="416"/>
      <c r="D465" s="158" t="s">
        <v>269</v>
      </c>
      <c r="E465" s="415">
        <v>1037</v>
      </c>
      <c r="F465" s="417"/>
    </row>
    <row r="466" spans="1:6" ht="24.95" customHeight="1">
      <c r="A466" s="73" t="s">
        <v>270</v>
      </c>
      <c r="B466" s="415" t="s">
        <v>333</v>
      </c>
      <c r="C466" s="416"/>
      <c r="D466" s="158"/>
      <c r="E466" s="418"/>
      <c r="F466" s="419"/>
    </row>
    <row r="467" spans="1:6" ht="24.95" customHeight="1">
      <c r="A467" s="74" t="s">
        <v>272</v>
      </c>
      <c r="B467" s="70" t="s">
        <v>273</v>
      </c>
      <c r="C467" s="70" t="s">
        <v>274</v>
      </c>
      <c r="D467" s="70" t="s">
        <v>275</v>
      </c>
      <c r="E467" s="412"/>
      <c r="F467" s="413"/>
    </row>
    <row r="468" spans="1:6" ht="24.95" customHeight="1">
      <c r="A468" s="74">
        <v>1</v>
      </c>
      <c r="B468" s="66" t="s">
        <v>276</v>
      </c>
      <c r="C468" s="70">
        <v>13.5</v>
      </c>
      <c r="D468" s="159" t="str">
        <f>IF(C468&gt;=18,"A1",IF(C468&gt;=16,"A2",IF(C468&gt;=14,"B1",IF(C468&gt;=12,"B2",IF(C468&gt;=10,"C1",IF(C468&gt;=8,"C2",IF(C468&gt;=6.5,"D","E")))))))</f>
        <v>B2</v>
      </c>
      <c r="E468" s="415"/>
      <c r="F468" s="417"/>
    </row>
    <row r="469" spans="1:6" ht="24.95" customHeight="1">
      <c r="A469" s="74">
        <v>2</v>
      </c>
      <c r="B469" s="66" t="s">
        <v>277</v>
      </c>
      <c r="C469" s="70">
        <v>11</v>
      </c>
      <c r="D469" s="159" t="str">
        <f t="shared" ref="D469:D470" si="37">IF(C469&gt;=18,"A1",IF(C469&gt;=16,"A2",IF(C469&gt;=14,"B1",IF(C469&gt;=12,"B2",IF(C469&gt;=10,"C1",IF(C469&gt;=8,"C2",IF(C469&gt;=6.5,"D","E")))))))</f>
        <v>C1</v>
      </c>
      <c r="E469" s="420"/>
      <c r="F469" s="421"/>
    </row>
    <row r="470" spans="1:6" ht="24.95" customHeight="1">
      <c r="A470" s="74">
        <v>3</v>
      </c>
      <c r="B470" s="66" t="s">
        <v>278</v>
      </c>
      <c r="C470" s="70">
        <v>17.5</v>
      </c>
      <c r="D470" s="159" t="str">
        <f t="shared" si="37"/>
        <v>A2</v>
      </c>
      <c r="E470" s="420"/>
      <c r="F470" s="421"/>
    </row>
    <row r="471" spans="1:6" ht="24.95" customHeight="1">
      <c r="A471" s="74">
        <v>4</v>
      </c>
      <c r="B471" s="66" t="s">
        <v>279</v>
      </c>
      <c r="C471" s="70">
        <v>19</v>
      </c>
      <c r="D471" s="159" t="s">
        <v>280</v>
      </c>
      <c r="E471" s="420"/>
      <c r="F471" s="421"/>
    </row>
    <row r="472" spans="1:6" ht="24.95" customHeight="1">
      <c r="A472" s="74">
        <v>5</v>
      </c>
      <c r="B472" s="66" t="s">
        <v>281</v>
      </c>
      <c r="C472" s="70">
        <v>11</v>
      </c>
      <c r="D472" s="159" t="str">
        <f t="shared" ref="D472:D473" si="38">IF(C472&gt;=18,"A1",IF(C472&gt;=16,"A2",IF(C472&gt;=14,"B1",IF(C472&gt;=12,"B2",IF(C472&gt;=10,"C1",IF(C472&gt;=8,"C2",IF(C472&gt;=6.5,"D","E")))))))</f>
        <v>C1</v>
      </c>
      <c r="E472" s="420"/>
      <c r="F472" s="421"/>
    </row>
    <row r="473" spans="1:6" ht="24.95" customHeight="1">
      <c r="A473" s="74">
        <v>6</v>
      </c>
      <c r="B473" s="66" t="s">
        <v>282</v>
      </c>
      <c r="C473" s="70">
        <v>17</v>
      </c>
      <c r="D473" s="159" t="str">
        <f t="shared" si="38"/>
        <v>A2</v>
      </c>
      <c r="E473" s="420"/>
      <c r="F473" s="421"/>
    </row>
    <row r="474" spans="1:6" ht="24.95" customHeight="1">
      <c r="A474" s="73"/>
      <c r="B474" s="158"/>
      <c r="C474" s="70"/>
      <c r="D474" s="158"/>
      <c r="E474" s="420"/>
      <c r="F474" s="421"/>
    </row>
    <row r="475" spans="1:6" ht="24.95" customHeight="1">
      <c r="A475" s="73"/>
      <c r="B475" s="70" t="s">
        <v>283</v>
      </c>
      <c r="C475" s="70">
        <f>SUM(C468:C473)</f>
        <v>89</v>
      </c>
      <c r="D475" s="158"/>
      <c r="E475" s="420"/>
      <c r="F475" s="421"/>
    </row>
    <row r="476" spans="1:6" ht="24.95" customHeight="1">
      <c r="A476" s="73"/>
      <c r="B476" s="160" t="s">
        <v>284</v>
      </c>
      <c r="C476" s="161">
        <f>(C475/120*100)</f>
        <v>74.166666666666671</v>
      </c>
      <c r="D476" s="70"/>
      <c r="E476" s="420"/>
      <c r="F476" s="421"/>
    </row>
    <row r="477" spans="1:6" ht="24.95" customHeight="1">
      <c r="A477" s="422" t="s">
        <v>298</v>
      </c>
      <c r="B477" s="424" t="s">
        <v>301</v>
      </c>
      <c r="C477" s="424"/>
      <c r="D477" s="426" t="s">
        <v>287</v>
      </c>
      <c r="E477" s="427"/>
      <c r="F477" s="428"/>
    </row>
    <row r="478" spans="1:6" ht="24.95" customHeight="1">
      <c r="A478" s="423"/>
      <c r="B478" s="425"/>
      <c r="C478" s="425"/>
      <c r="D478" s="429"/>
      <c r="E478" s="430"/>
      <c r="F478" s="431"/>
    </row>
    <row r="481" spans="1:6" ht="24.95" customHeight="1">
      <c r="A481" s="157"/>
      <c r="B481" s="408" t="s">
        <v>257</v>
      </c>
      <c r="C481" s="408"/>
      <c r="D481" s="408"/>
      <c r="E481" s="408"/>
      <c r="F481" s="409"/>
    </row>
    <row r="482" spans="1:6" ht="24.95" customHeight="1">
      <c r="A482" s="73"/>
      <c r="B482" s="410" t="s">
        <v>258</v>
      </c>
      <c r="C482" s="410"/>
      <c r="D482" s="410"/>
      <c r="E482" s="410"/>
      <c r="F482" s="411"/>
    </row>
    <row r="483" spans="1:6" ht="24.95" customHeight="1">
      <c r="A483" s="73"/>
      <c r="B483" s="410" t="s">
        <v>259</v>
      </c>
      <c r="C483" s="410"/>
      <c r="D483" s="410"/>
      <c r="E483" s="410"/>
      <c r="F483" s="411"/>
    </row>
    <row r="484" spans="1:6" ht="24.95" customHeight="1">
      <c r="A484" s="73"/>
      <c r="B484" s="412" t="s">
        <v>260</v>
      </c>
      <c r="C484" s="412"/>
      <c r="D484" s="412"/>
      <c r="E484" s="412"/>
      <c r="F484" s="413"/>
    </row>
    <row r="485" spans="1:6" ht="24.95" customHeight="1">
      <c r="A485" s="73"/>
      <c r="B485" s="410" t="s">
        <v>261</v>
      </c>
      <c r="C485" s="410"/>
      <c r="D485" s="410"/>
      <c r="E485" s="410"/>
      <c r="F485" s="411"/>
    </row>
    <row r="486" spans="1:6" ht="24.95" customHeight="1">
      <c r="A486" s="414" t="s">
        <v>262</v>
      </c>
      <c r="B486" s="410"/>
      <c r="C486" s="410"/>
      <c r="D486" s="410"/>
      <c r="E486" s="410"/>
      <c r="F486" s="411"/>
    </row>
    <row r="487" spans="1:6" ht="24.95" customHeight="1">
      <c r="A487" s="73" t="s">
        <v>263</v>
      </c>
      <c r="B487" s="415" t="s">
        <v>264</v>
      </c>
      <c r="C487" s="416"/>
      <c r="E487" s="410"/>
      <c r="F487" s="411"/>
    </row>
    <row r="488" spans="1:6" ht="24.95" customHeight="1">
      <c r="A488" s="73" t="s">
        <v>265</v>
      </c>
      <c r="B488" s="415" t="s">
        <v>228</v>
      </c>
      <c r="C488" s="416"/>
      <c r="D488" s="158" t="s">
        <v>266</v>
      </c>
      <c r="E488" s="412">
        <v>21</v>
      </c>
      <c r="F488" s="413"/>
    </row>
    <row r="489" spans="1:6" ht="24.95" customHeight="1">
      <c r="A489" s="73" t="s">
        <v>267</v>
      </c>
      <c r="B489" s="415" t="s">
        <v>334</v>
      </c>
      <c r="C489" s="416"/>
      <c r="D489" s="158" t="s">
        <v>269</v>
      </c>
      <c r="E489" s="415">
        <v>1144</v>
      </c>
      <c r="F489" s="417"/>
    </row>
    <row r="490" spans="1:6" ht="24.95" customHeight="1">
      <c r="A490" s="73" t="s">
        <v>270</v>
      </c>
      <c r="B490" s="415" t="s">
        <v>335</v>
      </c>
      <c r="C490" s="416"/>
      <c r="D490" s="158"/>
      <c r="E490" s="418"/>
      <c r="F490" s="419"/>
    </row>
    <row r="491" spans="1:6" ht="24.95" customHeight="1">
      <c r="A491" s="74" t="s">
        <v>272</v>
      </c>
      <c r="B491" s="70" t="s">
        <v>273</v>
      </c>
      <c r="C491" s="70" t="s">
        <v>274</v>
      </c>
      <c r="D491" s="70" t="s">
        <v>275</v>
      </c>
      <c r="E491" s="412"/>
      <c r="F491" s="413"/>
    </row>
    <row r="492" spans="1:6" ht="24.95" customHeight="1">
      <c r="A492" s="74">
        <v>1</v>
      </c>
      <c r="B492" s="66" t="s">
        <v>276</v>
      </c>
      <c r="C492" s="70">
        <v>13</v>
      </c>
      <c r="D492" s="159" t="str">
        <f>IF(C492&gt;=18,"A1",IF(C492&gt;=16,"A2",IF(C492&gt;=14,"B1",IF(C492&gt;=12,"B2",IF(C492&gt;=10,"C1",IF(C492&gt;=8,"C2",IF(C492&gt;=6.5,"D","E")))))))</f>
        <v>B2</v>
      </c>
      <c r="E492" s="415"/>
      <c r="F492" s="417"/>
    </row>
    <row r="493" spans="1:6" ht="24.95" customHeight="1">
      <c r="A493" s="74">
        <v>2</v>
      </c>
      <c r="B493" s="66" t="s">
        <v>277</v>
      </c>
      <c r="C493" s="70">
        <v>8</v>
      </c>
      <c r="D493" s="159" t="str">
        <f t="shared" ref="D493:D494" si="39">IF(C493&gt;=18,"A1",IF(C493&gt;=16,"A2",IF(C493&gt;=14,"B1",IF(C493&gt;=12,"B2",IF(C493&gt;=10,"C1",IF(C493&gt;=8,"C2",IF(C493&gt;=6.5,"D","E")))))))</f>
        <v>C2</v>
      </c>
      <c r="E493" s="420"/>
      <c r="F493" s="421"/>
    </row>
    <row r="494" spans="1:6" ht="24.95" customHeight="1">
      <c r="A494" s="74">
        <v>3</v>
      </c>
      <c r="B494" s="66" t="s">
        <v>278</v>
      </c>
      <c r="C494" s="70">
        <v>4.5</v>
      </c>
      <c r="D494" s="159" t="str">
        <f t="shared" si="39"/>
        <v>E</v>
      </c>
      <c r="E494" s="420"/>
      <c r="F494" s="421"/>
    </row>
    <row r="495" spans="1:6" ht="24.95" customHeight="1">
      <c r="A495" s="74">
        <v>4</v>
      </c>
      <c r="B495" s="66" t="s">
        <v>279</v>
      </c>
      <c r="C495" s="70">
        <v>12.5</v>
      </c>
      <c r="D495" s="159" t="s">
        <v>336</v>
      </c>
      <c r="E495" s="420"/>
      <c r="F495" s="421"/>
    </row>
    <row r="496" spans="1:6" ht="24.95" customHeight="1">
      <c r="A496" s="74">
        <v>5</v>
      </c>
      <c r="B496" s="66" t="s">
        <v>281</v>
      </c>
      <c r="C496" s="70">
        <v>11</v>
      </c>
      <c r="D496" s="159" t="str">
        <f t="shared" ref="D496:D497" si="40">IF(C496&gt;=18,"A1",IF(C496&gt;=16,"A2",IF(C496&gt;=14,"B1",IF(C496&gt;=12,"B2",IF(C496&gt;=10,"C1",IF(C496&gt;=8,"C2",IF(C496&gt;=6.5,"D","E")))))))</f>
        <v>C1</v>
      </c>
      <c r="E496" s="420"/>
      <c r="F496" s="421"/>
    </row>
    <row r="497" spans="1:6" ht="24.95" customHeight="1">
      <c r="A497" s="74">
        <v>6</v>
      </c>
      <c r="B497" s="66" t="s">
        <v>282</v>
      </c>
      <c r="C497" s="70">
        <v>11.5</v>
      </c>
      <c r="D497" s="159" t="str">
        <f t="shared" si="40"/>
        <v>C1</v>
      </c>
      <c r="E497" s="420"/>
      <c r="F497" s="421"/>
    </row>
    <row r="498" spans="1:6" ht="24.95" customHeight="1">
      <c r="A498" s="73"/>
      <c r="B498" s="158"/>
      <c r="C498" s="70"/>
      <c r="D498" s="158"/>
      <c r="E498" s="420"/>
      <c r="F498" s="421"/>
    </row>
    <row r="499" spans="1:6" ht="24.95" customHeight="1">
      <c r="A499" s="73"/>
      <c r="B499" s="70" t="s">
        <v>283</v>
      </c>
      <c r="C499" s="70">
        <f>SUM(C492:C497)</f>
        <v>60.5</v>
      </c>
      <c r="D499" s="158"/>
      <c r="E499" s="420"/>
      <c r="F499" s="421"/>
    </row>
    <row r="500" spans="1:6" ht="24.95" customHeight="1">
      <c r="A500" s="73"/>
      <c r="B500" s="160" t="s">
        <v>284</v>
      </c>
      <c r="C500" s="161">
        <f>(C499/120*100)</f>
        <v>50.416666666666664</v>
      </c>
      <c r="D500" s="70"/>
      <c r="E500" s="420"/>
      <c r="F500" s="421"/>
    </row>
    <row r="501" spans="1:6" ht="24.95" customHeight="1">
      <c r="A501" s="422" t="s">
        <v>337</v>
      </c>
      <c r="B501" s="424" t="s">
        <v>301</v>
      </c>
      <c r="C501" s="424"/>
      <c r="D501" s="426" t="s">
        <v>287</v>
      </c>
      <c r="E501" s="427"/>
      <c r="F501" s="428"/>
    </row>
    <row r="502" spans="1:6" ht="24.95" customHeight="1">
      <c r="A502" s="423"/>
      <c r="B502" s="425"/>
      <c r="C502" s="425"/>
      <c r="D502" s="429"/>
      <c r="E502" s="430"/>
      <c r="F502" s="431"/>
    </row>
    <row r="505" spans="1:6" ht="24.95" customHeight="1">
      <c r="A505" s="157"/>
      <c r="B505" s="408" t="s">
        <v>257</v>
      </c>
      <c r="C505" s="408"/>
      <c r="D505" s="408"/>
      <c r="E505" s="408"/>
      <c r="F505" s="409"/>
    </row>
    <row r="506" spans="1:6" ht="24.95" customHeight="1">
      <c r="A506" s="73"/>
      <c r="B506" s="410" t="s">
        <v>258</v>
      </c>
      <c r="C506" s="410"/>
      <c r="D506" s="410"/>
      <c r="E506" s="410"/>
      <c r="F506" s="411"/>
    </row>
    <row r="507" spans="1:6" ht="24.95" customHeight="1">
      <c r="A507" s="73"/>
      <c r="B507" s="410" t="s">
        <v>259</v>
      </c>
      <c r="C507" s="410"/>
      <c r="D507" s="410"/>
      <c r="E507" s="410"/>
      <c r="F507" s="411"/>
    </row>
    <row r="508" spans="1:6" ht="24.95" customHeight="1">
      <c r="A508" s="73"/>
      <c r="B508" s="412" t="s">
        <v>260</v>
      </c>
      <c r="C508" s="412"/>
      <c r="D508" s="412"/>
      <c r="E508" s="412"/>
      <c r="F508" s="413"/>
    </row>
    <row r="509" spans="1:6" ht="24.95" customHeight="1">
      <c r="A509" s="73"/>
      <c r="B509" s="410" t="s">
        <v>261</v>
      </c>
      <c r="C509" s="410"/>
      <c r="D509" s="410"/>
      <c r="E509" s="410"/>
      <c r="F509" s="411"/>
    </row>
    <row r="510" spans="1:6" ht="24.95" customHeight="1">
      <c r="A510" s="414" t="s">
        <v>262</v>
      </c>
      <c r="B510" s="410"/>
      <c r="C510" s="410"/>
      <c r="D510" s="410"/>
      <c r="E510" s="410"/>
      <c r="F510" s="411"/>
    </row>
    <row r="511" spans="1:6" ht="24.95" customHeight="1">
      <c r="A511" s="73" t="s">
        <v>263</v>
      </c>
      <c r="B511" s="415" t="s">
        <v>264</v>
      </c>
      <c r="C511" s="416"/>
      <c r="E511" s="410"/>
      <c r="F511" s="411"/>
    </row>
    <row r="512" spans="1:6" ht="24.95" customHeight="1">
      <c r="A512" s="73" t="s">
        <v>265</v>
      </c>
      <c r="B512" s="415" t="s">
        <v>235</v>
      </c>
      <c r="C512" s="416"/>
      <c r="D512" s="158" t="s">
        <v>266</v>
      </c>
      <c r="E512" s="412">
        <v>22</v>
      </c>
      <c r="F512" s="413"/>
    </row>
    <row r="513" spans="1:6" ht="24.95" customHeight="1">
      <c r="A513" s="73" t="s">
        <v>267</v>
      </c>
      <c r="B513" s="415" t="s">
        <v>338</v>
      </c>
      <c r="C513" s="416"/>
      <c r="D513" s="158" t="s">
        <v>269</v>
      </c>
      <c r="E513" s="415">
        <v>1035</v>
      </c>
      <c r="F513" s="417"/>
    </row>
    <row r="514" spans="1:6" ht="24.95" customHeight="1">
      <c r="A514" s="73" t="s">
        <v>270</v>
      </c>
      <c r="B514" s="415" t="s">
        <v>339</v>
      </c>
      <c r="C514" s="416"/>
      <c r="D514" s="158"/>
      <c r="E514" s="418"/>
      <c r="F514" s="419"/>
    </row>
    <row r="515" spans="1:6" ht="24.95" customHeight="1">
      <c r="A515" s="74" t="s">
        <v>272</v>
      </c>
      <c r="B515" s="70" t="s">
        <v>273</v>
      </c>
      <c r="C515" s="70" t="s">
        <v>274</v>
      </c>
      <c r="D515" s="70" t="s">
        <v>275</v>
      </c>
      <c r="E515" s="412"/>
      <c r="F515" s="413"/>
    </row>
    <row r="516" spans="1:6" ht="24.95" customHeight="1">
      <c r="A516" s="74">
        <v>1</v>
      </c>
      <c r="B516" s="66" t="s">
        <v>276</v>
      </c>
      <c r="C516" s="70">
        <v>18</v>
      </c>
      <c r="D516" s="159" t="str">
        <f>IF(C516&gt;=18,"A1",IF(C516&gt;=16,"A2",IF(C516&gt;=14,"B1",IF(C516&gt;=12,"B2",IF(C516&gt;=10,"C1",IF(C516&gt;=8,"C2",IF(C516&gt;=6.5,"D","E")))))))</f>
        <v>A1</v>
      </c>
      <c r="E516" s="415"/>
      <c r="F516" s="417"/>
    </row>
    <row r="517" spans="1:6" ht="24.95" customHeight="1">
      <c r="A517" s="74">
        <v>2</v>
      </c>
      <c r="B517" s="66" t="s">
        <v>277</v>
      </c>
      <c r="C517" s="70">
        <v>17</v>
      </c>
      <c r="D517" s="159" t="str">
        <f t="shared" ref="D517:D518" si="41">IF(C517&gt;=18,"A1",IF(C517&gt;=16,"A2",IF(C517&gt;=14,"B1",IF(C517&gt;=12,"B2",IF(C517&gt;=10,"C1",IF(C517&gt;=8,"C2",IF(C517&gt;=6.5,"D","E")))))))</f>
        <v>A2</v>
      </c>
      <c r="E517" s="420"/>
      <c r="F517" s="421"/>
    </row>
    <row r="518" spans="1:6" ht="24.95" customHeight="1">
      <c r="A518" s="74">
        <v>3</v>
      </c>
      <c r="B518" s="66" t="s">
        <v>278</v>
      </c>
      <c r="C518" s="70">
        <v>19</v>
      </c>
      <c r="D518" s="159" t="str">
        <f t="shared" si="41"/>
        <v>A1</v>
      </c>
      <c r="E518" s="420"/>
      <c r="F518" s="421"/>
    </row>
    <row r="519" spans="1:6" ht="24.95" customHeight="1">
      <c r="A519" s="74">
        <v>4</v>
      </c>
      <c r="B519" s="66" t="s">
        <v>279</v>
      </c>
      <c r="C519" s="70">
        <v>20</v>
      </c>
      <c r="D519" s="159" t="s">
        <v>280</v>
      </c>
      <c r="E519" s="420"/>
      <c r="F519" s="421"/>
    </row>
    <row r="520" spans="1:6" ht="24.95" customHeight="1">
      <c r="A520" s="74">
        <v>5</v>
      </c>
      <c r="B520" s="66" t="s">
        <v>281</v>
      </c>
      <c r="C520" s="70">
        <v>19.5</v>
      </c>
      <c r="D520" s="159" t="str">
        <f t="shared" ref="D520:D521" si="42">IF(C520&gt;=18,"A1",IF(C520&gt;=16,"A2",IF(C520&gt;=14,"B1",IF(C520&gt;=12,"B2",IF(C520&gt;=10,"C1",IF(C520&gt;=8,"C2",IF(C520&gt;=6.5,"D","E")))))))</f>
        <v>A1</v>
      </c>
      <c r="E520" s="420"/>
      <c r="F520" s="421"/>
    </row>
    <row r="521" spans="1:6" ht="24.95" customHeight="1">
      <c r="A521" s="74">
        <v>6</v>
      </c>
      <c r="B521" s="66" t="s">
        <v>282</v>
      </c>
      <c r="C521" s="70">
        <v>20</v>
      </c>
      <c r="D521" s="159" t="str">
        <f t="shared" si="42"/>
        <v>A1</v>
      </c>
      <c r="E521" s="420"/>
      <c r="F521" s="421"/>
    </row>
    <row r="522" spans="1:6" ht="24.95" customHeight="1">
      <c r="A522" s="73"/>
      <c r="B522" s="158"/>
      <c r="C522" s="70"/>
      <c r="D522" s="158"/>
      <c r="E522" s="420"/>
      <c r="F522" s="421"/>
    </row>
    <row r="523" spans="1:6" ht="24.95" customHeight="1">
      <c r="A523" s="73"/>
      <c r="B523" s="70" t="s">
        <v>283</v>
      </c>
      <c r="C523" s="70">
        <f>SUM(C516:C521)</f>
        <v>113.5</v>
      </c>
      <c r="D523" s="158"/>
      <c r="E523" s="420"/>
      <c r="F523" s="421"/>
    </row>
    <row r="524" spans="1:6" ht="24.95" customHeight="1">
      <c r="A524" s="73"/>
      <c r="B524" s="160" t="s">
        <v>284</v>
      </c>
      <c r="C524" s="161">
        <f>(C523/120*100)</f>
        <v>94.583333333333329</v>
      </c>
      <c r="D524" s="70"/>
      <c r="E524" s="420"/>
      <c r="F524" s="421"/>
    </row>
    <row r="525" spans="1:6" ht="24.95" customHeight="1">
      <c r="A525" s="422" t="s">
        <v>298</v>
      </c>
      <c r="B525" s="424" t="s">
        <v>301</v>
      </c>
      <c r="C525" s="424"/>
      <c r="D525" s="426" t="s">
        <v>287</v>
      </c>
      <c r="E525" s="427"/>
      <c r="F525" s="428"/>
    </row>
    <row r="526" spans="1:6" ht="24.95" customHeight="1">
      <c r="A526" s="423"/>
      <c r="B526" s="425"/>
      <c r="C526" s="425"/>
      <c r="D526" s="429"/>
      <c r="E526" s="430"/>
      <c r="F526" s="431"/>
    </row>
    <row r="529" spans="1:6" ht="24.95" customHeight="1">
      <c r="A529" s="157"/>
      <c r="B529" s="408" t="s">
        <v>257</v>
      </c>
      <c r="C529" s="408"/>
      <c r="D529" s="408"/>
      <c r="E529" s="408"/>
      <c r="F529" s="409"/>
    </row>
    <row r="530" spans="1:6" ht="24.95" customHeight="1">
      <c r="A530" s="73"/>
      <c r="B530" s="410" t="s">
        <v>258</v>
      </c>
      <c r="C530" s="410"/>
      <c r="D530" s="410"/>
      <c r="E530" s="410"/>
      <c r="F530" s="411"/>
    </row>
    <row r="531" spans="1:6" ht="24.95" customHeight="1">
      <c r="A531" s="73"/>
      <c r="B531" s="410" t="s">
        <v>259</v>
      </c>
      <c r="C531" s="410"/>
      <c r="D531" s="410"/>
      <c r="E531" s="410"/>
      <c r="F531" s="411"/>
    </row>
    <row r="532" spans="1:6" ht="24.95" customHeight="1">
      <c r="A532" s="73"/>
      <c r="B532" s="412" t="s">
        <v>260</v>
      </c>
      <c r="C532" s="412"/>
      <c r="D532" s="412"/>
      <c r="E532" s="412"/>
      <c r="F532" s="413"/>
    </row>
    <row r="533" spans="1:6" ht="24.95" customHeight="1">
      <c r="A533" s="73"/>
      <c r="B533" s="410" t="s">
        <v>261</v>
      </c>
      <c r="C533" s="410"/>
      <c r="D533" s="410"/>
      <c r="E533" s="410"/>
      <c r="F533" s="411"/>
    </row>
    <row r="534" spans="1:6" ht="24.95" customHeight="1">
      <c r="A534" s="414" t="s">
        <v>262</v>
      </c>
      <c r="B534" s="410"/>
      <c r="C534" s="410"/>
      <c r="D534" s="410"/>
      <c r="E534" s="410"/>
      <c r="F534" s="411"/>
    </row>
    <row r="535" spans="1:6" ht="24.95" customHeight="1">
      <c r="A535" s="73" t="s">
        <v>263</v>
      </c>
      <c r="B535" s="415" t="s">
        <v>264</v>
      </c>
      <c r="C535" s="416"/>
      <c r="E535" s="418"/>
      <c r="F535" s="419"/>
    </row>
    <row r="536" spans="1:6" ht="24.95" customHeight="1">
      <c r="A536" s="73" t="s">
        <v>265</v>
      </c>
      <c r="B536" s="415" t="s">
        <v>245</v>
      </c>
      <c r="C536" s="416"/>
      <c r="D536" s="158" t="s">
        <v>266</v>
      </c>
      <c r="E536" s="412">
        <v>23</v>
      </c>
      <c r="F536" s="413"/>
    </row>
    <row r="537" spans="1:6" ht="24.95" customHeight="1">
      <c r="A537" s="73" t="s">
        <v>267</v>
      </c>
      <c r="B537" s="415" t="s">
        <v>340</v>
      </c>
      <c r="C537" s="416"/>
      <c r="D537" s="158" t="s">
        <v>269</v>
      </c>
      <c r="E537" s="415">
        <v>1353</v>
      </c>
      <c r="F537" s="417"/>
    </row>
    <row r="538" spans="1:6" ht="24.95" customHeight="1">
      <c r="A538" s="73" t="s">
        <v>270</v>
      </c>
      <c r="B538" s="415" t="s">
        <v>341</v>
      </c>
      <c r="C538" s="416"/>
      <c r="D538" s="158"/>
      <c r="E538" s="418"/>
      <c r="F538" s="419"/>
    </row>
    <row r="539" spans="1:6" ht="24.95" customHeight="1">
      <c r="A539" s="74" t="s">
        <v>272</v>
      </c>
      <c r="B539" s="70" t="s">
        <v>273</v>
      </c>
      <c r="C539" s="70" t="s">
        <v>274</v>
      </c>
      <c r="D539" s="70" t="s">
        <v>275</v>
      </c>
      <c r="E539" s="412"/>
      <c r="F539" s="413"/>
    </row>
    <row r="540" spans="1:6" ht="24.95" customHeight="1">
      <c r="A540" s="74">
        <v>1</v>
      </c>
      <c r="B540" s="66" t="s">
        <v>276</v>
      </c>
      <c r="C540" s="70">
        <v>17</v>
      </c>
      <c r="D540" s="159" t="str">
        <f>IF(C540&gt;=18,"A1",IF(C540&gt;=16,"A2",IF(C540&gt;=14,"B1",IF(C540&gt;=12,"B2",IF(C540&gt;=10,"C1",IF(C540&gt;=8,"C2",IF(C540&gt;=6.5,"D","E")))))))</f>
        <v>A2</v>
      </c>
      <c r="E540" s="415"/>
      <c r="F540" s="417"/>
    </row>
    <row r="541" spans="1:6" ht="24.95" customHeight="1">
      <c r="A541" s="74">
        <v>2</v>
      </c>
      <c r="B541" s="66" t="s">
        <v>277</v>
      </c>
      <c r="C541" s="70">
        <v>16.5</v>
      </c>
      <c r="D541" s="159" t="str">
        <f t="shared" ref="D541:D542" si="43">IF(C541&gt;=18,"A1",IF(C541&gt;=16,"A2",IF(C541&gt;=14,"B1",IF(C541&gt;=12,"B2",IF(C541&gt;=10,"C1",IF(C541&gt;=8,"C2",IF(C541&gt;=6.5,"D","E")))))))</f>
        <v>A2</v>
      </c>
      <c r="E541" s="420"/>
      <c r="F541" s="421"/>
    </row>
    <row r="542" spans="1:6" ht="24.95" customHeight="1">
      <c r="A542" s="74">
        <v>3</v>
      </c>
      <c r="B542" s="66" t="s">
        <v>278</v>
      </c>
      <c r="C542" s="70">
        <v>19</v>
      </c>
      <c r="D542" s="159" t="str">
        <f t="shared" si="43"/>
        <v>A1</v>
      </c>
      <c r="E542" s="420"/>
      <c r="F542" s="421"/>
    </row>
    <row r="543" spans="1:6" ht="24.95" customHeight="1">
      <c r="A543" s="74">
        <v>4</v>
      </c>
      <c r="B543" s="66" t="s">
        <v>279</v>
      </c>
      <c r="C543" s="70">
        <v>16</v>
      </c>
      <c r="D543" s="159" t="s">
        <v>297</v>
      </c>
      <c r="E543" s="420"/>
      <c r="F543" s="421"/>
    </row>
    <row r="544" spans="1:6" ht="24.95" customHeight="1">
      <c r="A544" s="74">
        <v>5</v>
      </c>
      <c r="B544" s="66" t="s">
        <v>281</v>
      </c>
      <c r="C544" s="70">
        <v>18</v>
      </c>
      <c r="D544" s="159" t="str">
        <f t="shared" ref="D544:D545" si="44">IF(C544&gt;=18,"A1",IF(C544&gt;=16,"A2",IF(C544&gt;=14,"B1",IF(C544&gt;=12,"B2",IF(C544&gt;=10,"C1",IF(C544&gt;=8,"C2",IF(C544&gt;=6.5,"D","E")))))))</f>
        <v>A1</v>
      </c>
      <c r="E544" s="420"/>
      <c r="F544" s="421"/>
    </row>
    <row r="545" spans="1:6" ht="24.95" customHeight="1">
      <c r="A545" s="74">
        <v>6</v>
      </c>
      <c r="B545" s="66" t="s">
        <v>282</v>
      </c>
      <c r="C545" s="70">
        <v>17</v>
      </c>
      <c r="D545" s="159" t="str">
        <f t="shared" si="44"/>
        <v>A2</v>
      </c>
      <c r="E545" s="420"/>
      <c r="F545" s="421"/>
    </row>
    <row r="546" spans="1:6" ht="24.95" customHeight="1">
      <c r="A546" s="73"/>
      <c r="B546" s="158"/>
      <c r="C546" s="70"/>
      <c r="D546" s="158"/>
      <c r="E546" s="420"/>
      <c r="F546" s="421"/>
    </row>
    <row r="547" spans="1:6" ht="24.95" customHeight="1">
      <c r="A547" s="73"/>
      <c r="B547" s="70" t="s">
        <v>283</v>
      </c>
      <c r="C547" s="70">
        <f>SUM(C540:C545)</f>
        <v>103.5</v>
      </c>
      <c r="D547" s="158"/>
      <c r="E547" s="420"/>
      <c r="F547" s="421"/>
    </row>
    <row r="548" spans="1:6" ht="24.95" customHeight="1">
      <c r="A548" s="73"/>
      <c r="B548" s="160" t="s">
        <v>284</v>
      </c>
      <c r="C548" s="161">
        <f>(C547/120*100)</f>
        <v>86.25</v>
      </c>
      <c r="D548" s="70"/>
      <c r="E548" s="420"/>
      <c r="F548" s="421"/>
    </row>
    <row r="549" spans="1:6" ht="24.95" customHeight="1">
      <c r="A549" s="422" t="s">
        <v>298</v>
      </c>
      <c r="B549" s="424" t="s">
        <v>301</v>
      </c>
      <c r="C549" s="424"/>
      <c r="D549" s="426" t="s">
        <v>287</v>
      </c>
      <c r="E549" s="427"/>
      <c r="F549" s="428"/>
    </row>
    <row r="550" spans="1:6" ht="24.95" customHeight="1">
      <c r="A550" s="423"/>
      <c r="B550" s="425"/>
      <c r="C550" s="425"/>
      <c r="D550" s="429"/>
      <c r="E550" s="430"/>
      <c r="F550" s="431"/>
    </row>
  </sheetData>
  <mergeCells count="621">
    <mergeCell ref="B477:C478"/>
    <mergeCell ref="D477:F478"/>
    <mergeCell ref="B501:C502"/>
    <mergeCell ref="D501:F502"/>
    <mergeCell ref="B525:C526"/>
    <mergeCell ref="D525:F526"/>
    <mergeCell ref="B549:C550"/>
    <mergeCell ref="D549:F550"/>
    <mergeCell ref="B357:C358"/>
    <mergeCell ref="D357:F358"/>
    <mergeCell ref="B381:C382"/>
    <mergeCell ref="D381:F382"/>
    <mergeCell ref="B405:C406"/>
    <mergeCell ref="D405:F406"/>
    <mergeCell ref="B429:C430"/>
    <mergeCell ref="D429:F430"/>
    <mergeCell ref="B453:C454"/>
    <mergeCell ref="D453:F454"/>
    <mergeCell ref="E542:F542"/>
    <mergeCell ref="E543:F543"/>
    <mergeCell ref="E544:F544"/>
    <mergeCell ref="E545:F545"/>
    <mergeCell ref="E546:F546"/>
    <mergeCell ref="E547:F547"/>
    <mergeCell ref="B237:C238"/>
    <mergeCell ref="D237:F238"/>
    <mergeCell ref="B261:C262"/>
    <mergeCell ref="D261:F262"/>
    <mergeCell ref="B285:C286"/>
    <mergeCell ref="D285:F286"/>
    <mergeCell ref="B309:C310"/>
    <mergeCell ref="D309:F310"/>
    <mergeCell ref="B333:C334"/>
    <mergeCell ref="D333:F334"/>
    <mergeCell ref="E330:F330"/>
    <mergeCell ref="E331:F331"/>
    <mergeCell ref="E332:F332"/>
    <mergeCell ref="B315:F315"/>
    <mergeCell ref="B316:F316"/>
    <mergeCell ref="B317:F317"/>
    <mergeCell ref="A318:F318"/>
    <mergeCell ref="B319:C319"/>
    <mergeCell ref="E319:F319"/>
    <mergeCell ref="B320:C320"/>
    <mergeCell ref="E320:F320"/>
    <mergeCell ref="B321:C321"/>
    <mergeCell ref="E321:F321"/>
    <mergeCell ref="E302:F302"/>
    <mergeCell ref="A429:A430"/>
    <mergeCell ref="A453:A454"/>
    <mergeCell ref="A477:A478"/>
    <mergeCell ref="A501:A502"/>
    <mergeCell ref="A525:A526"/>
    <mergeCell ref="A549:A550"/>
    <mergeCell ref="B21:C22"/>
    <mergeCell ref="D21:F22"/>
    <mergeCell ref="B45:C46"/>
    <mergeCell ref="D45:F46"/>
    <mergeCell ref="B69:C70"/>
    <mergeCell ref="D69:F70"/>
    <mergeCell ref="B93:C94"/>
    <mergeCell ref="D93:F94"/>
    <mergeCell ref="B117:C118"/>
    <mergeCell ref="D117:F118"/>
    <mergeCell ref="B141:C142"/>
    <mergeCell ref="D141:F142"/>
    <mergeCell ref="B165:C166"/>
    <mergeCell ref="D165:F166"/>
    <mergeCell ref="B189:C190"/>
    <mergeCell ref="D189:F190"/>
    <mergeCell ref="B213:C214"/>
    <mergeCell ref="D213:F214"/>
    <mergeCell ref="E548:F548"/>
    <mergeCell ref="A21:A22"/>
    <mergeCell ref="A45:A46"/>
    <mergeCell ref="A69:A70"/>
    <mergeCell ref="A93:A94"/>
    <mergeCell ref="A117:A118"/>
    <mergeCell ref="A141:A142"/>
    <mergeCell ref="A165:A166"/>
    <mergeCell ref="A189:A190"/>
    <mergeCell ref="A213:A214"/>
    <mergeCell ref="A237:A238"/>
    <mergeCell ref="A261:A262"/>
    <mergeCell ref="A285:A286"/>
    <mergeCell ref="A309:A310"/>
    <mergeCell ref="A333:A334"/>
    <mergeCell ref="A357:A358"/>
    <mergeCell ref="A381:A382"/>
    <mergeCell ref="A405:A406"/>
    <mergeCell ref="B536:C536"/>
    <mergeCell ref="E536:F536"/>
    <mergeCell ref="B537:C537"/>
    <mergeCell ref="E537:F537"/>
    <mergeCell ref="B538:C538"/>
    <mergeCell ref="E538:F538"/>
    <mergeCell ref="E539:F539"/>
    <mergeCell ref="E540:F540"/>
    <mergeCell ref="E541:F541"/>
    <mergeCell ref="E524:F524"/>
    <mergeCell ref="B529:F529"/>
    <mergeCell ref="B530:F530"/>
    <mergeCell ref="B531:F531"/>
    <mergeCell ref="B532:F532"/>
    <mergeCell ref="B533:F533"/>
    <mergeCell ref="A534:F534"/>
    <mergeCell ref="B535:C535"/>
    <mergeCell ref="E535:F535"/>
    <mergeCell ref="E515:F515"/>
    <mergeCell ref="E516:F516"/>
    <mergeCell ref="E517:F517"/>
    <mergeCell ref="E518:F518"/>
    <mergeCell ref="E519:F519"/>
    <mergeCell ref="E520:F520"/>
    <mergeCell ref="E521:F521"/>
    <mergeCell ref="E522:F522"/>
    <mergeCell ref="E523:F523"/>
    <mergeCell ref="B509:F509"/>
    <mergeCell ref="A510:F510"/>
    <mergeCell ref="B511:C511"/>
    <mergeCell ref="E511:F511"/>
    <mergeCell ref="B512:C512"/>
    <mergeCell ref="E512:F512"/>
    <mergeCell ref="B513:C513"/>
    <mergeCell ref="E513:F513"/>
    <mergeCell ref="B514:C514"/>
    <mergeCell ref="E514:F514"/>
    <mergeCell ref="E496:F496"/>
    <mergeCell ref="E497:F497"/>
    <mergeCell ref="E498:F498"/>
    <mergeCell ref="E499:F499"/>
    <mergeCell ref="E500:F500"/>
    <mergeCell ref="B505:F505"/>
    <mergeCell ref="B506:F506"/>
    <mergeCell ref="B507:F507"/>
    <mergeCell ref="B508:F508"/>
    <mergeCell ref="B489:C489"/>
    <mergeCell ref="E489:F489"/>
    <mergeCell ref="B490:C490"/>
    <mergeCell ref="E490:F490"/>
    <mergeCell ref="E491:F491"/>
    <mergeCell ref="E492:F492"/>
    <mergeCell ref="E493:F493"/>
    <mergeCell ref="E494:F494"/>
    <mergeCell ref="E495:F495"/>
    <mergeCell ref="B481:F481"/>
    <mergeCell ref="B482:F482"/>
    <mergeCell ref="B483:F483"/>
    <mergeCell ref="B484:F484"/>
    <mergeCell ref="B485:F485"/>
    <mergeCell ref="A486:F486"/>
    <mergeCell ref="B487:C487"/>
    <mergeCell ref="E487:F487"/>
    <mergeCell ref="B488:C488"/>
    <mergeCell ref="E488:F488"/>
    <mergeCell ref="E468:F468"/>
    <mergeCell ref="E469:F469"/>
    <mergeCell ref="E470:F470"/>
    <mergeCell ref="E471:F471"/>
    <mergeCell ref="E472:F472"/>
    <mergeCell ref="E473:F473"/>
    <mergeCell ref="E474:F474"/>
    <mergeCell ref="E475:F475"/>
    <mergeCell ref="E476:F476"/>
    <mergeCell ref="B463:C463"/>
    <mergeCell ref="E463:F463"/>
    <mergeCell ref="B464:C464"/>
    <mergeCell ref="E464:F464"/>
    <mergeCell ref="B465:C465"/>
    <mergeCell ref="E465:F465"/>
    <mergeCell ref="B466:C466"/>
    <mergeCell ref="E466:F466"/>
    <mergeCell ref="E467:F467"/>
    <mergeCell ref="E450:F450"/>
    <mergeCell ref="E451:F451"/>
    <mergeCell ref="E452:F452"/>
    <mergeCell ref="B457:F457"/>
    <mergeCell ref="B458:F458"/>
    <mergeCell ref="B459:F459"/>
    <mergeCell ref="B460:F460"/>
    <mergeCell ref="B461:F461"/>
    <mergeCell ref="A462:F462"/>
    <mergeCell ref="B442:C442"/>
    <mergeCell ref="E442:F442"/>
    <mergeCell ref="E443:F443"/>
    <mergeCell ref="E444:F444"/>
    <mergeCell ref="E445:F445"/>
    <mergeCell ref="E446:F446"/>
    <mergeCell ref="E447:F447"/>
    <mergeCell ref="E448:F448"/>
    <mergeCell ref="E449:F449"/>
    <mergeCell ref="B435:F435"/>
    <mergeCell ref="B436:F436"/>
    <mergeCell ref="B437:F437"/>
    <mergeCell ref="A438:F438"/>
    <mergeCell ref="B439:C439"/>
    <mergeCell ref="E439:F439"/>
    <mergeCell ref="B440:C440"/>
    <mergeCell ref="E440:F440"/>
    <mergeCell ref="B441:C441"/>
    <mergeCell ref="E441:F441"/>
    <mergeCell ref="E422:F422"/>
    <mergeCell ref="E423:F423"/>
    <mergeCell ref="E424:F424"/>
    <mergeCell ref="E425:F425"/>
    <mergeCell ref="E426:F426"/>
    <mergeCell ref="E427:F427"/>
    <mergeCell ref="E428:F428"/>
    <mergeCell ref="B433:F433"/>
    <mergeCell ref="B434:F434"/>
    <mergeCell ref="B416:C416"/>
    <mergeCell ref="E416:F416"/>
    <mergeCell ref="B417:C417"/>
    <mergeCell ref="E417:F417"/>
    <mergeCell ref="B418:C418"/>
    <mergeCell ref="E418:F418"/>
    <mergeCell ref="E419:F419"/>
    <mergeCell ref="E420:F420"/>
    <mergeCell ref="E421:F421"/>
    <mergeCell ref="E404:F404"/>
    <mergeCell ref="B409:F409"/>
    <mergeCell ref="B410:F410"/>
    <mergeCell ref="B411:F411"/>
    <mergeCell ref="B412:F412"/>
    <mergeCell ref="B413:F413"/>
    <mergeCell ref="A414:F414"/>
    <mergeCell ref="B415:C415"/>
    <mergeCell ref="E415:F415"/>
    <mergeCell ref="E395:F395"/>
    <mergeCell ref="E396:F396"/>
    <mergeCell ref="E397:F397"/>
    <mergeCell ref="E398:F398"/>
    <mergeCell ref="E399:F399"/>
    <mergeCell ref="E400:F400"/>
    <mergeCell ref="E401:F401"/>
    <mergeCell ref="E402:F402"/>
    <mergeCell ref="E403:F403"/>
    <mergeCell ref="B389:F389"/>
    <mergeCell ref="A390:F390"/>
    <mergeCell ref="B391:C391"/>
    <mergeCell ref="E391:F391"/>
    <mergeCell ref="B392:C392"/>
    <mergeCell ref="E392:F392"/>
    <mergeCell ref="B393:C393"/>
    <mergeCell ref="E393:F393"/>
    <mergeCell ref="B394:C394"/>
    <mergeCell ref="E394:F394"/>
    <mergeCell ref="E376:F376"/>
    <mergeCell ref="E377:F377"/>
    <mergeCell ref="E378:F378"/>
    <mergeCell ref="E379:F379"/>
    <mergeCell ref="E380:F380"/>
    <mergeCell ref="B385:F385"/>
    <mergeCell ref="B386:F386"/>
    <mergeCell ref="B387:F387"/>
    <mergeCell ref="B388:F388"/>
    <mergeCell ref="B369:C369"/>
    <mergeCell ref="E369:F369"/>
    <mergeCell ref="B370:C370"/>
    <mergeCell ref="E370:F370"/>
    <mergeCell ref="E371:F371"/>
    <mergeCell ref="E372:F372"/>
    <mergeCell ref="E373:F373"/>
    <mergeCell ref="E374:F374"/>
    <mergeCell ref="E375:F375"/>
    <mergeCell ref="B361:F361"/>
    <mergeCell ref="B362:F362"/>
    <mergeCell ref="B363:F363"/>
    <mergeCell ref="B364:F364"/>
    <mergeCell ref="B365:F365"/>
    <mergeCell ref="A366:F366"/>
    <mergeCell ref="B367:C367"/>
    <mergeCell ref="E367:F367"/>
    <mergeCell ref="B368:C368"/>
    <mergeCell ref="E368:F368"/>
    <mergeCell ref="E348:F348"/>
    <mergeCell ref="E349:F349"/>
    <mergeCell ref="E350:F350"/>
    <mergeCell ref="E351:F351"/>
    <mergeCell ref="E352:F352"/>
    <mergeCell ref="E353:F353"/>
    <mergeCell ref="E354:F354"/>
    <mergeCell ref="E355:F355"/>
    <mergeCell ref="E356:F356"/>
    <mergeCell ref="B343:C343"/>
    <mergeCell ref="E343:F343"/>
    <mergeCell ref="B344:C344"/>
    <mergeCell ref="E344:F344"/>
    <mergeCell ref="B345:C345"/>
    <mergeCell ref="E345:F345"/>
    <mergeCell ref="B346:C346"/>
    <mergeCell ref="E346:F346"/>
    <mergeCell ref="E347:F347"/>
    <mergeCell ref="B337:F337"/>
    <mergeCell ref="B338:F338"/>
    <mergeCell ref="B339:F339"/>
    <mergeCell ref="B340:F340"/>
    <mergeCell ref="B341:F341"/>
    <mergeCell ref="A342:F342"/>
    <mergeCell ref="B322:C322"/>
    <mergeCell ref="E322:F322"/>
    <mergeCell ref="E323:F323"/>
    <mergeCell ref="E324:F324"/>
    <mergeCell ref="E325:F325"/>
    <mergeCell ref="E326:F326"/>
    <mergeCell ref="E327:F327"/>
    <mergeCell ref="E328:F328"/>
    <mergeCell ref="E329:F329"/>
    <mergeCell ref="E303:F303"/>
    <mergeCell ref="E304:F304"/>
    <mergeCell ref="E305:F305"/>
    <mergeCell ref="E306:F306"/>
    <mergeCell ref="E307:F307"/>
    <mergeCell ref="E308:F308"/>
    <mergeCell ref="B313:F313"/>
    <mergeCell ref="B314:F314"/>
    <mergeCell ref="B296:C296"/>
    <mergeCell ref="E296:F296"/>
    <mergeCell ref="B297:C297"/>
    <mergeCell ref="E297:F297"/>
    <mergeCell ref="B298:C298"/>
    <mergeCell ref="E298:F298"/>
    <mergeCell ref="E299:F299"/>
    <mergeCell ref="E300:F300"/>
    <mergeCell ref="E301:F301"/>
    <mergeCell ref="E284:F284"/>
    <mergeCell ref="B289:F289"/>
    <mergeCell ref="B290:F290"/>
    <mergeCell ref="B291:F291"/>
    <mergeCell ref="B292:F292"/>
    <mergeCell ref="B293:F293"/>
    <mergeCell ref="A294:F294"/>
    <mergeCell ref="B295:C295"/>
    <mergeCell ref="E295:F295"/>
    <mergeCell ref="E275:F275"/>
    <mergeCell ref="E276:F276"/>
    <mergeCell ref="E277:F277"/>
    <mergeCell ref="E278:F278"/>
    <mergeCell ref="E279:F279"/>
    <mergeCell ref="E280:F280"/>
    <mergeCell ref="E281:F281"/>
    <mergeCell ref="E282:F282"/>
    <mergeCell ref="E283:F283"/>
    <mergeCell ref="B269:F269"/>
    <mergeCell ref="A270:F270"/>
    <mergeCell ref="B271:C271"/>
    <mergeCell ref="E271:F271"/>
    <mergeCell ref="B272:C272"/>
    <mergeCell ref="E272:F272"/>
    <mergeCell ref="B273:C273"/>
    <mergeCell ref="E273:F273"/>
    <mergeCell ref="B274:C274"/>
    <mergeCell ref="E274:F274"/>
    <mergeCell ref="E256:F256"/>
    <mergeCell ref="E257:F257"/>
    <mergeCell ref="E258:F258"/>
    <mergeCell ref="E259:F259"/>
    <mergeCell ref="E260:F260"/>
    <mergeCell ref="B265:F265"/>
    <mergeCell ref="B266:F266"/>
    <mergeCell ref="B267:F267"/>
    <mergeCell ref="B268:F268"/>
    <mergeCell ref="B249:C249"/>
    <mergeCell ref="E249:F249"/>
    <mergeCell ref="B250:C250"/>
    <mergeCell ref="E250:F250"/>
    <mergeCell ref="E251:F251"/>
    <mergeCell ref="E252:F252"/>
    <mergeCell ref="E253:F253"/>
    <mergeCell ref="E254:F254"/>
    <mergeCell ref="E255:F255"/>
    <mergeCell ref="B241:F241"/>
    <mergeCell ref="B242:F242"/>
    <mergeCell ref="B243:F243"/>
    <mergeCell ref="B244:F244"/>
    <mergeCell ref="B245:F245"/>
    <mergeCell ref="A246:F246"/>
    <mergeCell ref="B247:C247"/>
    <mergeCell ref="E247:F247"/>
    <mergeCell ref="B248:C248"/>
    <mergeCell ref="E248:F248"/>
    <mergeCell ref="E228:F228"/>
    <mergeCell ref="E229:F229"/>
    <mergeCell ref="E230:F230"/>
    <mergeCell ref="E231:F231"/>
    <mergeCell ref="E232:F232"/>
    <mergeCell ref="E233:F233"/>
    <mergeCell ref="E234:F234"/>
    <mergeCell ref="E235:F235"/>
    <mergeCell ref="E236:F236"/>
    <mergeCell ref="B223:C223"/>
    <mergeCell ref="E223:F223"/>
    <mergeCell ref="B224:C224"/>
    <mergeCell ref="E224:F224"/>
    <mergeCell ref="B225:C225"/>
    <mergeCell ref="E225:F225"/>
    <mergeCell ref="B226:C226"/>
    <mergeCell ref="E226:F226"/>
    <mergeCell ref="E227:F227"/>
    <mergeCell ref="E210:F210"/>
    <mergeCell ref="E211:F211"/>
    <mergeCell ref="E212:F212"/>
    <mergeCell ref="B217:F217"/>
    <mergeCell ref="B218:F218"/>
    <mergeCell ref="B219:F219"/>
    <mergeCell ref="B220:F220"/>
    <mergeCell ref="B221:F221"/>
    <mergeCell ref="A222:F222"/>
    <mergeCell ref="B202:C202"/>
    <mergeCell ref="E202:F202"/>
    <mergeCell ref="E203:F203"/>
    <mergeCell ref="E204:F204"/>
    <mergeCell ref="E205:F205"/>
    <mergeCell ref="E206:F206"/>
    <mergeCell ref="E207:F207"/>
    <mergeCell ref="E208:F208"/>
    <mergeCell ref="E209:F209"/>
    <mergeCell ref="B195:F195"/>
    <mergeCell ref="B196:F196"/>
    <mergeCell ref="B197:F197"/>
    <mergeCell ref="A198:F198"/>
    <mergeCell ref="B199:C199"/>
    <mergeCell ref="E199:F199"/>
    <mergeCell ref="B200:C200"/>
    <mergeCell ref="E200:F200"/>
    <mergeCell ref="B201:C201"/>
    <mergeCell ref="E201:F201"/>
    <mergeCell ref="E182:F182"/>
    <mergeCell ref="E183:F183"/>
    <mergeCell ref="E184:F184"/>
    <mergeCell ref="E185:F185"/>
    <mergeCell ref="E186:F186"/>
    <mergeCell ref="E187:F187"/>
    <mergeCell ref="E188:F188"/>
    <mergeCell ref="B193:F193"/>
    <mergeCell ref="B194:F194"/>
    <mergeCell ref="B176:C176"/>
    <mergeCell ref="E176:F176"/>
    <mergeCell ref="B177:C177"/>
    <mergeCell ref="E177:F177"/>
    <mergeCell ref="B178:C178"/>
    <mergeCell ref="E178:F178"/>
    <mergeCell ref="E179:F179"/>
    <mergeCell ref="E180:F180"/>
    <mergeCell ref="E181:F181"/>
    <mergeCell ref="E164:F164"/>
    <mergeCell ref="B169:F169"/>
    <mergeCell ref="B170:F170"/>
    <mergeCell ref="B171:F171"/>
    <mergeCell ref="B172:F172"/>
    <mergeCell ref="B173:F173"/>
    <mergeCell ref="A174:F174"/>
    <mergeCell ref="B175:C175"/>
    <mergeCell ref="E175:F175"/>
    <mergeCell ref="E155:F155"/>
    <mergeCell ref="E156:F156"/>
    <mergeCell ref="E157:F157"/>
    <mergeCell ref="E158:F158"/>
    <mergeCell ref="E159:F159"/>
    <mergeCell ref="E160:F160"/>
    <mergeCell ref="E161:F161"/>
    <mergeCell ref="E162:F162"/>
    <mergeCell ref="E163:F163"/>
    <mergeCell ref="B149:F149"/>
    <mergeCell ref="A150:F150"/>
    <mergeCell ref="B151:C151"/>
    <mergeCell ref="E151:F151"/>
    <mergeCell ref="B152:C152"/>
    <mergeCell ref="E152:F152"/>
    <mergeCell ref="B153:C153"/>
    <mergeCell ref="E153:F153"/>
    <mergeCell ref="B154:C154"/>
    <mergeCell ref="E154:F154"/>
    <mergeCell ref="E136:F136"/>
    <mergeCell ref="E137:F137"/>
    <mergeCell ref="E138:F138"/>
    <mergeCell ref="E139:F139"/>
    <mergeCell ref="E140:F140"/>
    <mergeCell ref="B145:F145"/>
    <mergeCell ref="B146:F146"/>
    <mergeCell ref="B147:F147"/>
    <mergeCell ref="B148:F148"/>
    <mergeCell ref="B129:C129"/>
    <mergeCell ref="E129:F129"/>
    <mergeCell ref="B130:C130"/>
    <mergeCell ref="E130:F130"/>
    <mergeCell ref="E131:F131"/>
    <mergeCell ref="E132:F132"/>
    <mergeCell ref="E133:F133"/>
    <mergeCell ref="E134:F134"/>
    <mergeCell ref="E135:F135"/>
    <mergeCell ref="B121:F121"/>
    <mergeCell ref="B122:F122"/>
    <mergeCell ref="B123:F123"/>
    <mergeCell ref="B124:F124"/>
    <mergeCell ref="B125:F125"/>
    <mergeCell ref="A126:F126"/>
    <mergeCell ref="B127:C127"/>
    <mergeCell ref="E127:F127"/>
    <mergeCell ref="B128:C128"/>
    <mergeCell ref="E128:F128"/>
    <mergeCell ref="E108:F108"/>
    <mergeCell ref="E109:F109"/>
    <mergeCell ref="E110:F110"/>
    <mergeCell ref="E111:F111"/>
    <mergeCell ref="E112:F112"/>
    <mergeCell ref="E113:F113"/>
    <mergeCell ref="E114:F114"/>
    <mergeCell ref="E115:F115"/>
    <mergeCell ref="E116:F116"/>
    <mergeCell ref="B103:C103"/>
    <mergeCell ref="E103:F103"/>
    <mergeCell ref="B104:C104"/>
    <mergeCell ref="E104:F104"/>
    <mergeCell ref="B105:C105"/>
    <mergeCell ref="E105:F105"/>
    <mergeCell ref="B106:C106"/>
    <mergeCell ref="E106:F106"/>
    <mergeCell ref="E107:F107"/>
    <mergeCell ref="E90:F90"/>
    <mergeCell ref="E91:F91"/>
    <mergeCell ref="E92:F92"/>
    <mergeCell ref="B97:F97"/>
    <mergeCell ref="B98:F98"/>
    <mergeCell ref="B99:F99"/>
    <mergeCell ref="B100:F100"/>
    <mergeCell ref="B101:F101"/>
    <mergeCell ref="A102:F102"/>
    <mergeCell ref="B82:C82"/>
    <mergeCell ref="E82:F82"/>
    <mergeCell ref="E83:F83"/>
    <mergeCell ref="E84:F84"/>
    <mergeCell ref="E85:F85"/>
    <mergeCell ref="E86:F86"/>
    <mergeCell ref="E87:F87"/>
    <mergeCell ref="E88:F88"/>
    <mergeCell ref="E89:F89"/>
    <mergeCell ref="B75:F75"/>
    <mergeCell ref="B76:F76"/>
    <mergeCell ref="B77:F77"/>
    <mergeCell ref="A78:F78"/>
    <mergeCell ref="B79:C79"/>
    <mergeCell ref="E79:F79"/>
    <mergeCell ref="B80:C80"/>
    <mergeCell ref="E80:F80"/>
    <mergeCell ref="B81:C81"/>
    <mergeCell ref="E81:F81"/>
    <mergeCell ref="E62:F62"/>
    <mergeCell ref="E63:F63"/>
    <mergeCell ref="E64:F64"/>
    <mergeCell ref="E65:F65"/>
    <mergeCell ref="E66:F66"/>
    <mergeCell ref="E67:F67"/>
    <mergeCell ref="E68:F68"/>
    <mergeCell ref="B73:F73"/>
    <mergeCell ref="B74:F74"/>
    <mergeCell ref="B56:C56"/>
    <mergeCell ref="E56:F56"/>
    <mergeCell ref="B57:C57"/>
    <mergeCell ref="E57:F57"/>
    <mergeCell ref="B58:C58"/>
    <mergeCell ref="E58:F58"/>
    <mergeCell ref="E59:F59"/>
    <mergeCell ref="E60:F60"/>
    <mergeCell ref="E61:F61"/>
    <mergeCell ref="E44:F44"/>
    <mergeCell ref="B49:F49"/>
    <mergeCell ref="B50:F50"/>
    <mergeCell ref="B51:F51"/>
    <mergeCell ref="B52:F52"/>
    <mergeCell ref="B53:F53"/>
    <mergeCell ref="A54:F54"/>
    <mergeCell ref="B55:C55"/>
    <mergeCell ref="E55:F55"/>
    <mergeCell ref="E35:F35"/>
    <mergeCell ref="E36:F36"/>
    <mergeCell ref="E37:F37"/>
    <mergeCell ref="E38:F38"/>
    <mergeCell ref="E39:F39"/>
    <mergeCell ref="E40:F40"/>
    <mergeCell ref="E41:F41"/>
    <mergeCell ref="E42:F42"/>
    <mergeCell ref="E43:F43"/>
    <mergeCell ref="B29:F29"/>
    <mergeCell ref="A30:F30"/>
    <mergeCell ref="B31:C31"/>
    <mergeCell ref="E31:F31"/>
    <mergeCell ref="B32:C32"/>
    <mergeCell ref="E32:F32"/>
    <mergeCell ref="B33:C33"/>
    <mergeCell ref="E33:F33"/>
    <mergeCell ref="B34:C34"/>
    <mergeCell ref="E34:F34"/>
    <mergeCell ref="E16:F16"/>
    <mergeCell ref="E17:F17"/>
    <mergeCell ref="E18:F18"/>
    <mergeCell ref="E19:F19"/>
    <mergeCell ref="E20:F20"/>
    <mergeCell ref="B25:F25"/>
    <mergeCell ref="B26:F26"/>
    <mergeCell ref="B27:F27"/>
    <mergeCell ref="B28:F28"/>
    <mergeCell ref="B9:C9"/>
    <mergeCell ref="E9:F9"/>
    <mergeCell ref="B10:C10"/>
    <mergeCell ref="E10:F10"/>
    <mergeCell ref="E11:F11"/>
    <mergeCell ref="E12:F12"/>
    <mergeCell ref="E13:F13"/>
    <mergeCell ref="E14:F14"/>
    <mergeCell ref="E15:F15"/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</mergeCells>
  <pageMargins left="0.7" right="0.7" top="0.75" bottom="0.75" header="0.3" footer="0.3"/>
  <pageSetup scale="58" orientation="portrait"/>
  <rowBreaks count="2" manualBreakCount="2">
    <brk id="46" max="16383" man="1"/>
    <brk id="94" max="16383" man="1"/>
  </rowBreaks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topLeftCell="B1" workbookViewId="0">
      <selection activeCell="K28" sqref="K28"/>
    </sheetView>
  </sheetViews>
  <sheetFormatPr defaultColWidth="9" defaultRowHeight="15"/>
  <cols>
    <col min="1" max="1" width="6.85546875" customWidth="1"/>
    <col min="2" max="2" width="23.85546875" customWidth="1"/>
    <col min="3" max="3" width="11.42578125" customWidth="1"/>
    <col min="5" max="5" width="10.7109375" customWidth="1"/>
    <col min="6" max="6" width="10.85546875" customWidth="1"/>
    <col min="8" max="8" width="10.5703125" customWidth="1"/>
    <col min="10" max="10" width="7.28515625" customWidth="1"/>
  </cols>
  <sheetData>
    <row r="1" spans="1:11" ht="18.75">
      <c r="A1" s="432" t="s">
        <v>342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</row>
    <row r="2" spans="1:11" ht="16.5">
      <c r="A2" s="433" t="s">
        <v>343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</row>
    <row r="3" spans="1:11" ht="16.5">
      <c r="A3" s="433" t="s">
        <v>344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</row>
    <row r="4" spans="1:11" ht="16.5">
      <c r="A4" s="433" t="s">
        <v>301</v>
      </c>
      <c r="B4" s="433"/>
      <c r="C4" s="433"/>
      <c r="D4" s="433"/>
      <c r="E4" s="433"/>
      <c r="F4" s="433"/>
      <c r="G4" s="433"/>
      <c r="H4" s="433"/>
      <c r="I4" s="433"/>
      <c r="J4" s="433"/>
      <c r="K4" s="433"/>
    </row>
    <row r="5" spans="1:11" ht="15.75">
      <c r="A5" s="1" t="s">
        <v>345</v>
      </c>
      <c r="B5" s="2" t="s">
        <v>346</v>
      </c>
      <c r="C5" s="2" t="s">
        <v>347</v>
      </c>
      <c r="D5" s="2" t="s">
        <v>348</v>
      </c>
      <c r="E5" s="2" t="s">
        <v>349</v>
      </c>
      <c r="F5" s="154" t="s">
        <v>350</v>
      </c>
      <c r="G5" s="2" t="s">
        <v>351</v>
      </c>
      <c r="H5" s="2" t="s">
        <v>352</v>
      </c>
      <c r="I5" s="6" t="s">
        <v>283</v>
      </c>
      <c r="J5" s="6" t="s">
        <v>353</v>
      </c>
      <c r="K5" s="7" t="s">
        <v>354</v>
      </c>
    </row>
    <row r="6" spans="1:11" ht="15.75">
      <c r="A6" s="3">
        <v>1</v>
      </c>
      <c r="B6" s="24" t="s">
        <v>35</v>
      </c>
      <c r="C6" s="122">
        <v>17</v>
      </c>
      <c r="D6" s="25">
        <v>13</v>
      </c>
      <c r="E6" s="25">
        <v>19</v>
      </c>
      <c r="F6" s="25">
        <v>20</v>
      </c>
      <c r="G6" s="25">
        <v>12.5</v>
      </c>
      <c r="H6" s="25">
        <v>15</v>
      </c>
      <c r="I6" s="31">
        <f>SUM(C6:H6)</f>
        <v>96.5</v>
      </c>
      <c r="J6" s="32">
        <f>I6/120*100</f>
        <v>80.416666666666671</v>
      </c>
      <c r="K6" s="31" t="str">
        <f t="shared" ref="K6:K28" si="0">IF(J6&gt;=91,"A1",IF(J6&gt;=81,"A2",IF(J6&gt;=71,"B1",IF(J6&gt;=61,"B2",IF(J6&gt;=51,"C1",IF(J6&gt;=41,"C2",IF(J6&gt;=33,"D","E")))))))</f>
        <v>B1</v>
      </c>
    </row>
    <row r="7" spans="1:11" ht="15.75">
      <c r="A7" s="3">
        <v>2</v>
      </c>
      <c r="B7" s="26" t="s">
        <v>54</v>
      </c>
      <c r="C7" s="122" t="s">
        <v>355</v>
      </c>
      <c r="D7" s="25" t="s">
        <v>355</v>
      </c>
      <c r="E7" s="25" t="s">
        <v>355</v>
      </c>
      <c r="F7" s="155" t="s">
        <v>355</v>
      </c>
      <c r="G7" s="25" t="s">
        <v>355</v>
      </c>
      <c r="H7" s="25" t="s">
        <v>355</v>
      </c>
      <c r="I7" s="31">
        <f t="shared" ref="I7:I28" si="1">SUM(C7:H7)</f>
        <v>0</v>
      </c>
      <c r="J7" s="32">
        <f t="shared" ref="J7:J28" si="2">I7/120*100</f>
        <v>0</v>
      </c>
      <c r="K7" s="31" t="str">
        <f t="shared" si="0"/>
        <v>E</v>
      </c>
    </row>
    <row r="8" spans="1:11" ht="15.75">
      <c r="A8" s="3">
        <v>3</v>
      </c>
      <c r="B8" s="27" t="s">
        <v>67</v>
      </c>
      <c r="C8" s="122">
        <v>7.5</v>
      </c>
      <c r="D8" s="25">
        <v>7</v>
      </c>
      <c r="E8" s="25">
        <v>15</v>
      </c>
      <c r="F8" s="25">
        <v>8.5</v>
      </c>
      <c r="G8" s="25">
        <v>9</v>
      </c>
      <c r="H8" s="25">
        <v>2</v>
      </c>
      <c r="I8" s="31">
        <f t="shared" si="1"/>
        <v>49</v>
      </c>
      <c r="J8" s="32">
        <f t="shared" si="2"/>
        <v>40.833333333333336</v>
      </c>
      <c r="K8" s="31" t="str">
        <f t="shared" si="0"/>
        <v>D</v>
      </c>
    </row>
    <row r="9" spans="1:11" ht="15.75">
      <c r="A9" s="3">
        <v>4</v>
      </c>
      <c r="B9" s="27" t="s">
        <v>79</v>
      </c>
      <c r="C9" s="122">
        <v>19</v>
      </c>
      <c r="D9" s="25">
        <v>17.5</v>
      </c>
      <c r="E9" s="25">
        <v>18</v>
      </c>
      <c r="F9" s="25">
        <v>19.5</v>
      </c>
      <c r="G9" s="25">
        <v>19</v>
      </c>
      <c r="H9" s="25">
        <v>20</v>
      </c>
      <c r="I9" s="31">
        <f t="shared" si="1"/>
        <v>113</v>
      </c>
      <c r="J9" s="32">
        <f t="shared" si="2"/>
        <v>94.166666666666671</v>
      </c>
      <c r="K9" s="31" t="str">
        <f t="shared" si="0"/>
        <v>A1</v>
      </c>
    </row>
    <row r="10" spans="1:11" ht="15.75">
      <c r="A10" s="3">
        <v>5</v>
      </c>
      <c r="B10" s="27" t="s">
        <v>89</v>
      </c>
      <c r="C10" s="122">
        <v>13.5</v>
      </c>
      <c r="D10" s="25">
        <v>9</v>
      </c>
      <c r="E10" s="25">
        <v>14.5</v>
      </c>
      <c r="F10" s="25">
        <v>16</v>
      </c>
      <c r="G10" s="25">
        <v>10</v>
      </c>
      <c r="H10" s="29">
        <v>13</v>
      </c>
      <c r="I10" s="31">
        <f t="shared" si="1"/>
        <v>76</v>
      </c>
      <c r="J10" s="32">
        <f t="shared" si="2"/>
        <v>63.333333333333329</v>
      </c>
      <c r="K10" s="31" t="str">
        <f t="shared" si="0"/>
        <v>B2</v>
      </c>
    </row>
    <row r="11" spans="1:11" ht="15.75">
      <c r="A11" s="3">
        <v>6</v>
      </c>
      <c r="B11" s="27" t="s">
        <v>99</v>
      </c>
      <c r="C11" s="122">
        <v>17</v>
      </c>
      <c r="D11" s="25">
        <v>16</v>
      </c>
      <c r="E11" s="25">
        <v>14.5</v>
      </c>
      <c r="F11" s="25">
        <v>18.5</v>
      </c>
      <c r="G11" s="25">
        <v>18.5</v>
      </c>
      <c r="H11" s="25">
        <v>18.5</v>
      </c>
      <c r="I11" s="31">
        <f t="shared" si="1"/>
        <v>103</v>
      </c>
      <c r="J11" s="32">
        <f t="shared" si="2"/>
        <v>85.833333333333329</v>
      </c>
      <c r="K11" s="31" t="str">
        <f t="shared" si="0"/>
        <v>A2</v>
      </c>
    </row>
    <row r="12" spans="1:11" ht="15.75">
      <c r="A12" s="3">
        <v>7</v>
      </c>
      <c r="B12" s="27" t="s">
        <v>108</v>
      </c>
      <c r="C12" s="122">
        <v>18.5</v>
      </c>
      <c r="D12" s="29">
        <v>17</v>
      </c>
      <c r="E12" s="25">
        <v>18.5</v>
      </c>
      <c r="F12" s="25">
        <v>17</v>
      </c>
      <c r="G12" s="25">
        <v>19</v>
      </c>
      <c r="H12" s="25">
        <v>20</v>
      </c>
      <c r="I12" s="31">
        <f t="shared" si="1"/>
        <v>110</v>
      </c>
      <c r="J12" s="32">
        <f t="shared" si="2"/>
        <v>91.666666666666657</v>
      </c>
      <c r="K12" s="31" t="str">
        <f t="shared" si="0"/>
        <v>A1</v>
      </c>
    </row>
    <row r="13" spans="1:11" ht="15.75">
      <c r="A13" s="3">
        <v>8</v>
      </c>
      <c r="B13" s="27" t="s">
        <v>116</v>
      </c>
      <c r="C13" s="122">
        <v>13.5</v>
      </c>
      <c r="D13" s="25">
        <v>4</v>
      </c>
      <c r="E13" s="25">
        <v>12.5</v>
      </c>
      <c r="F13" s="25">
        <v>11</v>
      </c>
      <c r="G13" s="25">
        <v>11</v>
      </c>
      <c r="H13" s="25">
        <v>4</v>
      </c>
      <c r="I13" s="31">
        <f t="shared" si="1"/>
        <v>56</v>
      </c>
      <c r="J13" s="32">
        <f t="shared" si="2"/>
        <v>46.666666666666664</v>
      </c>
      <c r="K13" s="31" t="str">
        <f t="shared" si="0"/>
        <v>C2</v>
      </c>
    </row>
    <row r="14" spans="1:11" ht="15.75">
      <c r="A14" s="3">
        <v>9</v>
      </c>
      <c r="B14" s="27" t="s">
        <v>128</v>
      </c>
      <c r="C14" s="122">
        <v>15.5</v>
      </c>
      <c r="D14" s="25">
        <v>14</v>
      </c>
      <c r="E14" s="25">
        <v>14.5</v>
      </c>
      <c r="F14" s="25">
        <v>16.5</v>
      </c>
      <c r="G14" s="25">
        <v>14.5</v>
      </c>
      <c r="H14" s="25">
        <v>14.5</v>
      </c>
      <c r="I14" s="31">
        <f t="shared" si="1"/>
        <v>89.5</v>
      </c>
      <c r="J14" s="32">
        <f t="shared" si="2"/>
        <v>74.583333333333329</v>
      </c>
      <c r="K14" s="31" t="str">
        <f t="shared" si="0"/>
        <v>B1</v>
      </c>
    </row>
    <row r="15" spans="1:11" ht="15.75">
      <c r="A15" s="3">
        <v>10</v>
      </c>
      <c r="B15" s="27" t="s">
        <v>136</v>
      </c>
      <c r="C15" s="122">
        <v>17.5</v>
      </c>
      <c r="D15" s="25">
        <v>14</v>
      </c>
      <c r="E15" s="25">
        <v>18</v>
      </c>
      <c r="F15" s="25">
        <v>18</v>
      </c>
      <c r="G15" s="25">
        <v>18</v>
      </c>
      <c r="H15" s="25">
        <v>16</v>
      </c>
      <c r="I15" s="31">
        <f t="shared" si="1"/>
        <v>101.5</v>
      </c>
      <c r="J15" s="32">
        <f t="shared" si="2"/>
        <v>84.583333333333329</v>
      </c>
      <c r="K15" s="31" t="str">
        <f t="shared" si="0"/>
        <v>A2</v>
      </c>
    </row>
    <row r="16" spans="1:11" ht="15.75">
      <c r="A16" s="3">
        <v>11</v>
      </c>
      <c r="B16" s="27" t="s">
        <v>143</v>
      </c>
      <c r="C16" s="122">
        <v>17.5</v>
      </c>
      <c r="D16" s="25">
        <v>7</v>
      </c>
      <c r="E16" s="25">
        <v>17</v>
      </c>
      <c r="F16" s="25">
        <v>17</v>
      </c>
      <c r="G16" s="25">
        <v>13.5</v>
      </c>
      <c r="H16" s="29">
        <v>18.5</v>
      </c>
      <c r="I16" s="31">
        <f t="shared" si="1"/>
        <v>90.5</v>
      </c>
      <c r="J16" s="32">
        <f t="shared" si="2"/>
        <v>75.416666666666671</v>
      </c>
      <c r="K16" s="31" t="str">
        <f t="shared" si="0"/>
        <v>B1</v>
      </c>
    </row>
    <row r="17" spans="1:11" ht="15.75">
      <c r="A17" s="3">
        <v>12</v>
      </c>
      <c r="B17" s="27" t="s">
        <v>152</v>
      </c>
      <c r="C17" s="122">
        <v>19.5</v>
      </c>
      <c r="D17" s="25">
        <v>19.5</v>
      </c>
      <c r="E17" s="25">
        <v>19</v>
      </c>
      <c r="F17" s="25">
        <v>19.5</v>
      </c>
      <c r="G17" s="25">
        <v>19</v>
      </c>
      <c r="H17" s="25">
        <v>20</v>
      </c>
      <c r="I17" s="31">
        <f t="shared" si="1"/>
        <v>116.5</v>
      </c>
      <c r="J17" s="32">
        <f t="shared" si="2"/>
        <v>97.083333333333329</v>
      </c>
      <c r="K17" s="31" t="str">
        <f t="shared" si="0"/>
        <v>A1</v>
      </c>
    </row>
    <row r="18" spans="1:11" ht="15.75">
      <c r="A18" s="3">
        <v>13</v>
      </c>
      <c r="B18" s="27" t="s">
        <v>161</v>
      </c>
      <c r="C18" s="122">
        <v>14</v>
      </c>
      <c r="D18" s="25">
        <v>13.5</v>
      </c>
      <c r="E18" s="25">
        <v>16.5</v>
      </c>
      <c r="F18" s="25">
        <v>18.5</v>
      </c>
      <c r="G18" s="25">
        <v>12</v>
      </c>
      <c r="H18" s="25">
        <v>9.5</v>
      </c>
      <c r="I18" s="31">
        <f t="shared" si="1"/>
        <v>84</v>
      </c>
      <c r="J18" s="32">
        <f t="shared" si="2"/>
        <v>70</v>
      </c>
      <c r="K18" s="31" t="str">
        <f t="shared" si="0"/>
        <v>B2</v>
      </c>
    </row>
    <row r="19" spans="1:11" ht="15.75">
      <c r="A19" s="3">
        <v>14</v>
      </c>
      <c r="B19" s="27" t="s">
        <v>168</v>
      </c>
      <c r="C19" s="122">
        <v>8.5</v>
      </c>
      <c r="D19" s="25">
        <v>9</v>
      </c>
      <c r="E19" s="25">
        <v>12</v>
      </c>
      <c r="F19" s="25">
        <v>17</v>
      </c>
      <c r="G19" s="25">
        <v>4.5</v>
      </c>
      <c r="H19" s="25">
        <v>14.5</v>
      </c>
      <c r="I19" s="31">
        <f t="shared" si="1"/>
        <v>65.5</v>
      </c>
      <c r="J19" s="32">
        <f t="shared" si="2"/>
        <v>54.583333333333329</v>
      </c>
      <c r="K19" s="31" t="str">
        <f t="shared" si="0"/>
        <v>C1</v>
      </c>
    </row>
    <row r="20" spans="1:11" ht="15.75">
      <c r="A20" s="3">
        <v>15</v>
      </c>
      <c r="B20" s="27" t="s">
        <v>177</v>
      </c>
      <c r="C20" s="122">
        <v>17.5</v>
      </c>
      <c r="D20" s="25">
        <v>16.5</v>
      </c>
      <c r="E20" s="25">
        <v>18</v>
      </c>
      <c r="F20" s="25">
        <v>18.5</v>
      </c>
      <c r="G20" s="25">
        <v>12.5</v>
      </c>
      <c r="H20" s="25">
        <v>13</v>
      </c>
      <c r="I20" s="31">
        <f t="shared" si="1"/>
        <v>96</v>
      </c>
      <c r="J20" s="32">
        <f t="shared" si="2"/>
        <v>80</v>
      </c>
      <c r="K20" s="31" t="str">
        <f t="shared" si="0"/>
        <v>B1</v>
      </c>
    </row>
    <row r="21" spans="1:11" ht="15.75">
      <c r="A21" s="3">
        <v>16</v>
      </c>
      <c r="B21" s="27" t="s">
        <v>183</v>
      </c>
      <c r="C21" s="122">
        <v>16</v>
      </c>
      <c r="D21" s="25">
        <v>16</v>
      </c>
      <c r="E21" s="25">
        <v>19.5</v>
      </c>
      <c r="F21" s="25">
        <v>18.5</v>
      </c>
      <c r="G21" s="25">
        <v>18</v>
      </c>
      <c r="H21" s="25">
        <v>12.5</v>
      </c>
      <c r="I21" s="31">
        <f t="shared" si="1"/>
        <v>100.5</v>
      </c>
      <c r="J21" s="32">
        <f t="shared" si="2"/>
        <v>83.75</v>
      </c>
      <c r="K21" s="31" t="str">
        <f t="shared" si="0"/>
        <v>A2</v>
      </c>
    </row>
    <row r="22" spans="1:11" ht="15.75">
      <c r="A22" s="3">
        <v>17</v>
      </c>
      <c r="B22" s="27" t="s">
        <v>192</v>
      </c>
      <c r="C22" s="122">
        <v>15</v>
      </c>
      <c r="D22" s="25">
        <v>14</v>
      </c>
      <c r="E22" s="25">
        <v>17.5</v>
      </c>
      <c r="F22" s="25">
        <v>19.5</v>
      </c>
      <c r="G22" s="25">
        <v>15</v>
      </c>
      <c r="H22" s="25">
        <v>20</v>
      </c>
      <c r="I22" s="31">
        <f t="shared" si="1"/>
        <v>101</v>
      </c>
      <c r="J22" s="32">
        <f t="shared" si="2"/>
        <v>84.166666666666671</v>
      </c>
      <c r="K22" s="31" t="str">
        <f t="shared" si="0"/>
        <v>A2</v>
      </c>
    </row>
    <row r="23" spans="1:11" ht="15.75">
      <c r="A23" s="3">
        <v>18</v>
      </c>
      <c r="B23" s="27" t="s">
        <v>200</v>
      </c>
      <c r="C23" s="156">
        <v>18.5</v>
      </c>
      <c r="D23" s="29">
        <v>17</v>
      </c>
      <c r="E23" s="25">
        <v>20</v>
      </c>
      <c r="F23" s="25">
        <v>20</v>
      </c>
      <c r="G23" s="29">
        <v>19.5</v>
      </c>
      <c r="H23" s="29">
        <v>19.5</v>
      </c>
      <c r="I23" s="31">
        <f t="shared" si="1"/>
        <v>114.5</v>
      </c>
      <c r="J23" s="32">
        <f t="shared" si="2"/>
        <v>95.416666666666671</v>
      </c>
      <c r="K23" s="31" t="str">
        <f t="shared" si="0"/>
        <v>A1</v>
      </c>
    </row>
    <row r="24" spans="1:11" ht="15.75">
      <c r="A24" s="3">
        <v>19</v>
      </c>
      <c r="B24" s="30" t="s">
        <v>210</v>
      </c>
      <c r="C24" s="122">
        <v>12.5</v>
      </c>
      <c r="D24" s="25">
        <v>10</v>
      </c>
      <c r="E24" s="25">
        <v>14</v>
      </c>
      <c r="F24" s="25">
        <v>18.5</v>
      </c>
      <c r="G24" s="25">
        <v>11.5</v>
      </c>
      <c r="H24" s="25">
        <v>17.5</v>
      </c>
      <c r="I24" s="31">
        <f t="shared" si="1"/>
        <v>84</v>
      </c>
      <c r="J24" s="32">
        <f t="shared" si="2"/>
        <v>70</v>
      </c>
      <c r="K24" s="31" t="str">
        <f t="shared" si="0"/>
        <v>B2</v>
      </c>
    </row>
    <row r="25" spans="1:11" ht="15.75">
      <c r="A25" s="3">
        <v>20</v>
      </c>
      <c r="B25" s="27" t="s">
        <v>218</v>
      </c>
      <c r="C25" s="122">
        <v>13.5</v>
      </c>
      <c r="D25" s="25">
        <v>11</v>
      </c>
      <c r="E25" s="25">
        <v>17.5</v>
      </c>
      <c r="F25" s="25">
        <v>19</v>
      </c>
      <c r="G25" s="25">
        <v>11</v>
      </c>
      <c r="H25" s="25">
        <v>17</v>
      </c>
      <c r="I25" s="31">
        <f t="shared" si="1"/>
        <v>89</v>
      </c>
      <c r="J25" s="32">
        <f t="shared" si="2"/>
        <v>74.166666666666671</v>
      </c>
      <c r="K25" s="31" t="str">
        <f t="shared" si="0"/>
        <v>B1</v>
      </c>
    </row>
    <row r="26" spans="1:11" ht="15.75">
      <c r="A26" s="3">
        <v>21</v>
      </c>
      <c r="B26" s="27" t="s">
        <v>228</v>
      </c>
      <c r="C26" s="156">
        <v>13</v>
      </c>
      <c r="D26" s="29">
        <v>8</v>
      </c>
      <c r="E26" s="29">
        <v>4.5</v>
      </c>
      <c r="F26" s="29">
        <v>12.5</v>
      </c>
      <c r="G26" s="29">
        <v>11</v>
      </c>
      <c r="H26" s="29">
        <v>11.5</v>
      </c>
      <c r="I26" s="31">
        <f t="shared" si="1"/>
        <v>60.5</v>
      </c>
      <c r="J26" s="32">
        <f t="shared" si="2"/>
        <v>50.416666666666664</v>
      </c>
      <c r="K26" s="31" t="str">
        <f t="shared" si="0"/>
        <v>C2</v>
      </c>
    </row>
    <row r="27" spans="1:11" ht="15.75">
      <c r="A27" s="3">
        <v>22</v>
      </c>
      <c r="B27" s="27" t="s">
        <v>235</v>
      </c>
      <c r="C27" s="156">
        <v>18</v>
      </c>
      <c r="D27" s="29">
        <v>17</v>
      </c>
      <c r="E27" s="29">
        <v>19</v>
      </c>
      <c r="F27" s="29">
        <v>20</v>
      </c>
      <c r="G27" s="29">
        <v>19.5</v>
      </c>
      <c r="H27" s="29">
        <v>20</v>
      </c>
      <c r="I27" s="31">
        <f t="shared" si="1"/>
        <v>113.5</v>
      </c>
      <c r="J27" s="32">
        <f t="shared" si="2"/>
        <v>94.583333333333329</v>
      </c>
      <c r="K27" s="31" t="str">
        <f t="shared" si="0"/>
        <v>A1</v>
      </c>
    </row>
    <row r="28" spans="1:11" ht="15.75">
      <c r="A28" s="3">
        <v>23</v>
      </c>
      <c r="B28" s="27" t="s">
        <v>245</v>
      </c>
      <c r="C28" s="156">
        <v>17</v>
      </c>
      <c r="D28" s="29">
        <v>16.5</v>
      </c>
      <c r="E28" s="29">
        <v>19</v>
      </c>
      <c r="F28" s="29">
        <v>16</v>
      </c>
      <c r="G28" s="29">
        <v>18</v>
      </c>
      <c r="H28" s="29">
        <v>17</v>
      </c>
      <c r="I28" s="31">
        <f t="shared" si="1"/>
        <v>103.5</v>
      </c>
      <c r="J28" s="32">
        <f t="shared" si="2"/>
        <v>86.25</v>
      </c>
      <c r="K28" s="31" t="str">
        <f t="shared" si="0"/>
        <v>A2</v>
      </c>
    </row>
  </sheetData>
  <mergeCells count="4">
    <mergeCell ref="A1:K1"/>
    <mergeCell ref="A2:K2"/>
    <mergeCell ref="A3:K3"/>
    <mergeCell ref="A4:K4"/>
  </mergeCells>
  <dataValidations count="1">
    <dataValidation allowBlank="1" showInputMessage="1" showErrorMessage="1" promptTitle="NAME" prompt="ENTER NAME IN CAPITAL LETTERS" sqref="B8:B28"/>
  </dataValidations>
  <pageMargins left="0.7" right="0.7" top="0.75" bottom="0.75" header="0.3" footer="0.3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Z227"/>
  <sheetViews>
    <sheetView topLeftCell="Q1" zoomScale="75" zoomScaleNormal="75" workbookViewId="0">
      <selection activeCell="C7" sqref="C7"/>
    </sheetView>
  </sheetViews>
  <sheetFormatPr defaultColWidth="14.42578125" defaultRowHeight="15"/>
  <cols>
    <col min="1" max="1" width="8.5703125" customWidth="1"/>
    <col min="2" max="2" width="21.7109375" customWidth="1"/>
    <col min="3" max="3" width="8.5703125" customWidth="1"/>
    <col min="4" max="4" width="8.85546875" customWidth="1"/>
    <col min="5" max="5" width="10.28515625" customWidth="1"/>
    <col min="6" max="6" width="9.42578125" customWidth="1"/>
    <col min="7" max="7" width="10.42578125" customWidth="1"/>
    <col min="8" max="9" width="6.7109375" customWidth="1"/>
    <col min="10" max="10" width="21.42578125" customWidth="1"/>
    <col min="11" max="11" width="7.7109375" customWidth="1"/>
    <col min="12" max="12" width="5.7109375" customWidth="1"/>
    <col min="13" max="13" width="9.28515625" customWidth="1"/>
    <col min="14" max="14" width="8.28515625" customWidth="1"/>
    <col min="15" max="15" width="7" customWidth="1"/>
    <col min="16" max="16" width="6" customWidth="1"/>
    <col min="17" max="17" width="8.5703125" customWidth="1"/>
    <col min="18" max="18" width="26.42578125" customWidth="1"/>
    <col min="19" max="19" width="7.28515625" customWidth="1"/>
    <col min="20" max="20" width="8" customWidth="1"/>
    <col min="21" max="21" width="10.42578125" customWidth="1"/>
    <col min="22" max="22" width="8.140625" customWidth="1"/>
    <col min="23" max="23" width="7.28515625" customWidth="1"/>
    <col min="24" max="24" width="5" customWidth="1"/>
    <col min="25" max="25" width="6" customWidth="1"/>
    <col min="26" max="26" width="21.85546875" customWidth="1"/>
    <col min="27" max="27" width="5.42578125" customWidth="1"/>
    <col min="28" max="28" width="6.7109375" customWidth="1"/>
    <col min="29" max="29" width="9.5703125" customWidth="1"/>
    <col min="30" max="30" width="7.42578125" customWidth="1"/>
    <col min="31" max="31" width="8" customWidth="1"/>
    <col min="32" max="32" width="7.28515625" customWidth="1"/>
    <col min="33" max="33" width="8.5703125" customWidth="1"/>
    <col min="34" max="34" width="26.42578125" customWidth="1"/>
    <col min="35" max="35" width="7.140625" customWidth="1"/>
    <col min="36" max="36" width="7.28515625" customWidth="1"/>
    <col min="37" max="37" width="9.5703125" customWidth="1"/>
    <col min="38" max="38" width="8.28515625" customWidth="1"/>
    <col min="39" max="39" width="8" customWidth="1"/>
    <col min="40" max="40" width="7" customWidth="1"/>
    <col min="41" max="41" width="6" customWidth="1"/>
    <col min="42" max="42" width="19.28515625" customWidth="1"/>
    <col min="43" max="43" width="13.140625" customWidth="1"/>
    <col min="44" max="44" width="8.5703125" customWidth="1"/>
    <col min="45" max="45" width="27.140625" customWidth="1"/>
    <col min="46" max="46" width="11.7109375" customWidth="1"/>
    <col min="47" max="47" width="9.28515625" customWidth="1"/>
    <col min="48" max="48" width="8.5703125" customWidth="1"/>
    <col min="49" max="49" width="12.42578125" customWidth="1"/>
    <col min="50" max="50" width="10.42578125" customWidth="1"/>
    <col min="51" max="51" width="14.28515625" customWidth="1"/>
    <col min="52" max="52" width="16" customWidth="1"/>
  </cols>
  <sheetData>
    <row r="1" spans="1:52" ht="19.5" customHeight="1">
      <c r="A1" s="434" t="s">
        <v>257</v>
      </c>
      <c r="B1" s="434"/>
      <c r="C1" s="434"/>
      <c r="D1" s="434"/>
      <c r="E1" s="434"/>
      <c r="F1" s="434"/>
      <c r="G1" s="434"/>
      <c r="H1" s="434"/>
      <c r="I1" s="434"/>
      <c r="J1" s="434"/>
      <c r="K1" s="434"/>
      <c r="L1" s="434"/>
      <c r="M1" s="434"/>
      <c r="N1" s="434"/>
      <c r="O1" s="434"/>
      <c r="P1" s="434"/>
      <c r="Q1" s="434" t="s">
        <v>257</v>
      </c>
      <c r="R1" s="434"/>
      <c r="S1" s="434"/>
      <c r="T1" s="434"/>
      <c r="U1" s="434"/>
      <c r="V1" s="434"/>
      <c r="W1" s="434"/>
      <c r="X1" s="434"/>
      <c r="Y1" s="434"/>
      <c r="Z1" s="434"/>
      <c r="AA1" s="434"/>
      <c r="AB1" s="434"/>
      <c r="AC1" s="434"/>
      <c r="AD1" s="434"/>
      <c r="AE1" s="434"/>
      <c r="AF1" s="434"/>
      <c r="AG1" s="434" t="s">
        <v>257</v>
      </c>
      <c r="AH1" s="434"/>
      <c r="AI1" s="434"/>
      <c r="AJ1" s="434"/>
      <c r="AK1" s="434"/>
      <c r="AL1" s="434"/>
      <c r="AM1" s="434"/>
      <c r="AN1" s="434"/>
      <c r="AO1" s="434"/>
      <c r="AP1" s="434"/>
      <c r="AQ1" s="434"/>
      <c r="AR1" s="435" t="s">
        <v>257</v>
      </c>
      <c r="AS1" s="436"/>
      <c r="AT1" s="436"/>
      <c r="AU1" s="436"/>
      <c r="AV1" s="436"/>
      <c r="AW1" s="436"/>
      <c r="AX1" s="436"/>
      <c r="AY1" s="436"/>
      <c r="AZ1" s="436"/>
    </row>
    <row r="2" spans="1:52" ht="18" customHeight="1">
      <c r="A2" s="434" t="s">
        <v>356</v>
      </c>
      <c r="B2" s="434"/>
      <c r="C2" s="434"/>
      <c r="D2" s="434"/>
      <c r="E2" s="434"/>
      <c r="F2" s="434"/>
      <c r="G2" s="434"/>
      <c r="H2" s="434"/>
      <c r="I2" s="434"/>
      <c r="J2" s="434"/>
      <c r="K2" s="434"/>
      <c r="L2" s="434"/>
      <c r="M2" s="434"/>
      <c r="N2" s="434"/>
      <c r="O2" s="434"/>
      <c r="P2" s="434"/>
      <c r="Q2" s="434" t="s">
        <v>356</v>
      </c>
      <c r="R2" s="434"/>
      <c r="S2" s="434"/>
      <c r="T2" s="434"/>
      <c r="U2" s="434"/>
      <c r="V2" s="434"/>
      <c r="W2" s="434"/>
      <c r="X2" s="434"/>
      <c r="Y2" s="434"/>
      <c r="Z2" s="434"/>
      <c r="AA2" s="434"/>
      <c r="AB2" s="434"/>
      <c r="AC2" s="434"/>
      <c r="AD2" s="434"/>
      <c r="AE2" s="434"/>
      <c r="AF2" s="434"/>
      <c r="AG2" s="434" t="s">
        <v>356</v>
      </c>
      <c r="AH2" s="434"/>
      <c r="AI2" s="434"/>
      <c r="AJ2" s="434"/>
      <c r="AK2" s="434"/>
      <c r="AL2" s="434"/>
      <c r="AM2" s="434"/>
      <c r="AN2" s="434"/>
      <c r="AO2" s="434"/>
      <c r="AP2" s="434"/>
      <c r="AQ2" s="434"/>
      <c r="AR2" s="435" t="s">
        <v>356</v>
      </c>
      <c r="AS2" s="436"/>
      <c r="AT2" s="436"/>
      <c r="AU2" s="436"/>
      <c r="AV2" s="436"/>
      <c r="AW2" s="436"/>
      <c r="AX2" s="436"/>
      <c r="AY2" s="436"/>
      <c r="AZ2" s="436"/>
    </row>
    <row r="3" spans="1:52" ht="18.75" customHeight="1">
      <c r="A3" s="437" t="s">
        <v>357</v>
      </c>
      <c r="B3" s="437"/>
      <c r="C3" s="437"/>
      <c r="D3" s="437"/>
      <c r="E3" s="437"/>
      <c r="F3" s="437"/>
      <c r="G3" s="437"/>
      <c r="H3" s="437"/>
      <c r="I3" s="437"/>
      <c r="J3" s="437"/>
      <c r="K3" s="437"/>
      <c r="L3" s="437"/>
      <c r="M3" s="437"/>
      <c r="N3" s="437"/>
      <c r="O3" s="437"/>
      <c r="P3" s="437"/>
      <c r="Q3" s="437" t="s">
        <v>357</v>
      </c>
      <c r="R3" s="437"/>
      <c r="S3" s="437"/>
      <c r="T3" s="437"/>
      <c r="U3" s="437"/>
      <c r="V3" s="437"/>
      <c r="W3" s="437"/>
      <c r="X3" s="437"/>
      <c r="Y3" s="437"/>
      <c r="Z3" s="437"/>
      <c r="AA3" s="437"/>
      <c r="AB3" s="437"/>
      <c r="AC3" s="437"/>
      <c r="AD3" s="437"/>
      <c r="AE3" s="437"/>
      <c r="AF3" s="437"/>
      <c r="AG3" s="437" t="s">
        <v>357</v>
      </c>
      <c r="AH3" s="437"/>
      <c r="AI3" s="437"/>
      <c r="AJ3" s="437"/>
      <c r="AK3" s="437"/>
      <c r="AL3" s="437"/>
      <c r="AM3" s="437"/>
      <c r="AN3" s="437"/>
      <c r="AO3" s="437"/>
      <c r="AP3" s="437"/>
      <c r="AQ3" s="437"/>
      <c r="AR3" s="437" t="s">
        <v>357</v>
      </c>
      <c r="AS3" s="437"/>
      <c r="AT3" s="437"/>
      <c r="AU3" s="437"/>
      <c r="AV3" s="437"/>
      <c r="AW3" s="437"/>
      <c r="AX3" s="437"/>
      <c r="AY3" s="437"/>
      <c r="AZ3" s="437"/>
    </row>
    <row r="4" spans="1:52" ht="18" customHeight="1">
      <c r="A4" s="434" t="s">
        <v>1</v>
      </c>
      <c r="B4" s="434"/>
      <c r="C4" s="434"/>
      <c r="D4" s="434"/>
      <c r="E4" s="434"/>
      <c r="F4" s="434"/>
      <c r="G4" s="434"/>
      <c r="H4" s="434"/>
      <c r="I4" s="434"/>
      <c r="J4" s="434"/>
      <c r="K4" s="434"/>
      <c r="L4" s="434"/>
      <c r="M4" s="434"/>
      <c r="N4" s="434"/>
      <c r="O4" s="434"/>
      <c r="P4" s="434"/>
      <c r="Q4" s="434" t="s">
        <v>1</v>
      </c>
      <c r="R4" s="434"/>
      <c r="S4" s="434"/>
      <c r="T4" s="434"/>
      <c r="U4" s="434"/>
      <c r="V4" s="434"/>
      <c r="W4" s="434"/>
      <c r="X4" s="434"/>
      <c r="Y4" s="434"/>
      <c r="Z4" s="434"/>
      <c r="AA4" s="434"/>
      <c r="AB4" s="434"/>
      <c r="AC4" s="434"/>
      <c r="AD4" s="434"/>
      <c r="AE4" s="434"/>
      <c r="AF4" s="434"/>
      <c r="AG4" s="434" t="s">
        <v>1</v>
      </c>
      <c r="AH4" s="434"/>
      <c r="AI4" s="434"/>
      <c r="AJ4" s="434"/>
      <c r="AK4" s="434"/>
      <c r="AL4" s="434"/>
      <c r="AM4" s="434"/>
      <c r="AN4" s="434"/>
      <c r="AO4" s="434"/>
      <c r="AP4" s="434"/>
      <c r="AQ4" s="434"/>
      <c r="AR4" s="434" t="s">
        <v>1</v>
      </c>
      <c r="AS4" s="434"/>
      <c r="AT4" s="434"/>
      <c r="AU4" s="434"/>
      <c r="AV4" s="434"/>
      <c r="AW4" s="434"/>
      <c r="AX4" s="434"/>
      <c r="AY4" s="434"/>
      <c r="AZ4" s="434"/>
    </row>
    <row r="5" spans="1:52" ht="15.75" customHeight="1">
      <c r="A5" s="10" t="s">
        <v>358</v>
      </c>
      <c r="B5" s="2" t="s">
        <v>346</v>
      </c>
      <c r="C5" s="434" t="s">
        <v>276</v>
      </c>
      <c r="D5" s="434"/>
      <c r="E5" s="434"/>
      <c r="F5" s="434"/>
      <c r="G5" s="434"/>
      <c r="H5" s="434"/>
      <c r="I5" s="10" t="s">
        <v>358</v>
      </c>
      <c r="J5" s="2" t="s">
        <v>346</v>
      </c>
      <c r="K5" s="434" t="s">
        <v>277</v>
      </c>
      <c r="L5" s="434"/>
      <c r="M5" s="434"/>
      <c r="N5" s="434"/>
      <c r="O5" s="434"/>
      <c r="P5" s="434"/>
      <c r="Q5" s="10" t="s">
        <v>358</v>
      </c>
      <c r="R5" s="10" t="s">
        <v>359</v>
      </c>
      <c r="S5" s="434" t="s">
        <v>278</v>
      </c>
      <c r="T5" s="434"/>
      <c r="U5" s="434"/>
      <c r="V5" s="434"/>
      <c r="W5" s="434"/>
      <c r="X5" s="434"/>
      <c r="Y5" s="10" t="s">
        <v>358</v>
      </c>
      <c r="Z5" s="10" t="s">
        <v>359</v>
      </c>
      <c r="AA5" s="435" t="s">
        <v>279</v>
      </c>
      <c r="AB5" s="436"/>
      <c r="AC5" s="436"/>
      <c r="AD5" s="436"/>
      <c r="AE5" s="436"/>
      <c r="AF5" s="438"/>
      <c r="AG5" s="10" t="s">
        <v>358</v>
      </c>
      <c r="AH5" s="10" t="s">
        <v>359</v>
      </c>
      <c r="AI5" s="435" t="s">
        <v>281</v>
      </c>
      <c r="AJ5" s="436"/>
      <c r="AK5" s="436"/>
      <c r="AL5" s="436"/>
      <c r="AM5" s="436"/>
      <c r="AN5" s="438"/>
      <c r="AO5" s="10" t="s">
        <v>358</v>
      </c>
      <c r="AP5" s="10" t="s">
        <v>359</v>
      </c>
      <c r="AQ5" s="231" t="s">
        <v>360</v>
      </c>
      <c r="AR5" s="10" t="s">
        <v>358</v>
      </c>
      <c r="AS5" s="10" t="s">
        <v>359</v>
      </c>
      <c r="AT5" s="10"/>
      <c r="AU5" s="10"/>
      <c r="AV5" s="10"/>
      <c r="AW5" s="11"/>
      <c r="AX5" s="11"/>
      <c r="AY5" s="11"/>
      <c r="AZ5" s="11"/>
    </row>
    <row r="6" spans="1:52" ht="61.5" customHeight="1">
      <c r="A6" s="10"/>
      <c r="B6" s="2"/>
      <c r="C6" s="227" t="s">
        <v>448</v>
      </c>
      <c r="D6" s="119" t="s">
        <v>361</v>
      </c>
      <c r="E6" s="119" t="s">
        <v>362</v>
      </c>
      <c r="F6" s="119" t="s">
        <v>363</v>
      </c>
      <c r="G6" s="119" t="s">
        <v>364</v>
      </c>
      <c r="H6" s="119" t="s">
        <v>354</v>
      </c>
      <c r="I6" s="134"/>
      <c r="J6" s="135"/>
      <c r="K6" s="119" t="s">
        <v>365</v>
      </c>
      <c r="L6" s="119" t="s">
        <v>366</v>
      </c>
      <c r="M6" s="119" t="s">
        <v>362</v>
      </c>
      <c r="N6" s="119" t="s">
        <v>363</v>
      </c>
      <c r="O6" s="119" t="s">
        <v>364</v>
      </c>
      <c r="P6" s="119" t="s">
        <v>354</v>
      </c>
      <c r="Q6" s="136"/>
      <c r="R6" s="136"/>
      <c r="S6" s="119" t="s">
        <v>365</v>
      </c>
      <c r="T6" s="119" t="s">
        <v>366</v>
      </c>
      <c r="U6" s="119" t="s">
        <v>362</v>
      </c>
      <c r="V6" s="119" t="s">
        <v>363</v>
      </c>
      <c r="W6" s="119" t="s">
        <v>364</v>
      </c>
      <c r="X6" s="119" t="s">
        <v>354</v>
      </c>
      <c r="Y6" s="136"/>
      <c r="Z6" s="136"/>
      <c r="AA6" s="119" t="s">
        <v>365</v>
      </c>
      <c r="AB6" s="119" t="s">
        <v>366</v>
      </c>
      <c r="AC6" s="119" t="s">
        <v>362</v>
      </c>
      <c r="AD6" s="119" t="s">
        <v>363</v>
      </c>
      <c r="AE6" s="119" t="s">
        <v>364</v>
      </c>
      <c r="AF6" s="119" t="s">
        <v>354</v>
      </c>
      <c r="AG6" s="136"/>
      <c r="AH6" s="136"/>
      <c r="AI6" s="119" t="s">
        <v>365</v>
      </c>
      <c r="AJ6" s="119" t="s">
        <v>366</v>
      </c>
      <c r="AK6" s="119" t="s">
        <v>362</v>
      </c>
      <c r="AL6" s="119" t="s">
        <v>363</v>
      </c>
      <c r="AM6" s="119" t="s">
        <v>364</v>
      </c>
      <c r="AN6" s="119" t="s">
        <v>354</v>
      </c>
      <c r="AO6" s="136"/>
      <c r="AP6" s="136"/>
      <c r="AQ6" s="119" t="s">
        <v>367</v>
      </c>
      <c r="AR6" s="136"/>
      <c r="AS6" s="135"/>
      <c r="AT6" s="145" t="s">
        <v>368</v>
      </c>
      <c r="AU6" s="145" t="s">
        <v>369</v>
      </c>
      <c r="AV6" s="145" t="s">
        <v>370</v>
      </c>
      <c r="AW6" s="145" t="s">
        <v>371</v>
      </c>
      <c r="AX6" s="145" t="s">
        <v>353</v>
      </c>
      <c r="AY6" s="145" t="s">
        <v>372</v>
      </c>
      <c r="AZ6" s="146" t="s">
        <v>373</v>
      </c>
    </row>
    <row r="7" spans="1:52" ht="15.75">
      <c r="A7" s="120">
        <v>1</v>
      </c>
      <c r="B7" s="121" t="s">
        <v>35</v>
      </c>
      <c r="C7" s="122">
        <v>8.5</v>
      </c>
      <c r="D7" s="8">
        <v>5</v>
      </c>
      <c r="E7" s="8">
        <v>4</v>
      </c>
      <c r="F7" s="123">
        <v>68</v>
      </c>
      <c r="G7" s="124">
        <f t="shared" ref="G7:G29" si="0">SUM(C7:F7)</f>
        <v>85.5</v>
      </c>
      <c r="H7" s="125" t="str">
        <f t="shared" ref="H7:H29" si="1">IF(G7&gt;=91,"A1",IF(G7&gt;=81,"A2",IF(G7&gt;=71,"B1",IF(G7&gt;=61,"B2",IF(G7&gt;=51,"C1",IF(G7&gt;=41,"C2",IF(G7&gt;=33,"D","E")))))))</f>
        <v>A2</v>
      </c>
      <c r="I7" s="120">
        <v>1</v>
      </c>
      <c r="J7" s="121" t="s">
        <v>35</v>
      </c>
      <c r="K7" s="25">
        <v>6.5</v>
      </c>
      <c r="L7" s="8">
        <v>4</v>
      </c>
      <c r="M7" s="8">
        <v>4</v>
      </c>
      <c r="N7" s="8">
        <v>52.5</v>
      </c>
      <c r="O7" s="14">
        <f t="shared" ref="O7:O29" si="2">SUM(K7:N7)</f>
        <v>67</v>
      </c>
      <c r="P7" s="125" t="str">
        <f t="shared" ref="P7:P29" si="3">IF(O7&gt;=91,"A1",IF(O7&gt;=81,"A2",IF(O7&gt;=71,"B1",IF(O7&gt;=61,"B2",IF(O7&gt;=51,"C1",IF(O7&gt;=41,"C2",IF(O7&gt;=33,"D","E")))))))</f>
        <v>B2</v>
      </c>
      <c r="Q7" s="120">
        <v>1</v>
      </c>
      <c r="R7" s="121" t="s">
        <v>35</v>
      </c>
      <c r="S7" s="25">
        <v>9.5</v>
      </c>
      <c r="T7" s="8">
        <v>4</v>
      </c>
      <c r="U7" s="8">
        <v>4</v>
      </c>
      <c r="V7" s="8">
        <v>68.5</v>
      </c>
      <c r="W7" s="8">
        <f t="shared" ref="W7:W29" si="4">SUM(S7:V7)</f>
        <v>86</v>
      </c>
      <c r="X7" s="8" t="str">
        <f t="shared" ref="X7:X29" si="5">IF(W7&gt;=91,"A1",IF(W7&gt;=81,"A2",IF(W7&gt;=71,"B1",IF(W7&gt;=61,"B2",IF(W7&gt;=51,"C1",IF(W7&gt;=41,"C2",IF(W7&gt;=33,"D","E")))))))</f>
        <v>A2</v>
      </c>
      <c r="Y7" s="120">
        <v>1</v>
      </c>
      <c r="Z7" s="121" t="s">
        <v>35</v>
      </c>
      <c r="AA7" s="25">
        <v>10</v>
      </c>
      <c r="AB7" s="8">
        <v>4</v>
      </c>
      <c r="AC7" s="8">
        <v>4</v>
      </c>
      <c r="AD7" s="8">
        <v>67.25</v>
      </c>
      <c r="AE7" s="8">
        <f t="shared" ref="AE7:AE29" si="6">SUM(AA7:AD7)</f>
        <v>85.25</v>
      </c>
      <c r="AF7" s="8" t="str">
        <f t="shared" ref="AF7:AF29" si="7">IF(AE7&gt;=91,"A1",IF(AE7&gt;=81,"A2",IF(AE7&gt;=71,"B1",IF(AE7&gt;=61,"B2",IF(AE7&gt;=51,"C1",IF(AE7&gt;=41,"C2",IF(AE7&gt;=33,"D","E")))))))</f>
        <v>A2</v>
      </c>
      <c r="AG7" s="120">
        <v>1</v>
      </c>
      <c r="AH7" s="121" t="s">
        <v>35</v>
      </c>
      <c r="AI7" s="8">
        <v>6.25</v>
      </c>
      <c r="AJ7" s="8">
        <v>4</v>
      </c>
      <c r="AK7" s="8">
        <v>4</v>
      </c>
      <c r="AL7" s="8">
        <v>67.5</v>
      </c>
      <c r="AM7" s="8">
        <f t="shared" ref="AM7:AM29" si="8">SUM(AI7:AL7)</f>
        <v>81.75</v>
      </c>
      <c r="AN7" s="8" t="str">
        <f t="shared" ref="AN7:AN29" si="9">IF(AM7&gt;=91,"A1",IF(AM7&gt;=81,"A2",IF(AM7&gt;=71,"B1",IF(AM7&gt;=61,"B2",IF(AM7&gt;=51,"C1",IF(AM7&gt;=41,"C2",IF(AM7&gt;=33,"D","E")))))))</f>
        <v>A2</v>
      </c>
      <c r="AO7" s="120">
        <v>1</v>
      </c>
      <c r="AP7" s="121" t="s">
        <v>35</v>
      </c>
      <c r="AQ7" s="8">
        <v>41</v>
      </c>
      <c r="AR7" s="120">
        <v>1</v>
      </c>
      <c r="AS7" s="121" t="s">
        <v>35</v>
      </c>
      <c r="AT7" s="138">
        <v>47.5</v>
      </c>
      <c r="AU7" s="147">
        <v>37.5</v>
      </c>
      <c r="AV7" s="147">
        <v>36.5</v>
      </c>
      <c r="AW7" s="148">
        <v>446.5</v>
      </c>
      <c r="AX7" s="8">
        <f>(AW7/550)*100</f>
        <v>81.181818181818173</v>
      </c>
      <c r="AY7" s="8" t="str">
        <f>IF(AX7&gt;=91,"A1",IF(AX7&gt;=81,"A2",IF(AX7&gt;=71,"B1",IF(AX7&gt;=61,"B2",IF(AX7&gt;=51,"C1",IF(AX7&gt;=41,"C2",IF(AX7&gt;=33,"D","E")))))))</f>
        <v>A2</v>
      </c>
      <c r="AZ7" s="8">
        <v>89</v>
      </c>
    </row>
    <row r="8" spans="1:52" ht="15.75" customHeight="1">
      <c r="A8" s="120">
        <v>2</v>
      </c>
      <c r="B8" s="126" t="s">
        <v>54</v>
      </c>
      <c r="C8" s="122"/>
      <c r="D8" s="8"/>
      <c r="E8" s="8"/>
      <c r="F8" s="123">
        <v>35.5</v>
      </c>
      <c r="G8" s="124">
        <v>35.5</v>
      </c>
      <c r="H8" s="125" t="str">
        <f t="shared" si="1"/>
        <v>D</v>
      </c>
      <c r="I8" s="120">
        <v>2</v>
      </c>
      <c r="J8" s="126" t="s">
        <v>54</v>
      </c>
      <c r="K8" s="25"/>
      <c r="L8" s="8"/>
      <c r="M8" s="8"/>
      <c r="N8" s="8">
        <v>32.5</v>
      </c>
      <c r="O8" s="14">
        <f t="shared" si="2"/>
        <v>32.5</v>
      </c>
      <c r="P8" s="125" t="str">
        <f t="shared" si="3"/>
        <v>E</v>
      </c>
      <c r="Q8" s="120">
        <v>2</v>
      </c>
      <c r="R8" s="126" t="s">
        <v>54</v>
      </c>
      <c r="S8" s="137"/>
      <c r="T8" s="8"/>
      <c r="U8" s="8"/>
      <c r="V8" s="8">
        <v>34</v>
      </c>
      <c r="W8" s="8">
        <f t="shared" si="4"/>
        <v>34</v>
      </c>
      <c r="X8" s="8" t="str">
        <f t="shared" si="5"/>
        <v>D</v>
      </c>
      <c r="Y8" s="120">
        <v>2</v>
      </c>
      <c r="Z8" s="126" t="s">
        <v>54</v>
      </c>
      <c r="AA8" s="137"/>
      <c r="AB8" s="8"/>
      <c r="AC8" s="8"/>
      <c r="AD8" s="8">
        <v>40</v>
      </c>
      <c r="AE8" s="8">
        <f t="shared" si="6"/>
        <v>40</v>
      </c>
      <c r="AF8" s="8" t="str">
        <f t="shared" si="7"/>
        <v>D</v>
      </c>
      <c r="AG8" s="120">
        <v>2</v>
      </c>
      <c r="AH8" s="126" t="s">
        <v>54</v>
      </c>
      <c r="AI8" s="8"/>
      <c r="AJ8" s="8"/>
      <c r="AK8" s="8"/>
      <c r="AL8" s="8">
        <v>31</v>
      </c>
      <c r="AM8" s="8">
        <f t="shared" si="8"/>
        <v>31</v>
      </c>
      <c r="AN8" s="8" t="str">
        <f t="shared" si="9"/>
        <v>E</v>
      </c>
      <c r="AO8" s="120">
        <v>2</v>
      </c>
      <c r="AP8" s="126" t="s">
        <v>54</v>
      </c>
      <c r="AQ8" s="8">
        <v>19.5</v>
      </c>
      <c r="AR8" s="120">
        <v>2</v>
      </c>
      <c r="AS8" s="126" t="s">
        <v>54</v>
      </c>
      <c r="AT8" s="139">
        <v>35.5</v>
      </c>
      <c r="AU8" s="9">
        <v>25</v>
      </c>
      <c r="AV8" s="149" t="s">
        <v>355</v>
      </c>
      <c r="AW8" s="148">
        <v>192.5</v>
      </c>
      <c r="AX8" s="8">
        <f t="shared" ref="AX8:AX29" si="10">(AW8/550)*100</f>
        <v>35</v>
      </c>
      <c r="AY8" s="8" t="str">
        <f t="shared" ref="AY8:AY29" si="11">IF(AX8&gt;=91,"A1",IF(AX8&gt;=81,"A2",IF(AX8&gt;=71,"B1",IF(AX8&gt;=61,"B2",IF(AX8&gt;=51,"C1",IF(AX8&gt;=41,"C2",IF(AX8&gt;=33,"D","E")))))))</f>
        <v>D</v>
      </c>
      <c r="AZ8" s="8">
        <v>12</v>
      </c>
    </row>
    <row r="9" spans="1:52" ht="15.75">
      <c r="A9" s="120">
        <v>3</v>
      </c>
      <c r="B9" s="127" t="s">
        <v>67</v>
      </c>
      <c r="C9" s="122">
        <v>3.75</v>
      </c>
      <c r="D9" s="8">
        <v>4</v>
      </c>
      <c r="E9" s="8">
        <v>4</v>
      </c>
      <c r="F9" s="128">
        <v>37</v>
      </c>
      <c r="G9" s="124">
        <f t="shared" si="0"/>
        <v>48.75</v>
      </c>
      <c r="H9" s="129" t="str">
        <f t="shared" si="1"/>
        <v>C2</v>
      </c>
      <c r="I9" s="120">
        <v>3</v>
      </c>
      <c r="J9" s="127" t="s">
        <v>67</v>
      </c>
      <c r="K9" s="25">
        <v>3.5</v>
      </c>
      <c r="L9" s="8">
        <v>4</v>
      </c>
      <c r="M9" s="8">
        <v>4</v>
      </c>
      <c r="N9" s="8">
        <v>31.5</v>
      </c>
      <c r="O9" s="14">
        <f t="shared" si="2"/>
        <v>43</v>
      </c>
      <c r="P9" s="125" t="str">
        <f t="shared" si="3"/>
        <v>C2</v>
      </c>
      <c r="Q9" s="120">
        <v>3</v>
      </c>
      <c r="R9" s="127" t="s">
        <v>67</v>
      </c>
      <c r="S9" s="25">
        <v>7.5</v>
      </c>
      <c r="T9" s="8">
        <v>3.5</v>
      </c>
      <c r="U9" s="8">
        <v>3</v>
      </c>
      <c r="V9" s="8">
        <v>45.5</v>
      </c>
      <c r="W9" s="8">
        <f t="shared" si="4"/>
        <v>59.5</v>
      </c>
      <c r="X9" s="8" t="str">
        <f t="shared" si="5"/>
        <v>C1</v>
      </c>
      <c r="Y9" s="120">
        <v>3</v>
      </c>
      <c r="Z9" s="127" t="s">
        <v>67</v>
      </c>
      <c r="AA9" s="25">
        <v>4.25</v>
      </c>
      <c r="AB9" s="8">
        <v>3</v>
      </c>
      <c r="AC9" s="8">
        <v>3</v>
      </c>
      <c r="AD9" s="8">
        <v>42</v>
      </c>
      <c r="AE9" s="8">
        <f t="shared" si="6"/>
        <v>52.25</v>
      </c>
      <c r="AF9" s="8" t="str">
        <f t="shared" si="7"/>
        <v>C1</v>
      </c>
      <c r="AG9" s="120">
        <v>3</v>
      </c>
      <c r="AH9" s="127" t="s">
        <v>67</v>
      </c>
      <c r="AI9" s="8">
        <v>4.5</v>
      </c>
      <c r="AJ9" s="8">
        <v>3</v>
      </c>
      <c r="AK9" s="8">
        <v>3</v>
      </c>
      <c r="AL9" s="8">
        <v>34.5</v>
      </c>
      <c r="AM9" s="8">
        <f t="shared" si="8"/>
        <v>45</v>
      </c>
      <c r="AN9" s="8" t="str">
        <f t="shared" si="9"/>
        <v>C2</v>
      </c>
      <c r="AO9" s="120">
        <v>3</v>
      </c>
      <c r="AP9" s="127" t="s">
        <v>67</v>
      </c>
      <c r="AQ9" s="8">
        <v>12</v>
      </c>
      <c r="AR9" s="120">
        <v>3</v>
      </c>
      <c r="AS9" s="127" t="s">
        <v>67</v>
      </c>
      <c r="AT9" s="140">
        <v>9</v>
      </c>
      <c r="AU9" s="150">
        <v>25</v>
      </c>
      <c r="AV9" s="150">
        <v>10</v>
      </c>
      <c r="AW9" s="148">
        <v>260.5</v>
      </c>
      <c r="AX9" s="8">
        <f t="shared" si="10"/>
        <v>47.36363636363636</v>
      </c>
      <c r="AY9" s="8" t="str">
        <f t="shared" si="11"/>
        <v>C2</v>
      </c>
      <c r="AZ9" s="8">
        <v>85</v>
      </c>
    </row>
    <row r="10" spans="1:52" ht="15.75">
      <c r="A10" s="120">
        <v>4</v>
      </c>
      <c r="B10" s="127" t="s">
        <v>79</v>
      </c>
      <c r="C10" s="122">
        <v>9.5</v>
      </c>
      <c r="D10" s="8">
        <v>5</v>
      </c>
      <c r="E10" s="8">
        <v>5</v>
      </c>
      <c r="F10" s="128">
        <v>73.5</v>
      </c>
      <c r="G10" s="124">
        <f t="shared" si="0"/>
        <v>93</v>
      </c>
      <c r="H10" s="129" t="str">
        <f t="shared" si="1"/>
        <v>A1</v>
      </c>
      <c r="I10" s="120">
        <v>4</v>
      </c>
      <c r="J10" s="127" t="s">
        <v>79</v>
      </c>
      <c r="K10" s="25">
        <v>8.75</v>
      </c>
      <c r="L10" s="8">
        <v>4</v>
      </c>
      <c r="M10" s="8">
        <v>4</v>
      </c>
      <c r="N10" s="8">
        <v>67</v>
      </c>
      <c r="O10" s="14">
        <f t="shared" si="2"/>
        <v>83.75</v>
      </c>
      <c r="P10" s="125" t="str">
        <f t="shared" si="3"/>
        <v>A2</v>
      </c>
      <c r="Q10" s="120">
        <v>4</v>
      </c>
      <c r="R10" s="127" t="s">
        <v>79</v>
      </c>
      <c r="S10" s="25">
        <v>9</v>
      </c>
      <c r="T10" s="8">
        <v>5</v>
      </c>
      <c r="U10" s="8">
        <v>5</v>
      </c>
      <c r="V10" s="8">
        <v>68</v>
      </c>
      <c r="W10" s="8">
        <f t="shared" si="4"/>
        <v>87</v>
      </c>
      <c r="X10" s="8" t="str">
        <f t="shared" si="5"/>
        <v>A2</v>
      </c>
      <c r="Y10" s="120">
        <v>4</v>
      </c>
      <c r="Z10" s="127" t="s">
        <v>79</v>
      </c>
      <c r="AA10" s="25">
        <v>9.75</v>
      </c>
      <c r="AB10" s="8">
        <v>5</v>
      </c>
      <c r="AC10" s="8">
        <v>5</v>
      </c>
      <c r="AD10" s="8">
        <v>74</v>
      </c>
      <c r="AE10" s="8">
        <f t="shared" si="6"/>
        <v>93.75</v>
      </c>
      <c r="AF10" s="8" t="str">
        <f t="shared" si="7"/>
        <v>A1</v>
      </c>
      <c r="AG10" s="120">
        <v>4</v>
      </c>
      <c r="AH10" s="127" t="s">
        <v>79</v>
      </c>
      <c r="AI10" s="8">
        <v>9.5</v>
      </c>
      <c r="AJ10" s="8">
        <v>5</v>
      </c>
      <c r="AK10" s="8">
        <v>5</v>
      </c>
      <c r="AL10" s="8">
        <v>68</v>
      </c>
      <c r="AM10" s="8">
        <f t="shared" si="8"/>
        <v>87.5</v>
      </c>
      <c r="AN10" s="8" t="str">
        <f t="shared" si="9"/>
        <v>A2</v>
      </c>
      <c r="AO10" s="120">
        <v>4</v>
      </c>
      <c r="AP10" s="127" t="s">
        <v>79</v>
      </c>
      <c r="AQ10" s="8">
        <v>50</v>
      </c>
      <c r="AR10" s="120">
        <v>4</v>
      </c>
      <c r="AS10" s="127" t="s">
        <v>79</v>
      </c>
      <c r="AT10" s="141">
        <v>47</v>
      </c>
      <c r="AU10" s="150">
        <v>50</v>
      </c>
      <c r="AV10" s="150">
        <v>40.5</v>
      </c>
      <c r="AW10" s="148">
        <v>495</v>
      </c>
      <c r="AX10" s="8">
        <f t="shared" si="10"/>
        <v>90</v>
      </c>
      <c r="AY10" s="8" t="str">
        <f t="shared" si="11"/>
        <v>A2</v>
      </c>
      <c r="AZ10" s="8">
        <v>74</v>
      </c>
    </row>
    <row r="11" spans="1:52" ht="15.75">
      <c r="A11" s="120">
        <v>5</v>
      </c>
      <c r="B11" s="127" t="s">
        <v>89</v>
      </c>
      <c r="C11" s="122">
        <v>6.75</v>
      </c>
      <c r="D11" s="8">
        <v>4</v>
      </c>
      <c r="E11" s="8">
        <v>4</v>
      </c>
      <c r="F11" s="128">
        <v>42</v>
      </c>
      <c r="G11" s="124">
        <f t="shared" si="0"/>
        <v>56.75</v>
      </c>
      <c r="H11" s="129" t="str">
        <f t="shared" si="1"/>
        <v>C1</v>
      </c>
      <c r="I11" s="120">
        <v>5</v>
      </c>
      <c r="J11" s="127" t="s">
        <v>89</v>
      </c>
      <c r="K11" s="25">
        <v>4.5</v>
      </c>
      <c r="L11" s="8">
        <v>4</v>
      </c>
      <c r="M11" s="8">
        <v>4</v>
      </c>
      <c r="N11" s="8">
        <v>35</v>
      </c>
      <c r="O11" s="14">
        <f t="shared" si="2"/>
        <v>47.5</v>
      </c>
      <c r="P11" s="125" t="str">
        <f t="shared" si="3"/>
        <v>C2</v>
      </c>
      <c r="Q11" s="120">
        <v>5</v>
      </c>
      <c r="R11" s="127" t="s">
        <v>89</v>
      </c>
      <c r="S11" s="25">
        <v>7.25</v>
      </c>
      <c r="T11" s="8">
        <v>3.5</v>
      </c>
      <c r="U11" s="8">
        <v>3</v>
      </c>
      <c r="V11" s="8">
        <v>44</v>
      </c>
      <c r="W11" s="8">
        <f t="shared" si="4"/>
        <v>57.75</v>
      </c>
      <c r="X11" s="8" t="str">
        <f t="shared" si="5"/>
        <v>C1</v>
      </c>
      <c r="Y11" s="120">
        <v>5</v>
      </c>
      <c r="Z11" s="127" t="s">
        <v>89</v>
      </c>
      <c r="AA11" s="25">
        <v>8</v>
      </c>
      <c r="AB11" s="8">
        <v>4</v>
      </c>
      <c r="AC11" s="8">
        <v>4</v>
      </c>
      <c r="AD11" s="8">
        <v>47.5</v>
      </c>
      <c r="AE11" s="8">
        <f t="shared" si="6"/>
        <v>63.5</v>
      </c>
      <c r="AF11" s="8" t="str">
        <f t="shared" si="7"/>
        <v>B2</v>
      </c>
      <c r="AG11" s="120">
        <v>5</v>
      </c>
      <c r="AH11" s="127" t="s">
        <v>89</v>
      </c>
      <c r="AI11" s="8">
        <v>5</v>
      </c>
      <c r="AJ11" s="8">
        <v>3.5</v>
      </c>
      <c r="AK11" s="8">
        <v>3.5</v>
      </c>
      <c r="AL11" s="8">
        <v>40</v>
      </c>
      <c r="AM11" s="8">
        <f t="shared" si="8"/>
        <v>52</v>
      </c>
      <c r="AN11" s="8" t="str">
        <f t="shared" si="9"/>
        <v>C1</v>
      </c>
      <c r="AO11" s="120">
        <v>5</v>
      </c>
      <c r="AP11" s="127" t="s">
        <v>89</v>
      </c>
      <c r="AQ11" s="8">
        <v>20.5</v>
      </c>
      <c r="AR11" s="120">
        <v>5</v>
      </c>
      <c r="AS11" s="127" t="s">
        <v>89</v>
      </c>
      <c r="AT11" s="142">
        <v>31.5</v>
      </c>
      <c r="AU11" s="150">
        <v>31</v>
      </c>
      <c r="AV11" s="150">
        <v>18.5</v>
      </c>
      <c r="AW11" s="148">
        <v>298</v>
      </c>
      <c r="AX11" s="8">
        <f t="shared" si="10"/>
        <v>54.181818181818187</v>
      </c>
      <c r="AY11" s="8" t="str">
        <f t="shared" si="11"/>
        <v>C1</v>
      </c>
      <c r="AZ11" s="8">
        <v>85</v>
      </c>
    </row>
    <row r="12" spans="1:52" ht="31.5">
      <c r="A12" s="120">
        <v>6</v>
      </c>
      <c r="B12" s="127" t="s">
        <v>99</v>
      </c>
      <c r="C12" s="224">
        <v>8.5</v>
      </c>
      <c r="D12" s="8">
        <v>5</v>
      </c>
      <c r="E12" s="8">
        <v>5</v>
      </c>
      <c r="F12" s="128">
        <v>64</v>
      </c>
      <c r="G12" s="223">
        <f t="shared" si="0"/>
        <v>82.5</v>
      </c>
      <c r="H12" s="129" t="str">
        <f t="shared" si="1"/>
        <v>A2</v>
      </c>
      <c r="I12" s="120">
        <v>6</v>
      </c>
      <c r="J12" s="127" t="s">
        <v>99</v>
      </c>
      <c r="K12" s="225">
        <v>8</v>
      </c>
      <c r="L12" s="8">
        <v>5</v>
      </c>
      <c r="M12" s="8">
        <v>5</v>
      </c>
      <c r="N12" s="8">
        <v>56</v>
      </c>
      <c r="O12" s="14">
        <f t="shared" si="2"/>
        <v>74</v>
      </c>
      <c r="P12" s="125" t="str">
        <f t="shared" si="3"/>
        <v>B1</v>
      </c>
      <c r="Q12" s="120">
        <v>6</v>
      </c>
      <c r="R12" s="127" t="s">
        <v>99</v>
      </c>
      <c r="S12" s="225">
        <v>7.25</v>
      </c>
      <c r="T12" s="8">
        <v>4</v>
      </c>
      <c r="U12" s="8">
        <v>4</v>
      </c>
      <c r="V12" s="8">
        <v>53.5</v>
      </c>
      <c r="W12" s="8">
        <f t="shared" si="4"/>
        <v>68.75</v>
      </c>
      <c r="X12" s="8" t="str">
        <f t="shared" si="5"/>
        <v>B2</v>
      </c>
      <c r="Y12" s="120">
        <v>6</v>
      </c>
      <c r="Z12" s="127" t="s">
        <v>99</v>
      </c>
      <c r="AA12" s="225">
        <v>9.25</v>
      </c>
      <c r="AB12" s="8">
        <v>5</v>
      </c>
      <c r="AC12" s="8">
        <v>5</v>
      </c>
      <c r="AD12" s="8">
        <v>74</v>
      </c>
      <c r="AE12" s="8">
        <f t="shared" si="6"/>
        <v>93.25</v>
      </c>
      <c r="AF12" s="8" t="str">
        <f t="shared" si="7"/>
        <v>A1</v>
      </c>
      <c r="AG12" s="120">
        <v>6</v>
      </c>
      <c r="AH12" s="127" t="s">
        <v>99</v>
      </c>
      <c r="AI12" s="8">
        <v>9.25</v>
      </c>
      <c r="AJ12" s="8">
        <v>5</v>
      </c>
      <c r="AK12" s="8">
        <v>5</v>
      </c>
      <c r="AL12" s="8">
        <v>63.5</v>
      </c>
      <c r="AM12" s="8">
        <f t="shared" si="8"/>
        <v>82.75</v>
      </c>
      <c r="AN12" s="8" t="str">
        <f t="shared" si="9"/>
        <v>A2</v>
      </c>
      <c r="AO12" s="120">
        <v>6</v>
      </c>
      <c r="AP12" s="127" t="s">
        <v>99</v>
      </c>
      <c r="AQ12" s="8">
        <v>43.5</v>
      </c>
      <c r="AR12" s="120">
        <v>6</v>
      </c>
      <c r="AS12" s="127" t="s">
        <v>99</v>
      </c>
      <c r="AT12" s="228">
        <v>47</v>
      </c>
      <c r="AU12" s="228">
        <v>47.5</v>
      </c>
      <c r="AV12" s="228">
        <v>44</v>
      </c>
      <c r="AW12" s="148">
        <v>444.75</v>
      </c>
      <c r="AX12" s="8">
        <f t="shared" si="10"/>
        <v>80.86363636363636</v>
      </c>
      <c r="AY12" s="8" t="str">
        <f t="shared" si="11"/>
        <v>B1</v>
      </c>
      <c r="AZ12" s="8">
        <v>82</v>
      </c>
    </row>
    <row r="13" spans="1:52" ht="31.5">
      <c r="A13" s="120">
        <v>7</v>
      </c>
      <c r="B13" s="127" t="s">
        <v>108</v>
      </c>
      <c r="C13" s="224">
        <v>9.25</v>
      </c>
      <c r="D13" s="8">
        <v>5</v>
      </c>
      <c r="E13" s="8">
        <v>5</v>
      </c>
      <c r="F13" s="128">
        <v>57</v>
      </c>
      <c r="G13" s="223">
        <f t="shared" si="0"/>
        <v>76.25</v>
      </c>
      <c r="H13" s="129" t="str">
        <f t="shared" si="1"/>
        <v>B1</v>
      </c>
      <c r="I13" s="120">
        <v>7</v>
      </c>
      <c r="J13" s="127" t="s">
        <v>108</v>
      </c>
      <c r="K13" s="3">
        <v>8.5</v>
      </c>
      <c r="L13" s="8">
        <v>5</v>
      </c>
      <c r="M13" s="8">
        <v>5</v>
      </c>
      <c r="N13" s="8">
        <v>65</v>
      </c>
      <c r="O13" s="14">
        <f t="shared" si="2"/>
        <v>83.5</v>
      </c>
      <c r="P13" s="125" t="str">
        <f t="shared" si="3"/>
        <v>A2</v>
      </c>
      <c r="Q13" s="120">
        <v>7</v>
      </c>
      <c r="R13" s="127" t="s">
        <v>108</v>
      </c>
      <c r="S13" s="225">
        <v>9.25</v>
      </c>
      <c r="T13" s="8">
        <v>5</v>
      </c>
      <c r="U13" s="8">
        <v>5</v>
      </c>
      <c r="V13" s="8">
        <v>71.5</v>
      </c>
      <c r="W13" s="8">
        <f t="shared" si="4"/>
        <v>90.75</v>
      </c>
      <c r="X13" s="8" t="str">
        <f t="shared" si="5"/>
        <v>A2</v>
      </c>
      <c r="Y13" s="120">
        <v>7</v>
      </c>
      <c r="Z13" s="127" t="s">
        <v>108</v>
      </c>
      <c r="AA13" s="225">
        <v>8.5</v>
      </c>
      <c r="AB13" s="8">
        <v>5</v>
      </c>
      <c r="AC13" s="8">
        <v>5</v>
      </c>
      <c r="AD13" s="8">
        <v>77</v>
      </c>
      <c r="AE13" s="8">
        <f t="shared" si="6"/>
        <v>95.5</v>
      </c>
      <c r="AF13" s="8" t="str">
        <f t="shared" si="7"/>
        <v>A1</v>
      </c>
      <c r="AG13" s="120">
        <v>7</v>
      </c>
      <c r="AH13" s="127" t="s">
        <v>108</v>
      </c>
      <c r="AI13" s="8">
        <v>9.5</v>
      </c>
      <c r="AJ13" s="8">
        <v>5</v>
      </c>
      <c r="AK13" s="8">
        <v>5</v>
      </c>
      <c r="AL13" s="8">
        <v>66</v>
      </c>
      <c r="AM13" s="8">
        <f t="shared" si="8"/>
        <v>85.5</v>
      </c>
      <c r="AN13" s="8" t="str">
        <f t="shared" si="9"/>
        <v>A2</v>
      </c>
      <c r="AO13" s="120">
        <v>7</v>
      </c>
      <c r="AP13" s="127" t="s">
        <v>108</v>
      </c>
      <c r="AQ13" s="8">
        <v>48</v>
      </c>
      <c r="AR13" s="120">
        <v>7</v>
      </c>
      <c r="AS13" s="127" t="s">
        <v>108</v>
      </c>
      <c r="AT13" s="228">
        <v>42.5</v>
      </c>
      <c r="AU13" s="228">
        <v>42</v>
      </c>
      <c r="AV13" s="228">
        <v>43.5</v>
      </c>
      <c r="AW13" s="148">
        <v>479.5</v>
      </c>
      <c r="AX13" s="8">
        <f t="shared" si="10"/>
        <v>87.181818181818187</v>
      </c>
      <c r="AY13" s="8" t="str">
        <f t="shared" si="11"/>
        <v>A2</v>
      </c>
      <c r="AZ13" s="8">
        <v>84</v>
      </c>
    </row>
    <row r="14" spans="1:52" ht="31.5">
      <c r="A14" s="120">
        <v>8</v>
      </c>
      <c r="B14" s="127" t="s">
        <v>116</v>
      </c>
      <c r="C14" s="224">
        <v>6.75</v>
      </c>
      <c r="D14" s="8">
        <v>4</v>
      </c>
      <c r="E14" s="8">
        <v>4</v>
      </c>
      <c r="F14" s="128">
        <v>50.5</v>
      </c>
      <c r="G14" s="223">
        <f t="shared" si="0"/>
        <v>65.25</v>
      </c>
      <c r="H14" s="129" t="str">
        <f t="shared" si="1"/>
        <v>B2</v>
      </c>
      <c r="I14" s="120">
        <v>8</v>
      </c>
      <c r="J14" s="127" t="s">
        <v>116</v>
      </c>
      <c r="K14" s="225">
        <v>2</v>
      </c>
      <c r="L14" s="8">
        <v>4</v>
      </c>
      <c r="M14" s="8">
        <v>4</v>
      </c>
      <c r="N14" s="8">
        <v>43</v>
      </c>
      <c r="O14" s="14">
        <f t="shared" si="2"/>
        <v>53</v>
      </c>
      <c r="P14" s="125" t="str">
        <f t="shared" si="3"/>
        <v>C1</v>
      </c>
      <c r="Q14" s="120">
        <v>8</v>
      </c>
      <c r="R14" s="127" t="s">
        <v>116</v>
      </c>
      <c r="S14" s="225">
        <v>6.25</v>
      </c>
      <c r="T14" s="8">
        <v>4</v>
      </c>
      <c r="U14" s="8">
        <v>3.5</v>
      </c>
      <c r="V14" s="8">
        <v>45.5</v>
      </c>
      <c r="W14" s="8">
        <f t="shared" si="4"/>
        <v>59.25</v>
      </c>
      <c r="X14" s="8" t="str">
        <f t="shared" si="5"/>
        <v>C1</v>
      </c>
      <c r="Y14" s="120">
        <v>8</v>
      </c>
      <c r="Z14" s="127" t="s">
        <v>116</v>
      </c>
      <c r="AA14" s="225">
        <v>5.5</v>
      </c>
      <c r="AB14" s="8">
        <v>4</v>
      </c>
      <c r="AC14" s="8">
        <v>4</v>
      </c>
      <c r="AD14" s="8">
        <v>50</v>
      </c>
      <c r="AE14" s="8">
        <f t="shared" si="6"/>
        <v>63.5</v>
      </c>
      <c r="AF14" s="8" t="str">
        <f t="shared" si="7"/>
        <v>B2</v>
      </c>
      <c r="AG14" s="120">
        <v>8</v>
      </c>
      <c r="AH14" s="127" t="s">
        <v>116</v>
      </c>
      <c r="AI14" s="8">
        <v>5.5</v>
      </c>
      <c r="AJ14" s="8">
        <v>4</v>
      </c>
      <c r="AK14" s="8">
        <v>4</v>
      </c>
      <c r="AL14" s="8">
        <v>43</v>
      </c>
      <c r="AM14" s="8">
        <f t="shared" si="8"/>
        <v>56.5</v>
      </c>
      <c r="AN14" s="8" t="str">
        <f t="shared" si="9"/>
        <v>C1</v>
      </c>
      <c r="AO14" s="120">
        <v>8</v>
      </c>
      <c r="AP14" s="127" t="s">
        <v>116</v>
      </c>
      <c r="AQ14" s="8">
        <v>33.5</v>
      </c>
      <c r="AR14" s="120">
        <v>8</v>
      </c>
      <c r="AS14" s="127" t="s">
        <v>116</v>
      </c>
      <c r="AT14" s="228">
        <v>34.5</v>
      </c>
      <c r="AU14" s="228">
        <v>18.5</v>
      </c>
      <c r="AV14" s="228">
        <v>13.5</v>
      </c>
      <c r="AW14" s="148">
        <v>331</v>
      </c>
      <c r="AX14" s="8">
        <f t="shared" si="10"/>
        <v>60.18181818181818</v>
      </c>
      <c r="AY14" s="8" t="str">
        <f t="shared" si="11"/>
        <v>C1</v>
      </c>
      <c r="AZ14" s="8">
        <v>74</v>
      </c>
    </row>
    <row r="15" spans="1:52" ht="31.5">
      <c r="A15" s="120">
        <v>9</v>
      </c>
      <c r="B15" s="127" t="s">
        <v>128</v>
      </c>
      <c r="C15" s="224">
        <v>7.75</v>
      </c>
      <c r="D15" s="8">
        <v>4</v>
      </c>
      <c r="E15" s="8">
        <v>4</v>
      </c>
      <c r="F15" s="128">
        <v>52.5</v>
      </c>
      <c r="G15" s="223">
        <f t="shared" si="0"/>
        <v>68.25</v>
      </c>
      <c r="H15" s="129" t="str">
        <f t="shared" si="1"/>
        <v>B2</v>
      </c>
      <c r="I15" s="120">
        <v>9</v>
      </c>
      <c r="J15" s="127" t="s">
        <v>128</v>
      </c>
      <c r="K15" s="225">
        <v>7</v>
      </c>
      <c r="L15" s="8">
        <v>5</v>
      </c>
      <c r="M15" s="8">
        <v>5</v>
      </c>
      <c r="N15" s="8">
        <v>48.5</v>
      </c>
      <c r="O15" s="14">
        <f t="shared" si="2"/>
        <v>65.5</v>
      </c>
      <c r="P15" s="125" t="str">
        <f t="shared" si="3"/>
        <v>B2</v>
      </c>
      <c r="Q15" s="120">
        <v>9</v>
      </c>
      <c r="R15" s="127" t="s">
        <v>128</v>
      </c>
      <c r="S15" s="225">
        <v>7.25</v>
      </c>
      <c r="T15" s="8">
        <v>4</v>
      </c>
      <c r="U15" s="8">
        <v>4</v>
      </c>
      <c r="V15" s="8">
        <v>58</v>
      </c>
      <c r="W15" s="8">
        <f t="shared" si="4"/>
        <v>73.25</v>
      </c>
      <c r="X15" s="8" t="str">
        <f t="shared" si="5"/>
        <v>B1</v>
      </c>
      <c r="Y15" s="120">
        <v>9</v>
      </c>
      <c r="Z15" s="127" t="s">
        <v>128</v>
      </c>
      <c r="AA15" s="225">
        <v>8.25</v>
      </c>
      <c r="AB15" s="8">
        <v>4</v>
      </c>
      <c r="AC15" s="8">
        <v>4</v>
      </c>
      <c r="AD15" s="8">
        <v>51.5</v>
      </c>
      <c r="AE15" s="8">
        <f t="shared" si="6"/>
        <v>67.75</v>
      </c>
      <c r="AF15" s="8" t="str">
        <f t="shared" si="7"/>
        <v>B2</v>
      </c>
      <c r="AG15" s="120">
        <v>9</v>
      </c>
      <c r="AH15" s="127" t="s">
        <v>128</v>
      </c>
      <c r="AI15" s="8">
        <v>7.25</v>
      </c>
      <c r="AJ15" s="8">
        <v>4</v>
      </c>
      <c r="AK15" s="8">
        <v>4</v>
      </c>
      <c r="AL15" s="8">
        <v>43</v>
      </c>
      <c r="AM15" s="8">
        <f t="shared" si="8"/>
        <v>58.25</v>
      </c>
      <c r="AN15" s="8" t="str">
        <f t="shared" si="9"/>
        <v>C1</v>
      </c>
      <c r="AO15" s="120">
        <v>9</v>
      </c>
      <c r="AP15" s="127" t="s">
        <v>128</v>
      </c>
      <c r="AQ15" s="8">
        <v>33</v>
      </c>
      <c r="AR15" s="120">
        <v>9</v>
      </c>
      <c r="AS15" s="127" t="s">
        <v>128</v>
      </c>
      <c r="AT15" s="228">
        <v>42.5</v>
      </c>
      <c r="AU15" s="228">
        <v>35</v>
      </c>
      <c r="AV15" s="229" t="s">
        <v>355</v>
      </c>
      <c r="AW15" s="148">
        <v>366</v>
      </c>
      <c r="AX15" s="8">
        <f t="shared" si="10"/>
        <v>66.545454545454547</v>
      </c>
      <c r="AY15" s="8" t="str">
        <f t="shared" si="11"/>
        <v>B2</v>
      </c>
      <c r="AZ15" s="8">
        <v>83</v>
      </c>
    </row>
    <row r="16" spans="1:52" ht="31.5">
      <c r="A16" s="120">
        <v>10</v>
      </c>
      <c r="B16" s="127" t="s">
        <v>136</v>
      </c>
      <c r="C16" s="224">
        <v>8.75</v>
      </c>
      <c r="D16" s="8">
        <v>5</v>
      </c>
      <c r="E16" s="8">
        <v>5</v>
      </c>
      <c r="F16" s="128">
        <v>67</v>
      </c>
      <c r="G16" s="223">
        <f t="shared" si="0"/>
        <v>85.75</v>
      </c>
      <c r="H16" s="129" t="str">
        <f t="shared" si="1"/>
        <v>A2</v>
      </c>
      <c r="I16" s="120">
        <v>10</v>
      </c>
      <c r="J16" s="127" t="s">
        <v>136</v>
      </c>
      <c r="K16" s="225">
        <v>7</v>
      </c>
      <c r="L16" s="8">
        <v>4</v>
      </c>
      <c r="M16" s="8">
        <v>4</v>
      </c>
      <c r="N16" s="8">
        <v>48.5</v>
      </c>
      <c r="O16" s="14">
        <f t="shared" si="2"/>
        <v>63.5</v>
      </c>
      <c r="P16" s="125" t="str">
        <f t="shared" si="3"/>
        <v>B2</v>
      </c>
      <c r="Q16" s="120">
        <v>10</v>
      </c>
      <c r="R16" s="127" t="s">
        <v>136</v>
      </c>
      <c r="S16" s="225">
        <v>9</v>
      </c>
      <c r="T16" s="8">
        <v>4</v>
      </c>
      <c r="U16" s="8">
        <v>4</v>
      </c>
      <c r="V16" s="8">
        <v>66</v>
      </c>
      <c r="W16" s="8">
        <f t="shared" si="4"/>
        <v>83</v>
      </c>
      <c r="X16" s="8" t="str">
        <f t="shared" si="5"/>
        <v>A2</v>
      </c>
      <c r="Y16" s="120">
        <v>10</v>
      </c>
      <c r="Z16" s="127" t="s">
        <v>136</v>
      </c>
      <c r="AA16" s="225">
        <v>9</v>
      </c>
      <c r="AB16" s="8">
        <v>5</v>
      </c>
      <c r="AC16" s="8">
        <v>5</v>
      </c>
      <c r="AD16" s="8">
        <v>71</v>
      </c>
      <c r="AE16" s="8">
        <f t="shared" si="6"/>
        <v>90</v>
      </c>
      <c r="AF16" s="8" t="str">
        <f t="shared" si="7"/>
        <v>A2</v>
      </c>
      <c r="AG16" s="120">
        <v>10</v>
      </c>
      <c r="AH16" s="127" t="s">
        <v>136</v>
      </c>
      <c r="AI16" s="8">
        <v>9</v>
      </c>
      <c r="AJ16" s="8">
        <v>5</v>
      </c>
      <c r="AK16" s="8">
        <v>4.5</v>
      </c>
      <c r="AL16" s="8">
        <v>65.5</v>
      </c>
      <c r="AM16" s="8">
        <f t="shared" si="8"/>
        <v>84</v>
      </c>
      <c r="AN16" s="8" t="str">
        <f t="shared" si="9"/>
        <v>A2</v>
      </c>
      <c r="AO16" s="120">
        <v>10</v>
      </c>
      <c r="AP16" s="127" t="s">
        <v>136</v>
      </c>
      <c r="AQ16" s="8">
        <v>40</v>
      </c>
      <c r="AR16" s="120">
        <v>10</v>
      </c>
      <c r="AS16" s="127" t="s">
        <v>136</v>
      </c>
      <c r="AT16" s="230" t="s">
        <v>355</v>
      </c>
      <c r="AU16" s="228">
        <v>41.5</v>
      </c>
      <c r="AV16" s="229" t="s">
        <v>355</v>
      </c>
      <c r="AW16" s="148">
        <v>446.25</v>
      </c>
      <c r="AX16" s="8">
        <f t="shared" si="10"/>
        <v>81.13636363636364</v>
      </c>
      <c r="AY16" s="8" t="str">
        <f t="shared" si="11"/>
        <v>A2</v>
      </c>
      <c r="AZ16" s="8">
        <v>82</v>
      </c>
    </row>
    <row r="17" spans="1:52" ht="15.75">
      <c r="A17" s="120">
        <v>11</v>
      </c>
      <c r="B17" s="127" t="s">
        <v>143</v>
      </c>
      <c r="C17" s="122">
        <v>8.75</v>
      </c>
      <c r="D17" s="8">
        <v>4</v>
      </c>
      <c r="E17" s="8">
        <v>4</v>
      </c>
      <c r="F17" s="128">
        <v>57.5</v>
      </c>
      <c r="G17" s="124">
        <f t="shared" si="0"/>
        <v>74.25</v>
      </c>
      <c r="H17" s="129" t="str">
        <f t="shared" si="1"/>
        <v>B1</v>
      </c>
      <c r="I17" s="120">
        <v>11</v>
      </c>
      <c r="J17" s="127" t="s">
        <v>143</v>
      </c>
      <c r="K17" s="25">
        <v>3.5</v>
      </c>
      <c r="L17" s="8">
        <v>4</v>
      </c>
      <c r="M17" s="8">
        <v>4</v>
      </c>
      <c r="N17" s="8">
        <v>36</v>
      </c>
      <c r="O17" s="14">
        <f t="shared" si="2"/>
        <v>47.5</v>
      </c>
      <c r="P17" s="125" t="str">
        <f t="shared" si="3"/>
        <v>C2</v>
      </c>
      <c r="Q17" s="120">
        <v>11</v>
      </c>
      <c r="R17" s="127" t="s">
        <v>143</v>
      </c>
      <c r="S17" s="25">
        <v>8.5</v>
      </c>
      <c r="T17" s="8">
        <v>3.5</v>
      </c>
      <c r="U17" s="8">
        <v>3.5</v>
      </c>
      <c r="V17" s="8">
        <v>53.5</v>
      </c>
      <c r="W17" s="8">
        <f t="shared" si="4"/>
        <v>69</v>
      </c>
      <c r="X17" s="8" t="str">
        <f t="shared" si="5"/>
        <v>B2</v>
      </c>
      <c r="Y17" s="120">
        <v>11</v>
      </c>
      <c r="Z17" s="127" t="s">
        <v>143</v>
      </c>
      <c r="AA17" s="25">
        <v>8.5</v>
      </c>
      <c r="AB17" s="8">
        <v>4</v>
      </c>
      <c r="AC17" s="8">
        <v>4</v>
      </c>
      <c r="AD17" s="8">
        <v>66.5</v>
      </c>
      <c r="AE17" s="8">
        <f t="shared" si="6"/>
        <v>83</v>
      </c>
      <c r="AF17" s="8" t="str">
        <f t="shared" si="7"/>
        <v>A2</v>
      </c>
      <c r="AG17" s="120">
        <v>11</v>
      </c>
      <c r="AH17" s="127" t="s">
        <v>143</v>
      </c>
      <c r="AI17" s="8">
        <v>6.75</v>
      </c>
      <c r="AJ17" s="8">
        <v>4.5</v>
      </c>
      <c r="AK17" s="8">
        <v>4</v>
      </c>
      <c r="AL17" s="8">
        <v>52</v>
      </c>
      <c r="AM17" s="8">
        <f t="shared" si="8"/>
        <v>67.25</v>
      </c>
      <c r="AN17" s="8" t="str">
        <f t="shared" si="9"/>
        <v>B2</v>
      </c>
      <c r="AO17" s="120">
        <v>11</v>
      </c>
      <c r="AP17" s="127" t="s">
        <v>143</v>
      </c>
      <c r="AQ17" s="8">
        <v>31</v>
      </c>
      <c r="AR17" s="120">
        <v>11</v>
      </c>
      <c r="AS17" s="127" t="s">
        <v>143</v>
      </c>
      <c r="AT17" s="141">
        <v>40</v>
      </c>
      <c r="AU17" s="150">
        <v>32</v>
      </c>
      <c r="AV17" s="150">
        <v>26</v>
      </c>
      <c r="AW17" s="148">
        <v>372</v>
      </c>
      <c r="AX17" s="8">
        <f t="shared" si="10"/>
        <v>67.63636363636364</v>
      </c>
      <c r="AY17" s="8" t="str">
        <f t="shared" si="11"/>
        <v>B2</v>
      </c>
      <c r="AZ17" s="8">
        <v>70</v>
      </c>
    </row>
    <row r="18" spans="1:52" ht="15.75">
      <c r="A18" s="120">
        <v>12</v>
      </c>
      <c r="B18" s="127" t="s">
        <v>152</v>
      </c>
      <c r="C18" s="122">
        <v>9.75</v>
      </c>
      <c r="D18" s="8">
        <v>5</v>
      </c>
      <c r="E18" s="8">
        <v>5</v>
      </c>
      <c r="F18" s="128">
        <v>76.5</v>
      </c>
      <c r="G18" s="124">
        <f t="shared" si="0"/>
        <v>96.25</v>
      </c>
      <c r="H18" s="129" t="str">
        <f t="shared" si="1"/>
        <v>A1</v>
      </c>
      <c r="I18" s="120">
        <v>12</v>
      </c>
      <c r="J18" s="127" t="s">
        <v>152</v>
      </c>
      <c r="K18" s="25">
        <v>9.75</v>
      </c>
      <c r="L18" s="8">
        <v>5</v>
      </c>
      <c r="M18" s="8">
        <v>5</v>
      </c>
      <c r="N18" s="8">
        <v>75.5</v>
      </c>
      <c r="O18" s="14">
        <f t="shared" si="2"/>
        <v>95.25</v>
      </c>
      <c r="P18" s="125" t="str">
        <f t="shared" si="3"/>
        <v>A1</v>
      </c>
      <c r="Q18" s="120">
        <v>12</v>
      </c>
      <c r="R18" s="127" t="s">
        <v>152</v>
      </c>
      <c r="S18" s="25">
        <v>9.5</v>
      </c>
      <c r="T18" s="8">
        <v>5</v>
      </c>
      <c r="U18" s="8">
        <v>5</v>
      </c>
      <c r="V18" s="8">
        <v>77</v>
      </c>
      <c r="W18" s="8">
        <f t="shared" si="4"/>
        <v>96.5</v>
      </c>
      <c r="X18" s="8" t="str">
        <f t="shared" si="5"/>
        <v>A1</v>
      </c>
      <c r="Y18" s="120">
        <v>12</v>
      </c>
      <c r="Z18" s="127" t="s">
        <v>152</v>
      </c>
      <c r="AA18" s="25">
        <v>9.75</v>
      </c>
      <c r="AB18" s="8">
        <v>5</v>
      </c>
      <c r="AC18" s="8">
        <v>5</v>
      </c>
      <c r="AD18" s="8">
        <v>79</v>
      </c>
      <c r="AE18" s="8">
        <f t="shared" si="6"/>
        <v>98.75</v>
      </c>
      <c r="AF18" s="8" t="str">
        <f t="shared" si="7"/>
        <v>A1</v>
      </c>
      <c r="AG18" s="120">
        <v>12</v>
      </c>
      <c r="AH18" s="127" t="s">
        <v>152</v>
      </c>
      <c r="AI18" s="8">
        <v>9.5</v>
      </c>
      <c r="AJ18" s="8">
        <v>5</v>
      </c>
      <c r="AK18" s="8">
        <v>5</v>
      </c>
      <c r="AL18" s="8">
        <v>76.5</v>
      </c>
      <c r="AM18" s="8">
        <f t="shared" si="8"/>
        <v>96</v>
      </c>
      <c r="AN18" s="8" t="str">
        <f t="shared" si="9"/>
        <v>A1</v>
      </c>
      <c r="AO18" s="120">
        <v>12</v>
      </c>
      <c r="AP18" s="127" t="s">
        <v>152</v>
      </c>
      <c r="AQ18" s="8">
        <v>50</v>
      </c>
      <c r="AR18" s="120">
        <v>12</v>
      </c>
      <c r="AS18" s="127" t="s">
        <v>152</v>
      </c>
      <c r="AT18" s="141">
        <v>50</v>
      </c>
      <c r="AU18" s="150">
        <v>48</v>
      </c>
      <c r="AV18" s="150">
        <v>49</v>
      </c>
      <c r="AW18" s="148">
        <v>532.75</v>
      </c>
      <c r="AX18" s="8">
        <f t="shared" si="10"/>
        <v>96.86363636363636</v>
      </c>
      <c r="AY18" s="8" t="str">
        <f t="shared" si="11"/>
        <v>A1</v>
      </c>
      <c r="AZ18" s="8">
        <v>89</v>
      </c>
    </row>
    <row r="19" spans="1:52" ht="15.75">
      <c r="A19" s="120">
        <v>13</v>
      </c>
      <c r="B19" s="127" t="s">
        <v>161</v>
      </c>
      <c r="C19" s="122">
        <v>7</v>
      </c>
      <c r="D19" s="8">
        <v>4</v>
      </c>
      <c r="E19" s="8">
        <v>4</v>
      </c>
      <c r="F19" s="128">
        <v>39.5</v>
      </c>
      <c r="G19" s="124">
        <f t="shared" si="0"/>
        <v>54.5</v>
      </c>
      <c r="H19" s="129" t="str">
        <f t="shared" si="1"/>
        <v>C1</v>
      </c>
      <c r="I19" s="120">
        <v>13</v>
      </c>
      <c r="J19" s="127" t="s">
        <v>161</v>
      </c>
      <c r="K19" s="25">
        <v>6.75</v>
      </c>
      <c r="L19" s="8">
        <v>4</v>
      </c>
      <c r="M19" s="8">
        <v>4</v>
      </c>
      <c r="N19" s="8">
        <v>45.5</v>
      </c>
      <c r="O19" s="14">
        <f t="shared" si="2"/>
        <v>60.25</v>
      </c>
      <c r="P19" s="125" t="str">
        <f t="shared" si="3"/>
        <v>C1</v>
      </c>
      <c r="Q19" s="120">
        <v>13</v>
      </c>
      <c r="R19" s="127" t="s">
        <v>161</v>
      </c>
      <c r="S19" s="25">
        <v>8.25</v>
      </c>
      <c r="T19" s="8">
        <v>3.5</v>
      </c>
      <c r="U19" s="8">
        <v>3.5</v>
      </c>
      <c r="V19" s="8">
        <v>50</v>
      </c>
      <c r="W19" s="8">
        <f t="shared" si="4"/>
        <v>65.25</v>
      </c>
      <c r="X19" s="8" t="str">
        <f t="shared" si="5"/>
        <v>B2</v>
      </c>
      <c r="Y19" s="120">
        <v>13</v>
      </c>
      <c r="Z19" s="127" t="s">
        <v>161</v>
      </c>
      <c r="AA19" s="25">
        <v>9.25</v>
      </c>
      <c r="AB19" s="8">
        <v>4</v>
      </c>
      <c r="AC19" s="8">
        <v>4</v>
      </c>
      <c r="AD19" s="8">
        <v>53.5</v>
      </c>
      <c r="AE19" s="8">
        <f t="shared" si="6"/>
        <v>70.75</v>
      </c>
      <c r="AF19" s="8" t="str">
        <f t="shared" si="7"/>
        <v>B2</v>
      </c>
      <c r="AG19" s="120">
        <v>13</v>
      </c>
      <c r="AH19" s="127" t="s">
        <v>161</v>
      </c>
      <c r="AI19" s="8">
        <v>6</v>
      </c>
      <c r="AJ19" s="8">
        <v>3.5</v>
      </c>
      <c r="AK19" s="8">
        <v>4</v>
      </c>
      <c r="AL19" s="8">
        <v>29.5</v>
      </c>
      <c r="AM19" s="8">
        <f t="shared" si="8"/>
        <v>43</v>
      </c>
      <c r="AN19" s="8" t="str">
        <f t="shared" si="9"/>
        <v>C2</v>
      </c>
      <c r="AO19" s="120">
        <v>13</v>
      </c>
      <c r="AP19" s="127" t="s">
        <v>161</v>
      </c>
      <c r="AQ19" s="8">
        <v>21</v>
      </c>
      <c r="AR19" s="120">
        <v>13</v>
      </c>
      <c r="AS19" s="127" t="s">
        <v>161</v>
      </c>
      <c r="AT19" s="141">
        <v>27.5</v>
      </c>
      <c r="AU19" s="150">
        <v>19.5</v>
      </c>
      <c r="AV19" s="150">
        <v>21.5</v>
      </c>
      <c r="AW19" s="148">
        <v>314.75</v>
      </c>
      <c r="AX19" s="8">
        <f t="shared" si="10"/>
        <v>57.227272727272727</v>
      </c>
      <c r="AY19" s="8" t="str">
        <f t="shared" si="11"/>
        <v>C1</v>
      </c>
      <c r="AZ19" s="8">
        <v>88</v>
      </c>
    </row>
    <row r="20" spans="1:52" ht="31.5">
      <c r="A20" s="120">
        <v>14</v>
      </c>
      <c r="B20" s="127" t="s">
        <v>168</v>
      </c>
      <c r="C20" s="224">
        <v>4.25</v>
      </c>
      <c r="D20" s="8">
        <v>3</v>
      </c>
      <c r="E20" s="8">
        <v>4</v>
      </c>
      <c r="F20" s="128">
        <v>28.5</v>
      </c>
      <c r="G20" s="223">
        <f t="shared" si="0"/>
        <v>39.75</v>
      </c>
      <c r="H20" s="129" t="str">
        <f t="shared" si="1"/>
        <v>D</v>
      </c>
      <c r="I20" s="120">
        <v>14</v>
      </c>
      <c r="J20" s="127" t="s">
        <v>168</v>
      </c>
      <c r="K20" s="225">
        <v>4.5</v>
      </c>
      <c r="L20" s="8">
        <v>3</v>
      </c>
      <c r="M20" s="8">
        <v>3</v>
      </c>
      <c r="N20" s="8">
        <v>24</v>
      </c>
      <c r="O20" s="14">
        <f t="shared" si="2"/>
        <v>34.5</v>
      </c>
      <c r="P20" s="125" t="str">
        <f t="shared" si="3"/>
        <v>D</v>
      </c>
      <c r="Q20" s="120">
        <v>14</v>
      </c>
      <c r="R20" s="127" t="s">
        <v>168</v>
      </c>
      <c r="S20" s="225">
        <v>6</v>
      </c>
      <c r="T20" s="8">
        <v>3.5</v>
      </c>
      <c r="U20" s="8">
        <v>3</v>
      </c>
      <c r="V20" s="8">
        <v>24</v>
      </c>
      <c r="W20" s="8">
        <f t="shared" si="4"/>
        <v>36.5</v>
      </c>
      <c r="X20" s="8" t="str">
        <f t="shared" si="5"/>
        <v>D</v>
      </c>
      <c r="Y20" s="120">
        <v>14</v>
      </c>
      <c r="Z20" s="127" t="s">
        <v>168</v>
      </c>
      <c r="AA20" s="225">
        <v>8.5</v>
      </c>
      <c r="AB20" s="8">
        <v>3</v>
      </c>
      <c r="AC20" s="8">
        <v>3</v>
      </c>
      <c r="AD20" s="8">
        <v>28</v>
      </c>
      <c r="AE20" s="8">
        <f t="shared" si="6"/>
        <v>42.5</v>
      </c>
      <c r="AF20" s="8" t="str">
        <f t="shared" si="7"/>
        <v>C2</v>
      </c>
      <c r="AG20" s="120">
        <v>14</v>
      </c>
      <c r="AH20" s="127" t="s">
        <v>168</v>
      </c>
      <c r="AI20" s="8">
        <v>2.25</v>
      </c>
      <c r="AJ20" s="8">
        <v>2.5</v>
      </c>
      <c r="AK20" s="8">
        <v>3</v>
      </c>
      <c r="AL20" s="8">
        <v>23.5</v>
      </c>
      <c r="AM20" s="8">
        <f t="shared" si="8"/>
        <v>31.25</v>
      </c>
      <c r="AN20" s="8" t="str">
        <f t="shared" si="9"/>
        <v>E</v>
      </c>
      <c r="AO20" s="120">
        <v>14</v>
      </c>
      <c r="AP20" s="127" t="s">
        <v>168</v>
      </c>
      <c r="AQ20" s="8">
        <v>12</v>
      </c>
      <c r="AR20" s="120">
        <v>14</v>
      </c>
      <c r="AS20" s="127" t="s">
        <v>168</v>
      </c>
      <c r="AT20" s="228">
        <v>9</v>
      </c>
      <c r="AU20" s="228">
        <v>7.5</v>
      </c>
      <c r="AV20" s="228">
        <v>6.5</v>
      </c>
      <c r="AW20" s="148">
        <v>196.5</v>
      </c>
      <c r="AX20" s="8">
        <f t="shared" si="10"/>
        <v>35.727272727272727</v>
      </c>
      <c r="AY20" s="8" t="str">
        <f t="shared" si="11"/>
        <v>D</v>
      </c>
      <c r="AZ20" s="8">
        <v>72</v>
      </c>
    </row>
    <row r="21" spans="1:52" ht="31.5">
      <c r="A21" s="120">
        <v>15</v>
      </c>
      <c r="B21" s="127" t="s">
        <v>177</v>
      </c>
      <c r="C21" s="224">
        <v>8.75</v>
      </c>
      <c r="D21" s="8">
        <v>5</v>
      </c>
      <c r="E21" s="8">
        <v>5</v>
      </c>
      <c r="F21" s="128">
        <v>60.5</v>
      </c>
      <c r="G21" s="223">
        <f t="shared" si="0"/>
        <v>79.25</v>
      </c>
      <c r="H21" s="129" t="str">
        <f t="shared" si="1"/>
        <v>B1</v>
      </c>
      <c r="I21" s="120">
        <v>15</v>
      </c>
      <c r="J21" s="127" t="s">
        <v>177</v>
      </c>
      <c r="K21" s="225">
        <v>8.25</v>
      </c>
      <c r="L21" s="8">
        <v>4</v>
      </c>
      <c r="M21" s="8">
        <v>4</v>
      </c>
      <c r="N21" s="8">
        <v>58</v>
      </c>
      <c r="O21" s="14">
        <f t="shared" si="2"/>
        <v>74.25</v>
      </c>
      <c r="P21" s="125" t="str">
        <f t="shared" si="3"/>
        <v>B1</v>
      </c>
      <c r="Q21" s="120">
        <v>15</v>
      </c>
      <c r="R21" s="127" t="s">
        <v>177</v>
      </c>
      <c r="S21" s="225">
        <v>9</v>
      </c>
      <c r="T21" s="8">
        <v>4</v>
      </c>
      <c r="U21" s="8">
        <v>4</v>
      </c>
      <c r="V21" s="8">
        <v>55</v>
      </c>
      <c r="W21" s="8">
        <f t="shared" si="4"/>
        <v>72</v>
      </c>
      <c r="X21" s="8" t="str">
        <f t="shared" si="5"/>
        <v>B1</v>
      </c>
      <c r="Y21" s="120">
        <v>15</v>
      </c>
      <c r="Z21" s="127" t="s">
        <v>177</v>
      </c>
      <c r="AA21" s="225">
        <v>9.25</v>
      </c>
      <c r="AB21" s="8">
        <v>4</v>
      </c>
      <c r="AC21" s="8">
        <v>4</v>
      </c>
      <c r="AD21" s="8">
        <v>66</v>
      </c>
      <c r="AE21" s="8">
        <f t="shared" si="6"/>
        <v>83.25</v>
      </c>
      <c r="AF21" s="8" t="str">
        <f t="shared" si="7"/>
        <v>A2</v>
      </c>
      <c r="AG21" s="120">
        <v>15</v>
      </c>
      <c r="AH21" s="127" t="s">
        <v>177</v>
      </c>
      <c r="AI21" s="8">
        <v>6.25</v>
      </c>
      <c r="AJ21" s="8">
        <v>5</v>
      </c>
      <c r="AK21" s="8">
        <v>4</v>
      </c>
      <c r="AL21" s="8">
        <v>45</v>
      </c>
      <c r="AM21" s="8">
        <f t="shared" si="8"/>
        <v>60.25</v>
      </c>
      <c r="AN21" s="8" t="str">
        <f t="shared" si="9"/>
        <v>C1</v>
      </c>
      <c r="AO21" s="120">
        <v>15</v>
      </c>
      <c r="AP21" s="127" t="s">
        <v>177</v>
      </c>
      <c r="AQ21" s="8">
        <v>26</v>
      </c>
      <c r="AR21" s="120">
        <v>15</v>
      </c>
      <c r="AS21" s="127" t="s">
        <v>177</v>
      </c>
      <c r="AT21" s="228">
        <v>29</v>
      </c>
      <c r="AU21" s="228">
        <v>27</v>
      </c>
      <c r="AV21" s="228">
        <v>30.5</v>
      </c>
      <c r="AW21" s="148">
        <v>395</v>
      </c>
      <c r="AX21" s="8">
        <f t="shared" si="10"/>
        <v>71.818181818181813</v>
      </c>
      <c r="AY21" s="8" t="str">
        <f t="shared" si="11"/>
        <v>B1</v>
      </c>
      <c r="AZ21" s="8">
        <v>90</v>
      </c>
    </row>
    <row r="22" spans="1:52" ht="31.5">
      <c r="A22" s="120">
        <v>16</v>
      </c>
      <c r="B22" s="127" t="s">
        <v>183</v>
      </c>
      <c r="C22" s="224">
        <v>8</v>
      </c>
      <c r="D22" s="8">
        <v>5</v>
      </c>
      <c r="E22" s="8">
        <v>5</v>
      </c>
      <c r="F22" s="128">
        <v>62.5</v>
      </c>
      <c r="G22" s="223">
        <f t="shared" si="0"/>
        <v>80.5</v>
      </c>
      <c r="H22" s="129" t="str">
        <f t="shared" si="1"/>
        <v>B1</v>
      </c>
      <c r="I22" s="120">
        <v>16</v>
      </c>
      <c r="J22" s="127" t="s">
        <v>183</v>
      </c>
      <c r="K22" s="225">
        <v>8</v>
      </c>
      <c r="L22" s="8">
        <v>4</v>
      </c>
      <c r="M22" s="8">
        <v>4</v>
      </c>
      <c r="N22" s="8">
        <v>50.5</v>
      </c>
      <c r="O22" s="14">
        <f t="shared" si="2"/>
        <v>66.5</v>
      </c>
      <c r="P22" s="125" t="str">
        <f t="shared" si="3"/>
        <v>B2</v>
      </c>
      <c r="Q22" s="120">
        <v>16</v>
      </c>
      <c r="R22" s="127" t="s">
        <v>183</v>
      </c>
      <c r="S22" s="225">
        <v>9.75</v>
      </c>
      <c r="T22" s="8">
        <v>5</v>
      </c>
      <c r="U22" s="8">
        <v>4</v>
      </c>
      <c r="V22" s="8">
        <v>64.5</v>
      </c>
      <c r="W22" s="8">
        <f t="shared" si="4"/>
        <v>83.25</v>
      </c>
      <c r="X22" s="8" t="str">
        <f t="shared" si="5"/>
        <v>A2</v>
      </c>
      <c r="Y22" s="120">
        <v>16</v>
      </c>
      <c r="Z22" s="127" t="s">
        <v>183</v>
      </c>
      <c r="AA22" s="225">
        <v>9.25</v>
      </c>
      <c r="AB22" s="8">
        <v>4</v>
      </c>
      <c r="AC22" s="8">
        <v>4</v>
      </c>
      <c r="AD22" s="8">
        <v>60</v>
      </c>
      <c r="AE22" s="8">
        <f t="shared" si="6"/>
        <v>77.25</v>
      </c>
      <c r="AF22" s="8" t="str">
        <f t="shared" si="7"/>
        <v>B1</v>
      </c>
      <c r="AG22" s="120">
        <v>16</v>
      </c>
      <c r="AH22" s="127" t="s">
        <v>183</v>
      </c>
      <c r="AI22" s="8">
        <v>9</v>
      </c>
      <c r="AJ22" s="8">
        <v>4</v>
      </c>
      <c r="AK22" s="8">
        <v>4.5</v>
      </c>
      <c r="AL22" s="8">
        <v>58.5</v>
      </c>
      <c r="AM22" s="8">
        <f t="shared" si="8"/>
        <v>76</v>
      </c>
      <c r="AN22" s="8" t="str">
        <f t="shared" si="9"/>
        <v>B1</v>
      </c>
      <c r="AO22" s="120">
        <v>16</v>
      </c>
      <c r="AP22" s="127" t="s">
        <v>183</v>
      </c>
      <c r="AQ22" s="8">
        <v>25.5</v>
      </c>
      <c r="AR22" s="120">
        <v>16</v>
      </c>
      <c r="AS22" s="127" t="s">
        <v>183</v>
      </c>
      <c r="AT22" s="228">
        <v>32.5</v>
      </c>
      <c r="AU22" s="228">
        <v>35</v>
      </c>
      <c r="AV22" s="228">
        <v>30.5</v>
      </c>
      <c r="AW22" s="148">
        <v>409</v>
      </c>
      <c r="AX22" s="8">
        <f t="shared" si="10"/>
        <v>74.36363636363636</v>
      </c>
      <c r="AY22" s="8" t="str">
        <f t="shared" si="11"/>
        <v>B1</v>
      </c>
      <c r="AZ22" s="8">
        <v>76</v>
      </c>
    </row>
    <row r="23" spans="1:52" ht="15.75" customHeight="1">
      <c r="A23" s="120">
        <v>17</v>
      </c>
      <c r="B23" s="127" t="s">
        <v>192</v>
      </c>
      <c r="C23" s="122">
        <v>7.5</v>
      </c>
      <c r="D23" s="8">
        <v>5</v>
      </c>
      <c r="E23" s="8">
        <v>4</v>
      </c>
      <c r="F23" s="128">
        <v>66.5</v>
      </c>
      <c r="G23" s="124">
        <f t="shared" si="0"/>
        <v>83</v>
      </c>
      <c r="H23" s="129" t="str">
        <f t="shared" si="1"/>
        <v>A2</v>
      </c>
      <c r="I23" s="120">
        <v>17</v>
      </c>
      <c r="J23" s="127" t="s">
        <v>192</v>
      </c>
      <c r="K23" s="25">
        <v>7</v>
      </c>
      <c r="L23" s="8">
        <v>4</v>
      </c>
      <c r="M23" s="8">
        <v>4</v>
      </c>
      <c r="N23" s="8">
        <v>55</v>
      </c>
      <c r="O23" s="14">
        <f t="shared" si="2"/>
        <v>70</v>
      </c>
      <c r="P23" s="125" t="str">
        <f t="shared" si="3"/>
        <v>B2</v>
      </c>
      <c r="Q23" s="120">
        <v>17</v>
      </c>
      <c r="R23" s="127" t="s">
        <v>192</v>
      </c>
      <c r="S23" s="25">
        <v>8.75</v>
      </c>
      <c r="T23" s="8">
        <v>5</v>
      </c>
      <c r="U23" s="8">
        <v>5</v>
      </c>
      <c r="V23" s="8">
        <v>71.5</v>
      </c>
      <c r="W23" s="8">
        <f t="shared" si="4"/>
        <v>90.25</v>
      </c>
      <c r="X23" s="8" t="str">
        <f t="shared" si="5"/>
        <v>A2</v>
      </c>
      <c r="Y23" s="120">
        <v>17</v>
      </c>
      <c r="Z23" s="127" t="s">
        <v>192</v>
      </c>
      <c r="AA23" s="25">
        <v>9.75</v>
      </c>
      <c r="AB23" s="8">
        <v>5</v>
      </c>
      <c r="AC23" s="8">
        <v>5</v>
      </c>
      <c r="AD23" s="8">
        <v>71</v>
      </c>
      <c r="AE23" s="8">
        <f t="shared" si="6"/>
        <v>90.75</v>
      </c>
      <c r="AF23" s="8" t="str">
        <f t="shared" si="7"/>
        <v>A2</v>
      </c>
      <c r="AG23" s="120">
        <v>17</v>
      </c>
      <c r="AH23" s="127" t="s">
        <v>192</v>
      </c>
      <c r="AI23" s="8">
        <v>7.5</v>
      </c>
      <c r="AJ23" s="8">
        <v>4.5</v>
      </c>
      <c r="AK23" s="8">
        <v>4</v>
      </c>
      <c r="AL23" s="8">
        <v>58</v>
      </c>
      <c r="AM23" s="8">
        <f t="shared" si="8"/>
        <v>74</v>
      </c>
      <c r="AN23" s="8" t="str">
        <f t="shared" si="9"/>
        <v>B1</v>
      </c>
      <c r="AO23" s="120">
        <v>17</v>
      </c>
      <c r="AP23" s="127" t="s">
        <v>192</v>
      </c>
      <c r="AQ23" s="8">
        <v>44.5</v>
      </c>
      <c r="AR23" s="120">
        <v>17</v>
      </c>
      <c r="AS23" s="127" t="s">
        <v>192</v>
      </c>
      <c r="AT23" s="141">
        <v>45</v>
      </c>
      <c r="AU23" s="150">
        <v>40.5</v>
      </c>
      <c r="AV23" s="150">
        <v>28</v>
      </c>
      <c r="AW23" s="148">
        <v>452.5</v>
      </c>
      <c r="AX23" s="8">
        <f t="shared" si="10"/>
        <v>82.27272727272728</v>
      </c>
      <c r="AY23" s="8" t="str">
        <f t="shared" si="11"/>
        <v>A2</v>
      </c>
      <c r="AZ23" s="8">
        <v>66</v>
      </c>
    </row>
    <row r="24" spans="1:52" ht="15.75" customHeight="1">
      <c r="A24" s="120">
        <v>18</v>
      </c>
      <c r="B24" s="127" t="s">
        <v>200</v>
      </c>
      <c r="C24" s="122">
        <v>9.25</v>
      </c>
      <c r="D24" s="8">
        <v>5</v>
      </c>
      <c r="E24" s="8">
        <v>5</v>
      </c>
      <c r="F24" s="128">
        <v>70</v>
      </c>
      <c r="G24" s="124">
        <f t="shared" si="0"/>
        <v>89.25</v>
      </c>
      <c r="H24" s="129" t="str">
        <f t="shared" si="1"/>
        <v>A2</v>
      </c>
      <c r="I24" s="120">
        <v>18</v>
      </c>
      <c r="J24" s="127" t="s">
        <v>200</v>
      </c>
      <c r="K24" s="29">
        <v>8.5</v>
      </c>
      <c r="L24" s="8">
        <v>5</v>
      </c>
      <c r="M24" s="8">
        <v>5</v>
      </c>
      <c r="N24" s="8">
        <v>61</v>
      </c>
      <c r="O24" s="14">
        <f t="shared" si="2"/>
        <v>79.5</v>
      </c>
      <c r="P24" s="125" t="str">
        <f t="shared" si="3"/>
        <v>B1</v>
      </c>
      <c r="Q24" s="120">
        <v>18</v>
      </c>
      <c r="R24" s="127" t="s">
        <v>200</v>
      </c>
      <c r="S24" s="25">
        <v>10</v>
      </c>
      <c r="T24" s="8">
        <v>5</v>
      </c>
      <c r="U24" s="8">
        <v>5</v>
      </c>
      <c r="V24" s="8">
        <v>68</v>
      </c>
      <c r="W24" s="8">
        <f t="shared" si="4"/>
        <v>88</v>
      </c>
      <c r="X24" s="8" t="str">
        <f t="shared" si="5"/>
        <v>A2</v>
      </c>
      <c r="Y24" s="120">
        <v>18</v>
      </c>
      <c r="Z24" s="127" t="s">
        <v>200</v>
      </c>
      <c r="AA24" s="25">
        <v>10</v>
      </c>
      <c r="AB24" s="8">
        <v>5</v>
      </c>
      <c r="AC24" s="8">
        <v>5</v>
      </c>
      <c r="AD24" s="8">
        <v>74.5</v>
      </c>
      <c r="AE24" s="8">
        <f t="shared" si="6"/>
        <v>94.5</v>
      </c>
      <c r="AF24" s="8" t="str">
        <f t="shared" si="7"/>
        <v>A1</v>
      </c>
      <c r="AG24" s="120">
        <v>18</v>
      </c>
      <c r="AH24" s="127" t="s">
        <v>200</v>
      </c>
      <c r="AI24" s="8">
        <v>9.75</v>
      </c>
      <c r="AJ24" s="8">
        <v>5</v>
      </c>
      <c r="AK24" s="8">
        <v>5</v>
      </c>
      <c r="AL24" s="8">
        <v>73</v>
      </c>
      <c r="AM24" s="8">
        <f t="shared" si="8"/>
        <v>92.75</v>
      </c>
      <c r="AN24" s="8" t="str">
        <f t="shared" si="9"/>
        <v>A1</v>
      </c>
      <c r="AO24" s="120">
        <v>18</v>
      </c>
      <c r="AP24" s="127" t="s">
        <v>200</v>
      </c>
      <c r="AQ24" s="8">
        <v>46</v>
      </c>
      <c r="AR24" s="120">
        <v>18</v>
      </c>
      <c r="AS24" s="127" t="s">
        <v>200</v>
      </c>
      <c r="AT24" s="141">
        <v>47.5</v>
      </c>
      <c r="AU24" s="150">
        <v>40.5</v>
      </c>
      <c r="AV24" s="150">
        <v>43</v>
      </c>
      <c r="AW24" s="148">
        <v>490</v>
      </c>
      <c r="AX24" s="8">
        <f t="shared" si="10"/>
        <v>89.090909090909093</v>
      </c>
      <c r="AY24" s="8" t="str">
        <f t="shared" si="11"/>
        <v>A2</v>
      </c>
      <c r="AZ24" s="8">
        <v>86</v>
      </c>
    </row>
    <row r="25" spans="1:52" ht="15.75" customHeight="1">
      <c r="A25" s="120">
        <v>19</v>
      </c>
      <c r="B25" s="130" t="s">
        <v>210</v>
      </c>
      <c r="C25" s="122">
        <v>6.25</v>
      </c>
      <c r="D25" s="8">
        <v>5</v>
      </c>
      <c r="E25" s="8">
        <v>4</v>
      </c>
      <c r="F25" s="128">
        <v>66</v>
      </c>
      <c r="G25" s="124">
        <f t="shared" si="0"/>
        <v>81.25</v>
      </c>
      <c r="H25" s="129" t="str">
        <f t="shared" si="1"/>
        <v>A2</v>
      </c>
      <c r="I25" s="120">
        <v>19</v>
      </c>
      <c r="J25" s="130" t="s">
        <v>210</v>
      </c>
      <c r="K25" s="25">
        <v>5</v>
      </c>
      <c r="L25" s="8">
        <v>4</v>
      </c>
      <c r="M25" s="8">
        <v>4</v>
      </c>
      <c r="N25" s="8">
        <v>43.5</v>
      </c>
      <c r="O25" s="14">
        <f t="shared" si="2"/>
        <v>56.5</v>
      </c>
      <c r="P25" s="125" t="str">
        <f t="shared" si="3"/>
        <v>C1</v>
      </c>
      <c r="Q25" s="120">
        <v>19</v>
      </c>
      <c r="R25" s="130" t="s">
        <v>210</v>
      </c>
      <c r="S25" s="25">
        <v>7</v>
      </c>
      <c r="T25" s="8">
        <v>3.5</v>
      </c>
      <c r="U25" s="8">
        <v>3.5</v>
      </c>
      <c r="V25" s="8">
        <v>30</v>
      </c>
      <c r="W25" s="8">
        <f t="shared" si="4"/>
        <v>44</v>
      </c>
      <c r="X25" s="8" t="str">
        <f t="shared" si="5"/>
        <v>C2</v>
      </c>
      <c r="Y25" s="120">
        <v>19</v>
      </c>
      <c r="Z25" s="130" t="s">
        <v>210</v>
      </c>
      <c r="AA25" s="25">
        <v>9.25</v>
      </c>
      <c r="AB25" s="8">
        <v>4</v>
      </c>
      <c r="AC25" s="8">
        <v>4</v>
      </c>
      <c r="AD25" s="8">
        <v>53</v>
      </c>
      <c r="AE25" s="8">
        <f t="shared" si="6"/>
        <v>70.25</v>
      </c>
      <c r="AF25" s="8" t="str">
        <f t="shared" si="7"/>
        <v>B2</v>
      </c>
      <c r="AG25" s="120">
        <v>19</v>
      </c>
      <c r="AH25" s="130" t="s">
        <v>210</v>
      </c>
      <c r="AI25" s="8">
        <v>5.75</v>
      </c>
      <c r="AJ25" s="8">
        <v>4</v>
      </c>
      <c r="AK25" s="8">
        <v>4</v>
      </c>
      <c r="AL25" s="8">
        <v>48.5</v>
      </c>
      <c r="AM25" s="8">
        <f t="shared" si="8"/>
        <v>62.25</v>
      </c>
      <c r="AN25" s="8" t="str">
        <f t="shared" si="9"/>
        <v>B2</v>
      </c>
      <c r="AO25" s="120">
        <v>19</v>
      </c>
      <c r="AP25" s="130" t="s">
        <v>210</v>
      </c>
      <c r="AQ25" s="8">
        <v>31</v>
      </c>
      <c r="AR25" s="120">
        <v>19</v>
      </c>
      <c r="AS25" s="130" t="s">
        <v>210</v>
      </c>
      <c r="AT25" s="141">
        <v>39.5</v>
      </c>
      <c r="AU25" s="150">
        <v>39.5</v>
      </c>
      <c r="AV25" s="150">
        <v>37</v>
      </c>
      <c r="AW25" s="148">
        <v>345.25</v>
      </c>
      <c r="AX25" s="8">
        <f t="shared" si="10"/>
        <v>62.772727272727266</v>
      </c>
      <c r="AY25" s="8" t="str">
        <f t="shared" si="11"/>
        <v>B2</v>
      </c>
      <c r="AZ25" s="8">
        <v>89</v>
      </c>
    </row>
    <row r="26" spans="1:52" ht="15.75" customHeight="1">
      <c r="A26" s="120">
        <v>20</v>
      </c>
      <c r="B26" s="127" t="s">
        <v>218</v>
      </c>
      <c r="C26" s="122">
        <v>6.75</v>
      </c>
      <c r="D26" s="8">
        <v>4</v>
      </c>
      <c r="E26" s="8">
        <v>4</v>
      </c>
      <c r="F26" s="128">
        <v>50</v>
      </c>
      <c r="G26" s="124">
        <f t="shared" si="0"/>
        <v>64.75</v>
      </c>
      <c r="H26" s="129" t="str">
        <f t="shared" si="1"/>
        <v>B2</v>
      </c>
      <c r="I26" s="120">
        <v>20</v>
      </c>
      <c r="J26" s="127" t="s">
        <v>218</v>
      </c>
      <c r="K26" s="25">
        <v>5.5</v>
      </c>
      <c r="L26" s="8">
        <v>4</v>
      </c>
      <c r="M26" s="8">
        <v>4</v>
      </c>
      <c r="N26" s="8">
        <v>43</v>
      </c>
      <c r="O26" s="14">
        <f t="shared" si="2"/>
        <v>56.5</v>
      </c>
      <c r="P26" s="125" t="str">
        <f t="shared" si="3"/>
        <v>C1</v>
      </c>
      <c r="Q26" s="120">
        <v>20</v>
      </c>
      <c r="R26" s="127" t="s">
        <v>218</v>
      </c>
      <c r="S26" s="25">
        <v>8.75</v>
      </c>
      <c r="T26" s="8">
        <v>4</v>
      </c>
      <c r="U26" s="8">
        <v>3.5</v>
      </c>
      <c r="V26" s="8">
        <v>49</v>
      </c>
      <c r="W26" s="8">
        <f t="shared" si="4"/>
        <v>65.25</v>
      </c>
      <c r="X26" s="8" t="str">
        <f t="shared" si="5"/>
        <v>B2</v>
      </c>
      <c r="Y26" s="120">
        <v>20</v>
      </c>
      <c r="Z26" s="127" t="s">
        <v>218</v>
      </c>
      <c r="AA26" s="25">
        <v>9.5</v>
      </c>
      <c r="AB26" s="8">
        <v>4</v>
      </c>
      <c r="AC26" s="8">
        <v>4</v>
      </c>
      <c r="AD26" s="8">
        <v>47.5</v>
      </c>
      <c r="AE26" s="8">
        <f t="shared" si="6"/>
        <v>65</v>
      </c>
      <c r="AF26" s="8" t="str">
        <f t="shared" si="7"/>
        <v>B2</v>
      </c>
      <c r="AG26" s="120">
        <v>20</v>
      </c>
      <c r="AH26" s="127" t="s">
        <v>218</v>
      </c>
      <c r="AI26" s="8">
        <v>5.5</v>
      </c>
      <c r="AJ26" s="8">
        <v>4</v>
      </c>
      <c r="AK26" s="8">
        <v>4</v>
      </c>
      <c r="AL26" s="8">
        <v>38</v>
      </c>
      <c r="AM26" s="8">
        <f t="shared" si="8"/>
        <v>51.5</v>
      </c>
      <c r="AN26" s="8" t="str">
        <f t="shared" si="9"/>
        <v>C1</v>
      </c>
      <c r="AO26" s="120">
        <v>20</v>
      </c>
      <c r="AP26" s="127" t="s">
        <v>218</v>
      </c>
      <c r="AQ26" s="8">
        <v>29</v>
      </c>
      <c r="AR26" s="120">
        <v>20</v>
      </c>
      <c r="AS26" s="127" t="s">
        <v>218</v>
      </c>
      <c r="AT26" s="141">
        <v>37</v>
      </c>
      <c r="AU26" s="150">
        <v>34.5</v>
      </c>
      <c r="AV26" s="151" t="s">
        <v>355</v>
      </c>
      <c r="AW26" s="148">
        <v>332</v>
      </c>
      <c r="AX26" s="8">
        <f t="shared" si="10"/>
        <v>60.363636363636367</v>
      </c>
      <c r="AY26" s="8" t="str">
        <f t="shared" si="11"/>
        <v>C1</v>
      </c>
      <c r="AZ26" s="8">
        <v>87</v>
      </c>
    </row>
    <row r="27" spans="1:52" ht="15.75" customHeight="1">
      <c r="A27" s="120">
        <v>21</v>
      </c>
      <c r="B27" s="127" t="s">
        <v>228</v>
      </c>
      <c r="C27" s="122">
        <v>6.5</v>
      </c>
      <c r="D27" s="8">
        <v>4</v>
      </c>
      <c r="E27" s="8">
        <v>4</v>
      </c>
      <c r="F27" s="128">
        <v>47.5</v>
      </c>
      <c r="G27" s="124">
        <f t="shared" si="0"/>
        <v>62</v>
      </c>
      <c r="H27" s="129" t="str">
        <f t="shared" si="1"/>
        <v>B2</v>
      </c>
      <c r="I27" s="120">
        <v>21</v>
      </c>
      <c r="J27" s="127" t="s">
        <v>228</v>
      </c>
      <c r="K27" s="29">
        <v>4</v>
      </c>
      <c r="L27" s="8">
        <v>0</v>
      </c>
      <c r="M27" s="8">
        <v>3</v>
      </c>
      <c r="N27" s="8">
        <v>29</v>
      </c>
      <c r="O27" s="14">
        <f t="shared" si="2"/>
        <v>36</v>
      </c>
      <c r="P27" s="125" t="str">
        <f t="shared" si="3"/>
        <v>D</v>
      </c>
      <c r="Q27" s="120">
        <v>21</v>
      </c>
      <c r="R27" s="127" t="s">
        <v>228</v>
      </c>
      <c r="S27" s="29">
        <v>2.25</v>
      </c>
      <c r="T27" s="8">
        <v>3.5</v>
      </c>
      <c r="U27" s="8">
        <v>3.5</v>
      </c>
      <c r="V27" s="8">
        <v>28</v>
      </c>
      <c r="W27" s="8">
        <f t="shared" si="4"/>
        <v>37.25</v>
      </c>
      <c r="X27" s="8" t="str">
        <f t="shared" si="5"/>
        <v>D</v>
      </c>
      <c r="Y27" s="120">
        <v>21</v>
      </c>
      <c r="Z27" s="127" t="s">
        <v>228</v>
      </c>
      <c r="AA27" s="29">
        <v>6.25</v>
      </c>
      <c r="AB27" s="8">
        <v>3.5</v>
      </c>
      <c r="AC27" s="8">
        <v>3</v>
      </c>
      <c r="AD27" s="8">
        <v>55.5</v>
      </c>
      <c r="AE27" s="8">
        <f t="shared" si="6"/>
        <v>68.25</v>
      </c>
      <c r="AF27" s="8" t="str">
        <f t="shared" si="7"/>
        <v>B2</v>
      </c>
      <c r="AG27" s="120">
        <v>21</v>
      </c>
      <c r="AH27" s="127" t="s">
        <v>228</v>
      </c>
      <c r="AI27" s="8">
        <v>5.5</v>
      </c>
      <c r="AJ27" s="8">
        <v>3.5</v>
      </c>
      <c r="AK27" s="8">
        <v>3</v>
      </c>
      <c r="AL27" s="8">
        <v>40</v>
      </c>
      <c r="AM27" s="8">
        <f t="shared" si="8"/>
        <v>52</v>
      </c>
      <c r="AN27" s="8" t="str">
        <f t="shared" si="9"/>
        <v>C1</v>
      </c>
      <c r="AO27" s="120">
        <v>21</v>
      </c>
      <c r="AP27" s="127" t="s">
        <v>228</v>
      </c>
      <c r="AQ27" s="8">
        <v>21</v>
      </c>
      <c r="AR27" s="120">
        <v>21</v>
      </c>
      <c r="AS27" s="127" t="s">
        <v>228</v>
      </c>
      <c r="AT27" s="141">
        <v>26.5</v>
      </c>
      <c r="AU27" s="150">
        <v>25.5</v>
      </c>
      <c r="AV27" s="150">
        <v>8.5</v>
      </c>
      <c r="AW27" s="148">
        <v>276.5</v>
      </c>
      <c r="AX27" s="8">
        <f t="shared" si="10"/>
        <v>50.272727272727266</v>
      </c>
      <c r="AY27" s="8" t="str">
        <f t="shared" si="11"/>
        <v>C2</v>
      </c>
      <c r="AZ27" s="8">
        <v>49</v>
      </c>
    </row>
    <row r="28" spans="1:52" ht="15.75" customHeight="1">
      <c r="A28" s="120">
        <v>22</v>
      </c>
      <c r="B28" s="127" t="s">
        <v>235</v>
      </c>
      <c r="C28" s="122">
        <v>9</v>
      </c>
      <c r="D28" s="8">
        <v>5</v>
      </c>
      <c r="E28" s="8">
        <v>5</v>
      </c>
      <c r="F28" s="128">
        <v>71</v>
      </c>
      <c r="G28" s="124">
        <f t="shared" si="0"/>
        <v>90</v>
      </c>
      <c r="H28" s="129" t="str">
        <f t="shared" si="1"/>
        <v>A2</v>
      </c>
      <c r="I28" s="120">
        <v>22</v>
      </c>
      <c r="J28" s="127" t="s">
        <v>235</v>
      </c>
      <c r="K28" s="29">
        <v>8.5</v>
      </c>
      <c r="L28" s="8">
        <v>4</v>
      </c>
      <c r="M28" s="8">
        <v>4</v>
      </c>
      <c r="N28" s="8">
        <v>60</v>
      </c>
      <c r="O28" s="14">
        <f t="shared" si="2"/>
        <v>76.5</v>
      </c>
      <c r="P28" s="125" t="str">
        <f t="shared" si="3"/>
        <v>B1</v>
      </c>
      <c r="Q28" s="120">
        <v>22</v>
      </c>
      <c r="R28" s="127" t="s">
        <v>235</v>
      </c>
      <c r="S28" s="29">
        <v>9.5</v>
      </c>
      <c r="T28" s="8">
        <v>5</v>
      </c>
      <c r="U28" s="8">
        <v>5</v>
      </c>
      <c r="V28" s="8">
        <v>75.5</v>
      </c>
      <c r="W28" s="8">
        <f t="shared" si="4"/>
        <v>95</v>
      </c>
      <c r="X28" s="8" t="str">
        <f t="shared" si="5"/>
        <v>A1</v>
      </c>
      <c r="Y28" s="120">
        <v>22</v>
      </c>
      <c r="Z28" s="127" t="s">
        <v>235</v>
      </c>
      <c r="AA28" s="29">
        <v>10</v>
      </c>
      <c r="AB28" s="8">
        <v>5</v>
      </c>
      <c r="AC28" s="8">
        <v>5</v>
      </c>
      <c r="AD28" s="8">
        <v>75.5</v>
      </c>
      <c r="AE28" s="8">
        <f t="shared" si="6"/>
        <v>95.5</v>
      </c>
      <c r="AF28" s="8" t="str">
        <f t="shared" si="7"/>
        <v>A1</v>
      </c>
      <c r="AG28" s="120">
        <v>22</v>
      </c>
      <c r="AH28" s="127" t="s">
        <v>235</v>
      </c>
      <c r="AI28" s="8">
        <v>9.75</v>
      </c>
      <c r="AJ28" s="8">
        <v>5</v>
      </c>
      <c r="AK28" s="8">
        <v>5</v>
      </c>
      <c r="AL28" s="8">
        <v>76.5</v>
      </c>
      <c r="AM28" s="8">
        <f t="shared" si="8"/>
        <v>96.25</v>
      </c>
      <c r="AN28" s="8" t="str">
        <f t="shared" si="9"/>
        <v>A1</v>
      </c>
      <c r="AO28" s="120">
        <v>22</v>
      </c>
      <c r="AP28" s="127" t="s">
        <v>235</v>
      </c>
      <c r="AQ28" s="8">
        <v>49.5</v>
      </c>
      <c r="AR28" s="120">
        <v>22</v>
      </c>
      <c r="AS28" s="127" t="s">
        <v>235</v>
      </c>
      <c r="AT28" s="143">
        <v>45.5</v>
      </c>
      <c r="AU28" s="152">
        <v>47</v>
      </c>
      <c r="AV28" s="152">
        <v>46.5</v>
      </c>
      <c r="AW28" s="148">
        <v>502.75</v>
      </c>
      <c r="AX28" s="8">
        <f t="shared" si="10"/>
        <v>91.409090909090907</v>
      </c>
      <c r="AY28" s="8" t="str">
        <f t="shared" si="11"/>
        <v>A1</v>
      </c>
      <c r="AZ28" s="8">
        <v>86</v>
      </c>
    </row>
    <row r="29" spans="1:52" ht="15.75" customHeight="1">
      <c r="A29" s="120">
        <v>23</v>
      </c>
      <c r="B29" s="127" t="s">
        <v>245</v>
      </c>
      <c r="C29" s="122">
        <v>8.5</v>
      </c>
      <c r="D29" s="8">
        <v>5</v>
      </c>
      <c r="E29" s="8">
        <v>5</v>
      </c>
      <c r="F29" s="128">
        <v>56.5</v>
      </c>
      <c r="G29" s="124">
        <f t="shared" si="0"/>
        <v>75</v>
      </c>
      <c r="H29" s="129" t="str">
        <f t="shared" si="1"/>
        <v>B1</v>
      </c>
      <c r="I29" s="120">
        <v>23</v>
      </c>
      <c r="J29" s="226" t="s">
        <v>245</v>
      </c>
      <c r="K29" s="29">
        <v>8.25</v>
      </c>
      <c r="L29" s="8">
        <v>5</v>
      </c>
      <c r="M29" s="8">
        <v>5</v>
      </c>
      <c r="N29" s="8">
        <v>62</v>
      </c>
      <c r="O29" s="14">
        <f t="shared" si="2"/>
        <v>80.25</v>
      </c>
      <c r="P29" s="125" t="str">
        <f t="shared" si="3"/>
        <v>B1</v>
      </c>
      <c r="Q29" s="120">
        <v>23</v>
      </c>
      <c r="R29" s="127" t="s">
        <v>245</v>
      </c>
      <c r="S29" s="29">
        <v>9.5</v>
      </c>
      <c r="T29" s="8">
        <v>5</v>
      </c>
      <c r="U29" s="8">
        <v>5</v>
      </c>
      <c r="V29" s="8">
        <v>65</v>
      </c>
      <c r="W29" s="8">
        <f t="shared" si="4"/>
        <v>84.5</v>
      </c>
      <c r="X29" s="8" t="str">
        <f t="shared" si="5"/>
        <v>A2</v>
      </c>
      <c r="Y29" s="120">
        <v>23</v>
      </c>
      <c r="Z29" s="127" t="s">
        <v>245</v>
      </c>
      <c r="AA29" s="29">
        <v>8</v>
      </c>
      <c r="AB29" s="8">
        <v>4.5</v>
      </c>
      <c r="AC29" s="8">
        <v>5</v>
      </c>
      <c r="AD29" s="8">
        <v>69</v>
      </c>
      <c r="AE29" s="8">
        <f t="shared" si="6"/>
        <v>86.5</v>
      </c>
      <c r="AF29" s="8" t="str">
        <f t="shared" si="7"/>
        <v>A2</v>
      </c>
      <c r="AG29" s="120">
        <v>23</v>
      </c>
      <c r="AH29" s="127" t="s">
        <v>245</v>
      </c>
      <c r="AI29" s="8">
        <v>9</v>
      </c>
      <c r="AJ29" s="8">
        <v>5</v>
      </c>
      <c r="AK29" s="8">
        <v>5</v>
      </c>
      <c r="AL29" s="8">
        <v>67</v>
      </c>
      <c r="AM29" s="8">
        <f t="shared" si="8"/>
        <v>86</v>
      </c>
      <c r="AN29" s="8" t="str">
        <f t="shared" si="9"/>
        <v>A2</v>
      </c>
      <c r="AO29" s="120">
        <v>23</v>
      </c>
      <c r="AP29" s="127" t="s">
        <v>245</v>
      </c>
      <c r="AQ29" s="8">
        <v>42</v>
      </c>
      <c r="AR29" s="120">
        <v>23</v>
      </c>
      <c r="AS29" s="127" t="s">
        <v>245</v>
      </c>
      <c r="AT29" s="144">
        <v>37</v>
      </c>
      <c r="AU29" s="153">
        <v>39</v>
      </c>
      <c r="AV29" s="153">
        <v>39.5</v>
      </c>
      <c r="AW29" s="148">
        <v>454.25</v>
      </c>
      <c r="AX29" s="8">
        <f t="shared" si="10"/>
        <v>82.590909090909093</v>
      </c>
      <c r="AY29" s="8" t="str">
        <f t="shared" si="11"/>
        <v>A2</v>
      </c>
      <c r="AZ29" s="8">
        <v>80</v>
      </c>
    </row>
    <row r="30" spans="1:52" ht="15.75" customHeight="1">
      <c r="A30" s="131"/>
      <c r="B30" s="132"/>
      <c r="C30" s="131"/>
      <c r="D30" s="131"/>
      <c r="E30" s="131"/>
      <c r="F30" s="131"/>
      <c r="G30" s="131"/>
      <c r="H30" s="131"/>
      <c r="I30" s="131"/>
      <c r="J30" s="131"/>
      <c r="K30" s="133"/>
      <c r="Q30" s="131"/>
      <c r="R30" s="132"/>
      <c r="AG30" s="131"/>
      <c r="AH30" s="132"/>
      <c r="AR30" s="131"/>
      <c r="AS30" s="132"/>
    </row>
    <row r="31" spans="1:52" ht="15.75" customHeight="1">
      <c r="A31" s="131"/>
      <c r="B31" s="132"/>
      <c r="C31" s="131"/>
      <c r="D31" s="131"/>
      <c r="E31" s="131"/>
      <c r="F31" s="131"/>
      <c r="G31" s="131"/>
      <c r="H31" s="131"/>
      <c r="I31" s="131"/>
      <c r="J31" s="131"/>
      <c r="K31" s="133"/>
      <c r="Q31" s="131"/>
      <c r="R31" s="132"/>
      <c r="AG31" s="131"/>
      <c r="AH31" s="132"/>
      <c r="AR31" s="131"/>
      <c r="AS31" s="132"/>
    </row>
    <row r="32" spans="1:52" ht="15.75" customHeight="1">
      <c r="A32" s="131"/>
      <c r="B32" s="132"/>
      <c r="C32" s="131"/>
      <c r="D32" s="131"/>
      <c r="E32" s="131"/>
      <c r="F32" s="131"/>
      <c r="G32" s="131"/>
      <c r="H32" s="131"/>
      <c r="I32" s="131"/>
      <c r="J32" s="131"/>
      <c r="K32" s="133"/>
      <c r="Q32" s="131"/>
      <c r="R32" s="132"/>
      <c r="AG32" s="131"/>
      <c r="AH32" s="132"/>
      <c r="AR32" s="131"/>
      <c r="AS32" s="132"/>
    </row>
    <row r="33" spans="1:45" ht="15.75" customHeight="1">
      <c r="A33" s="131"/>
      <c r="B33" s="132"/>
      <c r="C33" s="131"/>
      <c r="D33" s="131"/>
      <c r="E33" s="131"/>
      <c r="F33" s="131"/>
      <c r="G33" s="131"/>
      <c r="H33" s="131"/>
      <c r="I33" s="131"/>
      <c r="J33" s="131"/>
      <c r="K33" s="133"/>
      <c r="Q33" s="131"/>
      <c r="R33" s="132"/>
      <c r="AG33" s="131"/>
      <c r="AH33" s="132"/>
      <c r="AR33" s="131"/>
      <c r="AS33" s="132"/>
    </row>
    <row r="34" spans="1:45" ht="15.75" customHeight="1">
      <c r="A34" s="131"/>
      <c r="B34" s="132"/>
      <c r="C34" s="131"/>
      <c r="D34" s="131"/>
      <c r="E34" s="131"/>
      <c r="F34" s="131"/>
      <c r="G34" s="131"/>
      <c r="H34" s="131"/>
      <c r="I34" s="131"/>
      <c r="J34" s="131"/>
      <c r="K34" s="133"/>
      <c r="Q34" s="131"/>
      <c r="R34" s="132"/>
      <c r="AG34" s="131"/>
      <c r="AH34" s="132"/>
      <c r="AR34" s="131"/>
      <c r="AS34" s="132"/>
    </row>
    <row r="35" spans="1:45" ht="15.75" customHeight="1">
      <c r="A35" s="131"/>
      <c r="B35" s="132"/>
      <c r="C35" s="131"/>
      <c r="D35" s="131"/>
      <c r="E35" s="131"/>
      <c r="F35" s="131"/>
      <c r="G35" s="131"/>
      <c r="H35" s="131"/>
      <c r="I35" s="131"/>
      <c r="J35" s="131"/>
      <c r="K35" s="133"/>
      <c r="Q35" s="131"/>
      <c r="R35" s="132"/>
      <c r="AG35" s="131"/>
      <c r="AH35" s="132"/>
      <c r="AR35" s="131"/>
      <c r="AS35" s="132"/>
    </row>
    <row r="36" spans="1:45" ht="15.75" customHeight="1">
      <c r="A36" s="131"/>
      <c r="B36" s="132"/>
      <c r="C36" s="131"/>
      <c r="D36" s="131"/>
      <c r="E36" s="131"/>
      <c r="F36" s="131"/>
      <c r="G36" s="131"/>
      <c r="H36" s="131"/>
      <c r="I36" s="131"/>
      <c r="J36" s="131"/>
      <c r="K36" s="133"/>
      <c r="Q36" s="131"/>
      <c r="R36" s="132"/>
      <c r="AG36" s="131"/>
      <c r="AH36" s="132"/>
      <c r="AR36" s="131"/>
      <c r="AS36" s="132"/>
    </row>
    <row r="37" spans="1:45" ht="15.75" customHeight="1">
      <c r="A37" s="131"/>
      <c r="B37" s="132"/>
      <c r="C37" s="131"/>
      <c r="D37" s="131"/>
      <c r="E37" s="131"/>
      <c r="F37" s="131"/>
      <c r="G37" s="131"/>
      <c r="H37" s="131"/>
      <c r="I37" s="131"/>
      <c r="J37" s="131"/>
      <c r="K37" s="133"/>
      <c r="Q37" s="131"/>
      <c r="R37" s="132"/>
      <c r="AG37" s="131"/>
      <c r="AH37" s="132"/>
      <c r="AR37" s="131"/>
      <c r="AS37" s="132"/>
    </row>
    <row r="38" spans="1:45" ht="15.75" customHeight="1">
      <c r="A38" s="131"/>
      <c r="B38" s="132"/>
      <c r="C38" s="131"/>
      <c r="D38" s="131"/>
      <c r="E38" s="131"/>
      <c r="F38" s="131"/>
      <c r="G38" s="131"/>
      <c r="H38" s="131"/>
      <c r="I38" s="131"/>
      <c r="J38" s="131"/>
      <c r="K38" s="133"/>
      <c r="Q38" s="131"/>
      <c r="R38" s="132"/>
      <c r="AG38" s="131"/>
      <c r="AH38" s="132"/>
      <c r="AR38" s="131"/>
      <c r="AS38" s="132"/>
    </row>
    <row r="39" spans="1:45">
      <c r="A39" s="131"/>
      <c r="B39" s="132"/>
      <c r="C39" s="131"/>
      <c r="D39" s="131"/>
      <c r="E39" s="131"/>
      <c r="F39" s="131"/>
      <c r="G39" s="131"/>
      <c r="H39" s="131"/>
      <c r="I39" s="131"/>
      <c r="J39" s="131"/>
      <c r="K39" s="133"/>
      <c r="Q39" s="131"/>
      <c r="R39" s="132"/>
      <c r="AG39" s="131"/>
      <c r="AH39" s="132"/>
      <c r="AR39" s="131"/>
      <c r="AS39" s="132"/>
    </row>
    <row r="40" spans="1:45">
      <c r="A40" s="131"/>
      <c r="B40" s="132"/>
      <c r="C40" s="131"/>
      <c r="D40" s="131"/>
      <c r="E40" s="131"/>
      <c r="F40" s="131"/>
      <c r="G40" s="131"/>
      <c r="H40" s="131"/>
      <c r="I40" s="131"/>
      <c r="J40" s="131"/>
      <c r="K40" s="133"/>
      <c r="Q40" s="131"/>
      <c r="R40" s="132"/>
      <c r="AG40" s="131"/>
      <c r="AH40" s="132"/>
      <c r="AR40" s="131"/>
      <c r="AS40" s="132"/>
    </row>
    <row r="41" spans="1:45">
      <c r="A41" s="131"/>
      <c r="B41" s="132"/>
      <c r="C41" s="131"/>
      <c r="D41" s="131"/>
      <c r="E41" s="131"/>
      <c r="F41" s="131"/>
      <c r="G41" s="131"/>
      <c r="H41" s="131"/>
      <c r="I41" s="131"/>
      <c r="J41" s="131"/>
      <c r="K41" s="133"/>
      <c r="Q41" s="131"/>
      <c r="R41" s="132"/>
      <c r="AG41" s="131"/>
      <c r="AH41" s="132"/>
      <c r="AR41" s="131"/>
      <c r="AS41" s="132"/>
    </row>
    <row r="42" spans="1:45">
      <c r="A42" s="131"/>
      <c r="B42" s="132"/>
      <c r="C42" s="131"/>
      <c r="D42" s="131"/>
      <c r="E42" s="131"/>
      <c r="F42" s="131"/>
      <c r="G42" s="131"/>
      <c r="H42" s="131"/>
      <c r="I42" s="131"/>
      <c r="J42" s="131"/>
      <c r="K42" s="133"/>
      <c r="Q42" s="131"/>
      <c r="R42" s="132"/>
      <c r="AG42" s="131"/>
      <c r="AH42" s="132"/>
      <c r="AR42" s="131"/>
      <c r="AS42" s="132"/>
    </row>
    <row r="43" spans="1:45">
      <c r="A43" s="131"/>
      <c r="B43" s="132"/>
      <c r="C43" s="131"/>
      <c r="D43" s="131"/>
      <c r="E43" s="131"/>
      <c r="F43" s="131"/>
      <c r="G43" s="131"/>
      <c r="H43" s="131"/>
      <c r="I43" s="131"/>
      <c r="J43" s="131"/>
      <c r="K43" s="133"/>
      <c r="Q43" s="131"/>
      <c r="R43" s="132"/>
      <c r="AG43" s="131"/>
      <c r="AH43" s="132"/>
      <c r="AR43" s="131"/>
      <c r="AS43" s="132"/>
    </row>
    <row r="44" spans="1:45">
      <c r="A44" s="131"/>
      <c r="B44" s="132"/>
      <c r="C44" s="131"/>
      <c r="D44" s="131"/>
      <c r="E44" s="131"/>
      <c r="F44" s="131"/>
      <c r="G44" s="131"/>
      <c r="H44" s="131"/>
      <c r="I44" s="131"/>
      <c r="J44" s="131"/>
      <c r="K44" s="133"/>
      <c r="Q44" s="131"/>
      <c r="R44" s="132"/>
      <c r="AG44" s="131"/>
      <c r="AH44" s="132"/>
      <c r="AR44" s="131"/>
      <c r="AS44" s="132"/>
    </row>
    <row r="45" spans="1:45">
      <c r="A45" s="131"/>
      <c r="B45" s="132"/>
      <c r="C45" s="131"/>
      <c r="D45" s="131"/>
      <c r="E45" s="131"/>
      <c r="F45" s="131"/>
      <c r="G45" s="131"/>
      <c r="H45" s="131"/>
      <c r="I45" s="131"/>
      <c r="J45" s="131"/>
      <c r="K45" s="133"/>
      <c r="Q45" s="131"/>
      <c r="R45" s="132"/>
      <c r="AG45" s="131"/>
      <c r="AH45" s="132"/>
      <c r="AR45" s="131"/>
      <c r="AS45" s="132"/>
    </row>
    <row r="46" spans="1:45">
      <c r="A46" s="131"/>
      <c r="B46" s="132"/>
      <c r="C46" s="131"/>
      <c r="D46" s="131"/>
      <c r="E46" s="131"/>
      <c r="F46" s="131"/>
      <c r="G46" s="131"/>
      <c r="H46" s="131"/>
      <c r="I46" s="131"/>
      <c r="J46" s="131"/>
      <c r="K46" s="133"/>
      <c r="Q46" s="131"/>
      <c r="R46" s="132"/>
      <c r="AG46" s="131"/>
      <c r="AH46" s="132"/>
      <c r="AR46" s="131"/>
      <c r="AS46" s="132"/>
    </row>
    <row r="47" spans="1:45">
      <c r="A47" s="131"/>
      <c r="B47" s="132"/>
      <c r="C47" s="131"/>
      <c r="D47" s="131"/>
      <c r="E47" s="131"/>
      <c r="F47" s="131"/>
      <c r="G47" s="131"/>
      <c r="H47" s="131"/>
      <c r="I47" s="131"/>
      <c r="J47" s="131"/>
      <c r="K47" s="133"/>
      <c r="Q47" s="131"/>
      <c r="R47" s="132"/>
      <c r="AG47" s="131"/>
      <c r="AH47" s="132"/>
      <c r="AR47" s="131"/>
      <c r="AS47" s="132"/>
    </row>
    <row r="48" spans="1:45">
      <c r="A48" s="131"/>
      <c r="B48" s="132"/>
      <c r="C48" s="131"/>
      <c r="D48" s="131"/>
      <c r="E48" s="131"/>
      <c r="F48" s="131"/>
      <c r="G48" s="131"/>
      <c r="H48" s="131"/>
      <c r="I48" s="131"/>
      <c r="J48" s="131"/>
      <c r="K48" s="133"/>
      <c r="Q48" s="131"/>
      <c r="R48" s="132"/>
      <c r="AG48" s="131"/>
      <c r="AH48" s="132"/>
      <c r="AR48" s="131"/>
      <c r="AS48" s="132"/>
    </row>
    <row r="49" spans="1:45">
      <c r="A49" s="131"/>
      <c r="B49" s="132"/>
      <c r="C49" s="131"/>
      <c r="D49" s="131"/>
      <c r="E49" s="131"/>
      <c r="F49" s="131"/>
      <c r="G49" s="131"/>
      <c r="H49" s="131"/>
      <c r="I49" s="131"/>
      <c r="J49" s="131"/>
      <c r="K49" s="133"/>
      <c r="Q49" s="131"/>
      <c r="R49" s="132"/>
      <c r="AG49" s="131"/>
      <c r="AH49" s="132"/>
      <c r="AR49" s="131"/>
      <c r="AS49" s="132"/>
    </row>
    <row r="50" spans="1:45">
      <c r="A50" s="131"/>
      <c r="B50" s="132"/>
      <c r="C50" s="131"/>
      <c r="D50" s="131"/>
      <c r="E50" s="131"/>
      <c r="F50" s="131"/>
      <c r="G50" s="131"/>
      <c r="H50" s="131"/>
      <c r="I50" s="131"/>
      <c r="J50" s="131"/>
      <c r="K50" s="133"/>
      <c r="Q50" s="131"/>
      <c r="R50" s="132"/>
      <c r="AG50" s="131"/>
      <c r="AH50" s="132"/>
      <c r="AR50" s="131"/>
      <c r="AS50" s="132"/>
    </row>
    <row r="51" spans="1:45">
      <c r="A51" s="131"/>
      <c r="B51" s="132"/>
      <c r="C51" s="131"/>
      <c r="D51" s="131"/>
      <c r="E51" s="131"/>
      <c r="F51" s="131"/>
      <c r="G51" s="131"/>
      <c r="H51" s="131"/>
      <c r="I51" s="131"/>
      <c r="J51" s="131"/>
      <c r="K51" s="133"/>
      <c r="Q51" s="131"/>
      <c r="R51" s="132"/>
      <c r="AG51" s="131"/>
      <c r="AH51" s="132"/>
      <c r="AR51" s="131"/>
      <c r="AS51" s="132"/>
    </row>
    <row r="52" spans="1:45">
      <c r="A52" s="131"/>
      <c r="B52" s="132"/>
      <c r="C52" s="131"/>
      <c r="D52" s="131"/>
      <c r="E52" s="131"/>
      <c r="F52" s="131"/>
      <c r="G52" s="131"/>
      <c r="H52" s="131"/>
      <c r="I52" s="131"/>
      <c r="J52" s="131"/>
      <c r="K52" s="133"/>
      <c r="Q52" s="131"/>
      <c r="R52" s="132"/>
      <c r="AG52" s="131"/>
      <c r="AH52" s="132"/>
      <c r="AR52" s="131"/>
      <c r="AS52" s="132"/>
    </row>
    <row r="53" spans="1:45">
      <c r="A53" s="131"/>
      <c r="B53" s="132"/>
      <c r="C53" s="131"/>
      <c r="D53" s="131"/>
      <c r="E53" s="131"/>
      <c r="F53" s="131"/>
      <c r="G53" s="131"/>
      <c r="H53" s="131"/>
      <c r="I53" s="131"/>
      <c r="J53" s="131"/>
      <c r="K53" s="133"/>
      <c r="Q53" s="131"/>
      <c r="R53" s="132"/>
      <c r="AG53" s="131"/>
      <c r="AH53" s="132"/>
      <c r="AR53" s="131"/>
      <c r="AS53" s="132"/>
    </row>
    <row r="54" spans="1:45">
      <c r="A54" s="131"/>
      <c r="B54" s="132"/>
      <c r="C54" s="131"/>
      <c r="D54" s="131"/>
      <c r="E54" s="131"/>
      <c r="F54" s="131"/>
      <c r="G54" s="131"/>
      <c r="H54" s="131"/>
      <c r="I54" s="131"/>
      <c r="J54" s="131"/>
      <c r="K54" s="133"/>
      <c r="Q54" s="131"/>
      <c r="R54" s="132"/>
      <c r="AG54" s="131"/>
      <c r="AH54" s="132"/>
      <c r="AR54" s="131"/>
      <c r="AS54" s="132"/>
    </row>
    <row r="55" spans="1:45">
      <c r="A55" s="131"/>
      <c r="B55" s="132"/>
      <c r="C55" s="131"/>
      <c r="D55" s="131"/>
      <c r="E55" s="131"/>
      <c r="F55" s="131"/>
      <c r="G55" s="131"/>
      <c r="H55" s="131"/>
      <c r="I55" s="131"/>
      <c r="J55" s="131"/>
      <c r="K55" s="133"/>
      <c r="Q55" s="131"/>
      <c r="R55" s="132"/>
      <c r="AG55" s="131"/>
      <c r="AH55" s="132"/>
      <c r="AR55" s="131"/>
      <c r="AS55" s="132"/>
    </row>
    <row r="56" spans="1:45">
      <c r="A56" s="131"/>
      <c r="B56" s="132"/>
      <c r="C56" s="131"/>
      <c r="D56" s="131"/>
      <c r="E56" s="131"/>
      <c r="F56" s="131"/>
      <c r="G56" s="131"/>
      <c r="H56" s="131"/>
      <c r="I56" s="131"/>
      <c r="J56" s="131"/>
      <c r="K56" s="133"/>
      <c r="Q56" s="131"/>
      <c r="R56" s="132"/>
      <c r="AG56" s="131"/>
      <c r="AH56" s="132"/>
      <c r="AR56" s="131"/>
      <c r="AS56" s="132"/>
    </row>
    <row r="57" spans="1:45">
      <c r="A57" s="131"/>
      <c r="B57" s="132"/>
      <c r="C57" s="131"/>
      <c r="D57" s="131"/>
      <c r="E57" s="131"/>
      <c r="F57" s="131"/>
      <c r="G57" s="131"/>
      <c r="H57" s="131"/>
      <c r="I57" s="131"/>
      <c r="J57" s="131"/>
      <c r="K57" s="133"/>
      <c r="Q57" s="131"/>
      <c r="R57" s="132"/>
      <c r="AG57" s="131"/>
      <c r="AH57" s="132"/>
      <c r="AR57" s="131"/>
      <c r="AS57" s="132"/>
    </row>
    <row r="58" spans="1:45">
      <c r="A58" s="133"/>
      <c r="B58" s="133"/>
      <c r="C58" s="133"/>
      <c r="D58" s="133"/>
      <c r="E58" s="133"/>
      <c r="F58" s="133"/>
      <c r="G58" s="133"/>
      <c r="H58" s="133"/>
      <c r="I58" s="133"/>
      <c r="J58" s="133"/>
      <c r="K58" s="133"/>
      <c r="Q58" s="133"/>
      <c r="R58" s="133"/>
      <c r="AG58" s="133"/>
      <c r="AH58" s="133"/>
      <c r="AR58" s="133"/>
      <c r="AS58" s="133"/>
    </row>
    <row r="59" spans="1:45">
      <c r="A59" s="133"/>
      <c r="B59" s="133"/>
      <c r="C59" s="133"/>
      <c r="D59" s="133"/>
      <c r="E59" s="133"/>
      <c r="F59" s="133"/>
      <c r="G59" s="133"/>
      <c r="H59" s="133"/>
      <c r="I59" s="133"/>
      <c r="J59" s="133"/>
      <c r="K59" s="133"/>
      <c r="Q59" s="133"/>
      <c r="R59" s="133"/>
      <c r="AG59" s="133"/>
      <c r="AH59" s="133"/>
      <c r="AR59" s="133"/>
      <c r="AS59" s="133"/>
    </row>
    <row r="60" spans="1:45">
      <c r="A60" s="133"/>
      <c r="B60" s="133"/>
      <c r="C60" s="133"/>
      <c r="D60" s="133"/>
      <c r="E60" s="133"/>
      <c r="F60" s="133"/>
      <c r="G60" s="133"/>
      <c r="H60" s="133"/>
      <c r="I60" s="133"/>
      <c r="J60" s="133"/>
      <c r="K60" s="133"/>
      <c r="Q60" s="133"/>
      <c r="R60" s="133"/>
      <c r="AG60" s="133"/>
      <c r="AH60" s="133"/>
      <c r="AR60" s="133"/>
      <c r="AS60" s="133"/>
    </row>
    <row r="61" spans="1:45">
      <c r="A61" s="133"/>
      <c r="B61" s="133"/>
      <c r="C61" s="133"/>
      <c r="D61" s="133"/>
      <c r="E61" s="133"/>
      <c r="F61" s="133"/>
      <c r="G61" s="133"/>
      <c r="H61" s="133"/>
      <c r="I61" s="133"/>
      <c r="J61" s="133"/>
      <c r="K61" s="133"/>
      <c r="Q61" s="133"/>
      <c r="R61" s="133"/>
      <c r="AG61" s="133"/>
      <c r="AH61" s="133"/>
      <c r="AR61" s="133"/>
      <c r="AS61" s="133"/>
    </row>
    <row r="62" spans="1:45">
      <c r="A62" s="133"/>
      <c r="B62" s="133"/>
      <c r="C62" s="133"/>
      <c r="D62" s="133"/>
      <c r="E62" s="133"/>
      <c r="F62" s="133"/>
      <c r="G62" s="133"/>
      <c r="H62" s="133"/>
      <c r="I62" s="133"/>
      <c r="J62" s="133"/>
      <c r="K62" s="133"/>
      <c r="Q62" s="133"/>
      <c r="R62" s="133"/>
      <c r="AG62" s="133"/>
      <c r="AH62" s="133"/>
      <c r="AR62" s="133"/>
      <c r="AS62" s="133"/>
    </row>
    <row r="63" spans="1:45">
      <c r="A63" s="133"/>
      <c r="B63" s="133"/>
      <c r="C63" s="133"/>
      <c r="D63" s="133"/>
      <c r="E63" s="133"/>
      <c r="F63" s="133"/>
      <c r="G63" s="133"/>
      <c r="H63" s="133"/>
      <c r="I63" s="133"/>
      <c r="J63" s="133"/>
      <c r="K63" s="133"/>
      <c r="Q63" s="133"/>
      <c r="R63" s="133"/>
      <c r="AG63" s="133"/>
      <c r="AH63" s="133"/>
      <c r="AR63" s="133"/>
      <c r="AS63" s="133"/>
    </row>
    <row r="64" spans="1:45">
      <c r="A64" s="133"/>
      <c r="B64" s="133"/>
      <c r="C64" s="133"/>
      <c r="D64" s="133"/>
      <c r="E64" s="133"/>
      <c r="F64" s="133"/>
      <c r="G64" s="133"/>
      <c r="H64" s="133"/>
      <c r="I64" s="133"/>
      <c r="J64" s="133"/>
      <c r="K64" s="133"/>
      <c r="Q64" s="133"/>
      <c r="R64" s="133"/>
      <c r="AG64" s="133"/>
      <c r="AH64" s="133"/>
      <c r="AR64" s="133"/>
      <c r="AS64" s="133"/>
    </row>
    <row r="65" spans="1:45">
      <c r="A65" s="133"/>
      <c r="B65" s="133"/>
      <c r="C65" s="133"/>
      <c r="D65" s="133"/>
      <c r="E65" s="133"/>
      <c r="F65" s="133"/>
      <c r="G65" s="133"/>
      <c r="H65" s="133"/>
      <c r="I65" s="133"/>
      <c r="J65" s="133"/>
      <c r="K65" s="133"/>
      <c r="Q65" s="133"/>
      <c r="R65" s="133"/>
      <c r="AG65" s="133"/>
      <c r="AH65" s="133"/>
      <c r="AR65" s="133"/>
      <c r="AS65" s="133"/>
    </row>
    <row r="66" spans="1:45">
      <c r="A66" s="133"/>
      <c r="B66" s="133"/>
      <c r="C66" s="133"/>
      <c r="D66" s="133"/>
      <c r="E66" s="133"/>
      <c r="F66" s="133"/>
      <c r="G66" s="133"/>
      <c r="H66" s="133"/>
      <c r="I66" s="133"/>
      <c r="J66" s="133"/>
      <c r="K66" s="133"/>
      <c r="Q66" s="133"/>
      <c r="R66" s="133"/>
      <c r="AG66" s="133"/>
      <c r="AH66" s="133"/>
      <c r="AR66" s="133"/>
      <c r="AS66" s="133"/>
    </row>
    <row r="67" spans="1:45">
      <c r="A67" s="133"/>
      <c r="B67" s="133"/>
      <c r="C67" s="133"/>
      <c r="D67" s="133"/>
      <c r="E67" s="133"/>
      <c r="F67" s="133"/>
      <c r="G67" s="133"/>
      <c r="H67" s="133"/>
      <c r="I67" s="133"/>
      <c r="J67" s="133"/>
      <c r="K67" s="133"/>
      <c r="Q67" s="133"/>
      <c r="R67" s="133"/>
      <c r="AG67" s="133"/>
      <c r="AH67" s="133"/>
      <c r="AR67" s="133"/>
      <c r="AS67" s="133"/>
    </row>
    <row r="68" spans="1:45">
      <c r="A68" s="133"/>
      <c r="B68" s="133"/>
      <c r="C68" s="133"/>
      <c r="D68" s="133"/>
      <c r="E68" s="133"/>
      <c r="F68" s="133"/>
      <c r="G68" s="133"/>
      <c r="H68" s="133"/>
      <c r="I68" s="133"/>
      <c r="J68" s="133"/>
      <c r="K68" s="133"/>
      <c r="Q68" s="133"/>
      <c r="R68" s="133"/>
      <c r="AG68" s="133"/>
      <c r="AH68" s="133"/>
      <c r="AR68" s="133"/>
      <c r="AS68" s="133"/>
    </row>
    <row r="69" spans="1:45">
      <c r="A69" s="133"/>
      <c r="B69" s="133"/>
      <c r="C69" s="133"/>
      <c r="D69" s="133"/>
      <c r="E69" s="133"/>
      <c r="F69" s="133"/>
      <c r="G69" s="133"/>
      <c r="H69" s="133"/>
      <c r="I69" s="133"/>
      <c r="J69" s="133"/>
      <c r="K69" s="133"/>
      <c r="Q69" s="133"/>
      <c r="R69" s="133"/>
      <c r="AG69" s="133"/>
      <c r="AH69" s="133"/>
      <c r="AR69" s="133"/>
      <c r="AS69" s="133"/>
    </row>
    <row r="70" spans="1:45">
      <c r="A70" s="133"/>
      <c r="B70" s="133"/>
      <c r="C70" s="133"/>
      <c r="D70" s="133"/>
      <c r="E70" s="133"/>
      <c r="F70" s="133"/>
      <c r="G70" s="133"/>
      <c r="H70" s="133"/>
      <c r="I70" s="133"/>
      <c r="J70" s="133"/>
      <c r="K70" s="133"/>
      <c r="Q70" s="133"/>
      <c r="R70" s="133"/>
      <c r="AG70" s="133"/>
      <c r="AH70" s="133"/>
      <c r="AR70" s="133"/>
      <c r="AS70" s="133"/>
    </row>
    <row r="71" spans="1:45">
      <c r="A71" s="133"/>
      <c r="B71" s="133"/>
      <c r="C71" s="133"/>
      <c r="D71" s="133"/>
      <c r="E71" s="133"/>
      <c r="F71" s="133"/>
      <c r="G71" s="133"/>
      <c r="H71" s="133"/>
      <c r="I71" s="133"/>
      <c r="J71" s="133"/>
      <c r="K71" s="133"/>
      <c r="Q71" s="133"/>
      <c r="R71" s="133"/>
      <c r="AG71" s="133"/>
      <c r="AH71" s="133"/>
      <c r="AR71" s="133"/>
      <c r="AS71" s="133"/>
    </row>
    <row r="72" spans="1:45">
      <c r="A72" s="133"/>
      <c r="B72" s="133"/>
      <c r="C72" s="133"/>
      <c r="D72" s="133"/>
      <c r="E72" s="133"/>
      <c r="F72" s="133"/>
      <c r="G72" s="133"/>
      <c r="H72" s="133"/>
      <c r="I72" s="133"/>
      <c r="J72" s="133"/>
      <c r="K72" s="133"/>
      <c r="Q72" s="133"/>
      <c r="R72" s="133"/>
      <c r="AG72" s="133"/>
      <c r="AH72" s="133"/>
      <c r="AR72" s="133"/>
      <c r="AS72" s="133"/>
    </row>
    <row r="73" spans="1:45">
      <c r="A73" s="133"/>
      <c r="B73" s="133"/>
      <c r="C73" s="133"/>
      <c r="D73" s="133"/>
      <c r="E73" s="133"/>
      <c r="F73" s="133"/>
      <c r="G73" s="133"/>
      <c r="H73" s="133"/>
      <c r="I73" s="133"/>
      <c r="J73" s="133"/>
      <c r="K73" s="133"/>
      <c r="Q73" s="133"/>
      <c r="R73" s="133"/>
      <c r="AG73" s="133"/>
      <c r="AH73" s="133"/>
      <c r="AR73" s="133"/>
      <c r="AS73" s="133"/>
    </row>
    <row r="74" spans="1:45">
      <c r="A74" s="133"/>
      <c r="B74" s="133"/>
      <c r="C74" s="133"/>
      <c r="D74" s="133"/>
      <c r="E74" s="133"/>
      <c r="F74" s="133"/>
      <c r="G74" s="133"/>
      <c r="H74" s="133"/>
      <c r="I74" s="133"/>
      <c r="J74" s="133"/>
      <c r="K74" s="133"/>
      <c r="Q74" s="133"/>
      <c r="R74" s="133"/>
      <c r="AG74" s="133"/>
      <c r="AH74" s="133"/>
      <c r="AR74" s="133"/>
      <c r="AS74" s="133"/>
    </row>
    <row r="75" spans="1:45">
      <c r="A75" s="133"/>
      <c r="B75" s="133"/>
      <c r="C75" s="133"/>
      <c r="D75" s="133"/>
      <c r="E75" s="133"/>
      <c r="F75" s="133"/>
      <c r="G75" s="133"/>
      <c r="H75" s="133"/>
      <c r="I75" s="133"/>
      <c r="J75" s="133"/>
      <c r="K75" s="133"/>
      <c r="Q75" s="133"/>
      <c r="R75" s="133"/>
      <c r="AG75" s="133"/>
      <c r="AH75" s="133"/>
      <c r="AR75" s="133"/>
      <c r="AS75" s="133"/>
    </row>
    <row r="76" spans="1:45">
      <c r="A76" s="133"/>
      <c r="B76" s="133"/>
      <c r="C76" s="133"/>
      <c r="D76" s="133"/>
      <c r="E76" s="133"/>
      <c r="F76" s="133"/>
      <c r="G76" s="133"/>
      <c r="H76" s="133"/>
      <c r="I76" s="133"/>
      <c r="J76" s="133"/>
      <c r="K76" s="133"/>
      <c r="Q76" s="133"/>
      <c r="R76" s="133"/>
      <c r="AG76" s="133"/>
      <c r="AH76" s="133"/>
      <c r="AR76" s="133"/>
      <c r="AS76" s="133"/>
    </row>
    <row r="77" spans="1:45">
      <c r="A77" s="133"/>
      <c r="B77" s="133"/>
      <c r="C77" s="133"/>
      <c r="D77" s="133"/>
      <c r="E77" s="133"/>
      <c r="F77" s="133"/>
      <c r="G77" s="133"/>
      <c r="H77" s="133"/>
      <c r="I77" s="133"/>
      <c r="J77" s="133"/>
      <c r="K77" s="133"/>
      <c r="Q77" s="133"/>
      <c r="R77" s="133"/>
      <c r="AG77" s="133"/>
      <c r="AH77" s="133"/>
      <c r="AR77" s="133"/>
      <c r="AS77" s="133"/>
    </row>
    <row r="78" spans="1:45">
      <c r="A78" s="133"/>
      <c r="B78" s="133"/>
      <c r="C78" s="133"/>
      <c r="D78" s="133"/>
      <c r="E78" s="133"/>
      <c r="F78" s="133"/>
      <c r="G78" s="133"/>
      <c r="H78" s="133"/>
      <c r="I78" s="133"/>
      <c r="J78" s="133"/>
      <c r="K78" s="133"/>
      <c r="Q78" s="133"/>
      <c r="R78" s="133"/>
      <c r="AG78" s="133"/>
      <c r="AH78" s="133"/>
      <c r="AR78" s="133"/>
      <c r="AS78" s="133"/>
    </row>
    <row r="79" spans="1:45">
      <c r="A79" s="133"/>
      <c r="B79" s="133"/>
      <c r="C79" s="133"/>
      <c r="D79" s="133"/>
      <c r="E79" s="133"/>
      <c r="F79" s="133"/>
      <c r="G79" s="133"/>
      <c r="H79" s="133"/>
      <c r="I79" s="133"/>
      <c r="J79" s="133"/>
      <c r="K79" s="133"/>
      <c r="Q79" s="133"/>
      <c r="R79" s="133"/>
      <c r="AG79" s="133"/>
      <c r="AH79" s="133"/>
      <c r="AR79" s="133"/>
      <c r="AS79" s="133"/>
    </row>
    <row r="80" spans="1:45">
      <c r="A80" s="133"/>
      <c r="B80" s="133"/>
      <c r="C80" s="133"/>
      <c r="D80" s="133"/>
      <c r="E80" s="133"/>
      <c r="F80" s="133"/>
      <c r="G80" s="133"/>
      <c r="H80" s="133"/>
      <c r="I80" s="133"/>
      <c r="J80" s="133"/>
      <c r="K80" s="133"/>
      <c r="Q80" s="133"/>
      <c r="R80" s="133"/>
      <c r="AG80" s="133"/>
      <c r="AH80" s="133"/>
      <c r="AR80" s="133"/>
      <c r="AS80" s="133"/>
    </row>
    <row r="81" spans="1:45">
      <c r="A81" s="133"/>
      <c r="B81" s="133"/>
      <c r="C81" s="133"/>
      <c r="D81" s="133"/>
      <c r="E81" s="133"/>
      <c r="F81" s="133"/>
      <c r="G81" s="133"/>
      <c r="H81" s="133"/>
      <c r="I81" s="133"/>
      <c r="J81" s="133"/>
      <c r="K81" s="133"/>
      <c r="Q81" s="133"/>
      <c r="R81" s="133"/>
      <c r="AG81" s="133"/>
      <c r="AH81" s="133"/>
      <c r="AR81" s="133"/>
      <c r="AS81" s="133"/>
    </row>
    <row r="82" spans="1:45">
      <c r="A82" s="133"/>
      <c r="B82" s="133"/>
      <c r="C82" s="133"/>
      <c r="D82" s="133"/>
      <c r="E82" s="133"/>
      <c r="F82" s="133"/>
      <c r="G82" s="133"/>
      <c r="H82" s="133"/>
      <c r="I82" s="133"/>
      <c r="J82" s="133"/>
      <c r="K82" s="133"/>
      <c r="Q82" s="133"/>
      <c r="R82" s="133"/>
      <c r="AG82" s="133"/>
      <c r="AH82" s="133"/>
      <c r="AR82" s="133"/>
      <c r="AS82" s="133"/>
    </row>
    <row r="83" spans="1:45">
      <c r="A83" s="133"/>
      <c r="B83" s="133"/>
      <c r="C83" s="133"/>
      <c r="D83" s="133"/>
      <c r="E83" s="133"/>
      <c r="F83" s="133"/>
      <c r="G83" s="133"/>
      <c r="H83" s="133"/>
      <c r="I83" s="133"/>
      <c r="J83" s="133"/>
      <c r="K83" s="133"/>
      <c r="Q83" s="133"/>
      <c r="R83" s="133"/>
      <c r="AG83" s="133"/>
      <c r="AH83" s="133"/>
      <c r="AR83" s="133"/>
      <c r="AS83" s="133"/>
    </row>
    <row r="84" spans="1:45">
      <c r="A84" s="133"/>
      <c r="B84" s="133"/>
      <c r="C84" s="133"/>
      <c r="D84" s="133"/>
      <c r="E84" s="133"/>
      <c r="F84" s="133"/>
      <c r="G84" s="133"/>
      <c r="H84" s="133"/>
      <c r="I84" s="133"/>
      <c r="J84" s="133"/>
      <c r="K84" s="133"/>
      <c r="Q84" s="133"/>
      <c r="R84" s="133"/>
      <c r="AG84" s="133"/>
      <c r="AH84" s="133"/>
      <c r="AR84" s="133"/>
      <c r="AS84" s="133"/>
    </row>
    <row r="85" spans="1:45">
      <c r="A85" s="133"/>
      <c r="B85" s="133"/>
      <c r="C85" s="133"/>
      <c r="D85" s="133"/>
      <c r="E85" s="133"/>
      <c r="F85" s="133"/>
      <c r="G85" s="133"/>
      <c r="H85" s="133"/>
      <c r="I85" s="133"/>
      <c r="J85" s="133"/>
      <c r="K85" s="133"/>
      <c r="Q85" s="133"/>
      <c r="R85" s="133"/>
      <c r="AG85" s="133"/>
      <c r="AH85" s="133"/>
      <c r="AR85" s="133"/>
      <c r="AS85" s="133"/>
    </row>
    <row r="86" spans="1:45">
      <c r="A86" s="133"/>
      <c r="B86" s="133"/>
      <c r="C86" s="133"/>
      <c r="D86" s="133"/>
      <c r="E86" s="133"/>
      <c r="F86" s="133"/>
      <c r="G86" s="133"/>
      <c r="H86" s="133"/>
      <c r="I86" s="133"/>
      <c r="J86" s="133"/>
      <c r="K86" s="133"/>
      <c r="Q86" s="133"/>
      <c r="R86" s="133"/>
      <c r="AG86" s="133"/>
      <c r="AH86" s="133"/>
      <c r="AR86" s="133"/>
      <c r="AS86" s="133"/>
    </row>
    <row r="87" spans="1:45">
      <c r="A87" s="133"/>
      <c r="B87" s="133"/>
      <c r="C87" s="133"/>
      <c r="D87" s="133"/>
      <c r="E87" s="133"/>
      <c r="F87" s="133"/>
      <c r="G87" s="133"/>
      <c r="H87" s="133"/>
      <c r="I87" s="133"/>
      <c r="J87" s="133"/>
      <c r="K87" s="133"/>
      <c r="Q87" s="133"/>
      <c r="R87" s="133"/>
      <c r="AG87" s="133"/>
      <c r="AH87" s="133"/>
      <c r="AR87" s="133"/>
      <c r="AS87" s="133"/>
    </row>
    <row r="88" spans="1:45">
      <c r="A88" s="133"/>
      <c r="B88" s="133"/>
      <c r="C88" s="133"/>
      <c r="D88" s="133"/>
      <c r="E88" s="133"/>
      <c r="F88" s="133"/>
      <c r="G88" s="133"/>
      <c r="H88" s="133"/>
      <c r="I88" s="133"/>
      <c r="J88" s="133"/>
      <c r="K88" s="133"/>
      <c r="Q88" s="133"/>
      <c r="R88" s="133"/>
      <c r="AG88" s="133"/>
      <c r="AH88" s="133"/>
      <c r="AR88" s="133"/>
      <c r="AS88" s="133"/>
    </row>
    <row r="89" spans="1:45">
      <c r="A89" s="133"/>
      <c r="B89" s="133"/>
      <c r="C89" s="133"/>
      <c r="D89" s="133"/>
      <c r="E89" s="133"/>
      <c r="F89" s="133"/>
      <c r="G89" s="133"/>
      <c r="H89" s="133"/>
      <c r="I89" s="133"/>
      <c r="J89" s="133"/>
      <c r="K89" s="133"/>
      <c r="Q89" s="133"/>
      <c r="R89" s="133"/>
      <c r="AG89" s="133"/>
      <c r="AH89" s="133"/>
      <c r="AR89" s="133"/>
      <c r="AS89" s="133"/>
    </row>
    <row r="90" spans="1:45">
      <c r="A90" s="133"/>
      <c r="B90" s="133"/>
      <c r="C90" s="133"/>
      <c r="D90" s="133"/>
      <c r="E90" s="133"/>
      <c r="F90" s="133"/>
      <c r="G90" s="133"/>
      <c r="H90" s="133"/>
      <c r="I90" s="133"/>
      <c r="J90" s="133"/>
      <c r="K90" s="133"/>
      <c r="Q90" s="133"/>
      <c r="R90" s="133"/>
      <c r="AG90" s="133"/>
      <c r="AH90" s="133"/>
      <c r="AR90" s="133"/>
      <c r="AS90" s="133"/>
    </row>
    <row r="91" spans="1:45">
      <c r="A91" s="133"/>
      <c r="B91" s="133"/>
      <c r="C91" s="133"/>
      <c r="D91" s="133"/>
      <c r="E91" s="133"/>
      <c r="F91" s="133"/>
      <c r="G91" s="133"/>
      <c r="H91" s="133"/>
      <c r="I91" s="133"/>
      <c r="J91" s="133"/>
      <c r="K91" s="133"/>
      <c r="Q91" s="133"/>
      <c r="R91" s="133"/>
      <c r="AG91" s="133"/>
      <c r="AH91" s="133"/>
      <c r="AR91" s="133"/>
      <c r="AS91" s="133"/>
    </row>
    <row r="92" spans="1:45">
      <c r="A92" s="133"/>
      <c r="B92" s="133"/>
      <c r="C92" s="133"/>
      <c r="D92" s="133"/>
      <c r="E92" s="133"/>
      <c r="F92" s="133"/>
      <c r="G92" s="133"/>
      <c r="H92" s="133"/>
      <c r="I92" s="133"/>
      <c r="J92" s="133"/>
      <c r="K92" s="133"/>
      <c r="Q92" s="133"/>
      <c r="R92" s="133"/>
      <c r="AG92" s="133"/>
      <c r="AH92" s="133"/>
      <c r="AR92" s="133"/>
      <c r="AS92" s="133"/>
    </row>
    <row r="93" spans="1:45">
      <c r="A93" s="133"/>
      <c r="B93" s="133"/>
      <c r="C93" s="133"/>
      <c r="D93" s="133"/>
      <c r="E93" s="133"/>
      <c r="F93" s="133"/>
      <c r="G93" s="133"/>
      <c r="H93" s="133"/>
      <c r="I93" s="133"/>
      <c r="J93" s="133"/>
      <c r="K93" s="133"/>
      <c r="Q93" s="133"/>
      <c r="R93" s="133"/>
      <c r="AG93" s="133"/>
      <c r="AH93" s="133"/>
      <c r="AR93" s="133"/>
      <c r="AS93" s="133"/>
    </row>
    <row r="94" spans="1:45">
      <c r="A94" s="133"/>
      <c r="B94" s="133"/>
      <c r="C94" s="133"/>
      <c r="D94" s="133"/>
      <c r="E94" s="133"/>
      <c r="F94" s="133"/>
      <c r="G94" s="133"/>
      <c r="H94" s="133"/>
      <c r="I94" s="133"/>
      <c r="J94" s="133"/>
      <c r="K94" s="133"/>
      <c r="Q94" s="133"/>
      <c r="R94" s="133"/>
      <c r="AG94" s="133"/>
      <c r="AH94" s="133"/>
      <c r="AR94" s="133"/>
      <c r="AS94" s="133"/>
    </row>
    <row r="95" spans="1:45">
      <c r="A95" s="133"/>
      <c r="B95" s="133"/>
      <c r="C95" s="133"/>
      <c r="D95" s="133"/>
      <c r="E95" s="133"/>
      <c r="F95" s="133"/>
      <c r="G95" s="133"/>
      <c r="H95" s="133"/>
      <c r="I95" s="133"/>
      <c r="J95" s="133"/>
      <c r="K95" s="133"/>
      <c r="Q95" s="133"/>
      <c r="R95" s="133"/>
      <c r="AG95" s="133"/>
      <c r="AH95" s="133"/>
      <c r="AR95" s="133"/>
      <c r="AS95" s="133"/>
    </row>
    <row r="96" spans="1:45">
      <c r="A96" s="133"/>
      <c r="B96" s="133"/>
      <c r="C96" s="133"/>
      <c r="D96" s="133"/>
      <c r="E96" s="133"/>
      <c r="F96" s="133"/>
      <c r="G96" s="133"/>
      <c r="H96" s="133"/>
      <c r="I96" s="133"/>
      <c r="J96" s="133"/>
      <c r="K96" s="133"/>
      <c r="Q96" s="133"/>
      <c r="R96" s="133"/>
      <c r="AG96" s="133"/>
      <c r="AH96" s="133"/>
      <c r="AR96" s="133"/>
      <c r="AS96" s="133"/>
    </row>
    <row r="97" spans="1:45">
      <c r="A97" s="133"/>
      <c r="B97" s="133"/>
      <c r="C97" s="133"/>
      <c r="D97" s="133"/>
      <c r="E97" s="133"/>
      <c r="F97" s="133"/>
      <c r="G97" s="133"/>
      <c r="H97" s="133"/>
      <c r="I97" s="133"/>
      <c r="J97" s="133"/>
      <c r="K97" s="133"/>
      <c r="Q97" s="133"/>
      <c r="R97" s="133"/>
      <c r="AG97" s="133"/>
      <c r="AH97" s="133"/>
      <c r="AR97" s="133"/>
      <c r="AS97" s="133"/>
    </row>
    <row r="98" spans="1:45">
      <c r="A98" s="133"/>
      <c r="B98" s="133"/>
      <c r="C98" s="133"/>
      <c r="D98" s="133"/>
      <c r="E98" s="133"/>
      <c r="F98" s="133"/>
      <c r="G98" s="133"/>
      <c r="H98" s="133"/>
      <c r="I98" s="133"/>
      <c r="J98" s="133"/>
      <c r="K98" s="133"/>
      <c r="Q98" s="133"/>
      <c r="R98" s="133"/>
      <c r="AG98" s="133"/>
      <c r="AH98" s="133"/>
      <c r="AR98" s="133"/>
      <c r="AS98" s="133"/>
    </row>
    <row r="99" spans="1:45">
      <c r="A99" s="133"/>
      <c r="B99" s="133"/>
      <c r="C99" s="133"/>
      <c r="D99" s="133"/>
      <c r="E99" s="133"/>
      <c r="F99" s="133"/>
      <c r="G99" s="133"/>
      <c r="H99" s="133"/>
      <c r="I99" s="133"/>
      <c r="J99" s="133"/>
      <c r="K99" s="133"/>
      <c r="Q99" s="133"/>
      <c r="R99" s="133"/>
      <c r="AG99" s="133"/>
      <c r="AH99" s="133"/>
      <c r="AR99" s="133"/>
      <c r="AS99" s="133"/>
    </row>
    <row r="100" spans="1:45">
      <c r="A100" s="133"/>
      <c r="B100" s="133"/>
      <c r="C100" s="133"/>
      <c r="D100" s="133"/>
      <c r="E100" s="133"/>
      <c r="F100" s="133"/>
      <c r="G100" s="133"/>
      <c r="H100" s="133"/>
      <c r="I100" s="133"/>
      <c r="J100" s="133"/>
      <c r="K100" s="133"/>
      <c r="Q100" s="133"/>
      <c r="R100" s="133"/>
      <c r="AG100" s="133"/>
      <c r="AH100" s="133"/>
      <c r="AR100" s="133"/>
      <c r="AS100" s="133"/>
    </row>
    <row r="101" spans="1:45">
      <c r="A101" s="133"/>
      <c r="B101" s="133"/>
      <c r="C101" s="133"/>
      <c r="D101" s="133"/>
      <c r="E101" s="133"/>
      <c r="F101" s="133"/>
      <c r="G101" s="133"/>
      <c r="H101" s="133"/>
      <c r="I101" s="133"/>
      <c r="J101" s="133"/>
      <c r="K101" s="133"/>
      <c r="Q101" s="133"/>
      <c r="R101" s="133"/>
      <c r="AG101" s="133"/>
      <c r="AH101" s="133"/>
      <c r="AR101" s="133"/>
      <c r="AS101" s="133"/>
    </row>
    <row r="102" spans="1:45">
      <c r="A102" s="133"/>
      <c r="B102" s="133"/>
      <c r="C102" s="133"/>
      <c r="D102" s="133"/>
      <c r="E102" s="133"/>
      <c r="F102" s="133"/>
      <c r="G102" s="133"/>
      <c r="H102" s="133"/>
      <c r="I102" s="133"/>
      <c r="J102" s="133"/>
      <c r="K102" s="133"/>
      <c r="Q102" s="133"/>
      <c r="R102" s="133"/>
      <c r="AG102" s="133"/>
      <c r="AH102" s="133"/>
      <c r="AR102" s="133"/>
      <c r="AS102" s="133"/>
    </row>
    <row r="103" spans="1:45">
      <c r="A103" s="133"/>
      <c r="B103" s="133"/>
      <c r="C103" s="133"/>
      <c r="D103" s="133"/>
      <c r="E103" s="133"/>
      <c r="F103" s="133"/>
      <c r="G103" s="133"/>
      <c r="H103" s="133"/>
      <c r="I103" s="133"/>
      <c r="J103" s="133"/>
      <c r="K103" s="133"/>
      <c r="Q103" s="133"/>
      <c r="R103" s="133"/>
      <c r="AG103" s="133"/>
      <c r="AH103" s="133"/>
      <c r="AR103" s="133"/>
      <c r="AS103" s="133"/>
    </row>
    <row r="104" spans="1:45">
      <c r="A104" s="133"/>
      <c r="B104" s="133"/>
      <c r="C104" s="133"/>
      <c r="D104" s="133"/>
      <c r="E104" s="133"/>
      <c r="F104" s="133"/>
      <c r="G104" s="133"/>
      <c r="H104" s="133"/>
      <c r="I104" s="133"/>
      <c r="J104" s="133"/>
      <c r="K104" s="133"/>
      <c r="Q104" s="133"/>
      <c r="R104" s="133"/>
      <c r="AG104" s="133"/>
      <c r="AH104" s="133"/>
      <c r="AR104" s="133"/>
      <c r="AS104" s="133"/>
    </row>
    <row r="105" spans="1:45">
      <c r="A105" s="133"/>
      <c r="B105" s="133"/>
      <c r="C105" s="133"/>
      <c r="D105" s="133"/>
      <c r="E105" s="133"/>
      <c r="F105" s="133"/>
      <c r="G105" s="133"/>
      <c r="H105" s="133"/>
      <c r="I105" s="133"/>
      <c r="J105" s="133"/>
      <c r="K105" s="133"/>
      <c r="Q105" s="133"/>
      <c r="R105" s="133"/>
      <c r="AG105" s="133"/>
      <c r="AH105" s="133"/>
      <c r="AR105" s="133"/>
      <c r="AS105" s="133"/>
    </row>
    <row r="106" spans="1:45">
      <c r="A106" s="133"/>
      <c r="B106" s="133"/>
      <c r="C106" s="133"/>
      <c r="D106" s="133"/>
      <c r="E106" s="133"/>
      <c r="F106" s="133"/>
      <c r="G106" s="133"/>
      <c r="H106" s="133"/>
      <c r="I106" s="133"/>
      <c r="J106" s="133"/>
      <c r="K106" s="133"/>
      <c r="Q106" s="133"/>
      <c r="R106" s="133"/>
      <c r="AG106" s="133"/>
      <c r="AH106" s="133"/>
      <c r="AR106" s="133"/>
      <c r="AS106" s="133"/>
    </row>
    <row r="107" spans="1:45">
      <c r="A107" s="133"/>
      <c r="B107" s="133"/>
      <c r="C107" s="133"/>
      <c r="D107" s="133"/>
      <c r="E107" s="133"/>
      <c r="F107" s="133"/>
      <c r="G107" s="133"/>
      <c r="H107" s="133"/>
      <c r="I107" s="133"/>
      <c r="J107" s="133"/>
      <c r="K107" s="133"/>
      <c r="Q107" s="133"/>
      <c r="R107" s="133"/>
      <c r="AG107" s="133"/>
      <c r="AH107" s="133"/>
      <c r="AR107" s="133"/>
      <c r="AS107" s="133"/>
    </row>
    <row r="108" spans="1:45">
      <c r="A108" s="133"/>
      <c r="B108" s="133"/>
      <c r="C108" s="133"/>
      <c r="D108" s="133"/>
      <c r="E108" s="133"/>
      <c r="F108" s="133"/>
      <c r="G108" s="133"/>
      <c r="H108" s="133"/>
      <c r="I108" s="133"/>
      <c r="J108" s="133"/>
      <c r="K108" s="133"/>
      <c r="Q108" s="133"/>
      <c r="R108" s="133"/>
      <c r="AG108" s="133"/>
      <c r="AH108" s="133"/>
      <c r="AR108" s="133"/>
      <c r="AS108" s="133"/>
    </row>
    <row r="109" spans="1:45">
      <c r="A109" s="133"/>
      <c r="B109" s="133"/>
      <c r="C109" s="133"/>
      <c r="D109" s="133"/>
      <c r="E109" s="133"/>
      <c r="F109" s="133"/>
      <c r="G109" s="133"/>
      <c r="H109" s="133"/>
      <c r="I109" s="133"/>
      <c r="J109" s="133"/>
      <c r="K109" s="133"/>
      <c r="Q109" s="133"/>
      <c r="R109" s="133"/>
      <c r="AG109" s="133"/>
      <c r="AH109" s="133"/>
      <c r="AR109" s="133"/>
      <c r="AS109" s="133"/>
    </row>
    <row r="110" spans="1:45">
      <c r="A110" s="133"/>
      <c r="B110" s="133"/>
      <c r="C110" s="133"/>
      <c r="D110" s="133"/>
      <c r="E110" s="133"/>
      <c r="F110" s="133"/>
      <c r="G110" s="133"/>
      <c r="H110" s="133"/>
      <c r="I110" s="133"/>
      <c r="J110" s="133"/>
      <c r="K110" s="133"/>
      <c r="Q110" s="133"/>
      <c r="R110" s="133"/>
      <c r="AG110" s="133"/>
      <c r="AH110" s="133"/>
      <c r="AR110" s="133"/>
      <c r="AS110" s="133"/>
    </row>
    <row r="111" spans="1:45">
      <c r="A111" s="133"/>
      <c r="B111" s="133"/>
      <c r="C111" s="133"/>
      <c r="D111" s="133"/>
      <c r="E111" s="133"/>
      <c r="F111" s="133"/>
      <c r="G111" s="133"/>
      <c r="H111" s="133"/>
      <c r="I111" s="133"/>
      <c r="J111" s="133"/>
      <c r="K111" s="133"/>
      <c r="Q111" s="133"/>
      <c r="R111" s="133"/>
      <c r="AG111" s="133"/>
      <c r="AH111" s="133"/>
      <c r="AR111" s="133"/>
      <c r="AS111" s="133"/>
    </row>
    <row r="112" spans="1:45">
      <c r="A112" s="133"/>
      <c r="B112" s="133"/>
      <c r="C112" s="133"/>
      <c r="D112" s="133"/>
      <c r="E112" s="133"/>
      <c r="F112" s="133"/>
      <c r="G112" s="133"/>
      <c r="H112" s="133"/>
      <c r="I112" s="133"/>
      <c r="J112" s="133"/>
      <c r="K112" s="133"/>
      <c r="Q112" s="133"/>
      <c r="R112" s="133"/>
      <c r="AG112" s="133"/>
      <c r="AH112" s="133"/>
      <c r="AR112" s="133"/>
      <c r="AS112" s="133"/>
    </row>
    <row r="113" spans="1:45">
      <c r="A113" s="133"/>
      <c r="B113" s="133"/>
      <c r="C113" s="133"/>
      <c r="D113" s="133"/>
      <c r="E113" s="133"/>
      <c r="F113" s="133"/>
      <c r="G113" s="133"/>
      <c r="H113" s="133"/>
      <c r="I113" s="133"/>
      <c r="J113" s="133"/>
      <c r="K113" s="133"/>
      <c r="Q113" s="133"/>
      <c r="R113" s="133"/>
      <c r="AG113" s="133"/>
      <c r="AH113" s="133"/>
      <c r="AR113" s="133"/>
      <c r="AS113" s="133"/>
    </row>
    <row r="114" spans="1:45">
      <c r="A114" s="133"/>
      <c r="B114" s="133"/>
      <c r="C114" s="133"/>
      <c r="D114" s="133"/>
      <c r="E114" s="133"/>
      <c r="F114" s="133"/>
      <c r="G114" s="133"/>
      <c r="H114" s="133"/>
      <c r="I114" s="133"/>
      <c r="J114" s="133"/>
      <c r="K114" s="133"/>
      <c r="Q114" s="133"/>
      <c r="R114" s="133"/>
      <c r="AG114" s="133"/>
      <c r="AH114" s="133"/>
      <c r="AR114" s="133"/>
      <c r="AS114" s="133"/>
    </row>
    <row r="115" spans="1:45">
      <c r="A115" s="133"/>
      <c r="B115" s="133"/>
      <c r="C115" s="133"/>
      <c r="D115" s="133"/>
      <c r="E115" s="133"/>
      <c r="F115" s="133"/>
      <c r="G115" s="133"/>
      <c r="H115" s="133"/>
      <c r="I115" s="133"/>
      <c r="J115" s="133"/>
      <c r="K115" s="133"/>
      <c r="Q115" s="133"/>
      <c r="R115" s="133"/>
      <c r="AG115" s="133"/>
      <c r="AH115" s="133"/>
      <c r="AR115" s="133"/>
      <c r="AS115" s="133"/>
    </row>
    <row r="116" spans="1:45">
      <c r="A116" s="133"/>
      <c r="B116" s="133"/>
      <c r="C116" s="133"/>
      <c r="D116" s="133"/>
      <c r="E116" s="133"/>
      <c r="F116" s="133"/>
      <c r="G116" s="133"/>
      <c r="H116" s="133"/>
      <c r="I116" s="133"/>
      <c r="J116" s="133"/>
      <c r="K116" s="133"/>
      <c r="Q116" s="133"/>
      <c r="R116" s="133"/>
      <c r="AG116" s="133"/>
      <c r="AH116" s="133"/>
      <c r="AR116" s="133"/>
      <c r="AS116" s="133"/>
    </row>
    <row r="117" spans="1:45">
      <c r="A117" s="133"/>
      <c r="B117" s="133"/>
      <c r="C117" s="133"/>
      <c r="D117" s="133"/>
      <c r="E117" s="133"/>
      <c r="F117" s="133"/>
      <c r="G117" s="133"/>
      <c r="H117" s="133"/>
      <c r="I117" s="133"/>
      <c r="J117" s="133"/>
      <c r="K117" s="133"/>
      <c r="Q117" s="133"/>
      <c r="R117" s="133"/>
      <c r="AG117" s="133"/>
      <c r="AH117" s="133"/>
      <c r="AR117" s="133"/>
      <c r="AS117" s="133"/>
    </row>
    <row r="118" spans="1:45">
      <c r="A118" s="133"/>
      <c r="B118" s="133"/>
      <c r="C118" s="133"/>
      <c r="D118" s="133"/>
      <c r="E118" s="133"/>
      <c r="F118" s="133"/>
      <c r="G118" s="133"/>
      <c r="H118" s="133"/>
      <c r="I118" s="133"/>
      <c r="J118" s="133"/>
      <c r="K118" s="133"/>
      <c r="Q118" s="133"/>
      <c r="R118" s="133"/>
      <c r="AG118" s="133"/>
      <c r="AH118" s="133"/>
      <c r="AR118" s="133"/>
      <c r="AS118" s="133"/>
    </row>
    <row r="119" spans="1:45">
      <c r="A119" s="133"/>
      <c r="B119" s="133"/>
      <c r="C119" s="133"/>
      <c r="D119" s="133"/>
      <c r="E119" s="133"/>
      <c r="F119" s="133"/>
      <c r="G119" s="133"/>
      <c r="H119" s="133"/>
      <c r="I119" s="133"/>
      <c r="J119" s="133"/>
      <c r="K119" s="133"/>
      <c r="Q119" s="133"/>
      <c r="R119" s="133"/>
      <c r="AG119" s="133"/>
      <c r="AH119" s="133"/>
      <c r="AR119" s="133"/>
      <c r="AS119" s="133"/>
    </row>
    <row r="120" spans="1:45">
      <c r="A120" s="133"/>
      <c r="B120" s="133"/>
      <c r="C120" s="133"/>
      <c r="D120" s="133"/>
      <c r="E120" s="133"/>
      <c r="F120" s="133"/>
      <c r="G120" s="133"/>
      <c r="H120" s="133"/>
      <c r="I120" s="133"/>
      <c r="J120" s="133"/>
      <c r="K120" s="133"/>
      <c r="Q120" s="133"/>
      <c r="R120" s="133"/>
      <c r="AG120" s="133"/>
      <c r="AH120" s="133"/>
      <c r="AR120" s="133"/>
      <c r="AS120" s="133"/>
    </row>
    <row r="121" spans="1:45">
      <c r="A121" s="133"/>
      <c r="B121" s="133"/>
      <c r="C121" s="133"/>
      <c r="D121" s="133"/>
      <c r="E121" s="133"/>
      <c r="F121" s="133"/>
      <c r="G121" s="133"/>
      <c r="H121" s="133"/>
      <c r="I121" s="133"/>
      <c r="J121" s="133"/>
      <c r="K121" s="133"/>
      <c r="Q121" s="133"/>
      <c r="R121" s="133"/>
      <c r="AG121" s="133"/>
      <c r="AH121" s="133"/>
      <c r="AR121" s="133"/>
      <c r="AS121" s="133"/>
    </row>
    <row r="122" spans="1:45">
      <c r="A122" s="133"/>
      <c r="B122" s="133"/>
      <c r="C122" s="133"/>
      <c r="D122" s="133"/>
      <c r="E122" s="133"/>
      <c r="F122" s="133"/>
      <c r="G122" s="133"/>
      <c r="H122" s="133"/>
      <c r="I122" s="133"/>
      <c r="J122" s="133"/>
      <c r="K122" s="133"/>
      <c r="Q122" s="133"/>
      <c r="R122" s="133"/>
      <c r="AG122" s="133"/>
      <c r="AH122" s="133"/>
      <c r="AR122" s="133"/>
      <c r="AS122" s="133"/>
    </row>
    <row r="123" spans="1:45">
      <c r="A123" s="133"/>
      <c r="B123" s="133"/>
      <c r="C123" s="133"/>
      <c r="D123" s="133"/>
      <c r="E123" s="133"/>
      <c r="F123" s="133"/>
      <c r="G123" s="133"/>
      <c r="H123" s="133"/>
      <c r="I123" s="133"/>
      <c r="J123" s="133"/>
      <c r="K123" s="133"/>
      <c r="Q123" s="133"/>
      <c r="R123" s="133"/>
      <c r="AG123" s="133"/>
      <c r="AH123" s="133"/>
      <c r="AR123" s="133"/>
      <c r="AS123" s="133"/>
    </row>
    <row r="124" spans="1:45">
      <c r="A124" s="133"/>
      <c r="B124" s="133"/>
      <c r="C124" s="133"/>
      <c r="D124" s="133"/>
      <c r="E124" s="133"/>
      <c r="F124" s="133"/>
      <c r="G124" s="133"/>
      <c r="H124" s="133"/>
      <c r="I124" s="133"/>
      <c r="J124" s="133"/>
      <c r="K124" s="133"/>
      <c r="Q124" s="133"/>
      <c r="R124" s="133"/>
      <c r="AG124" s="133"/>
      <c r="AH124" s="133"/>
      <c r="AR124" s="133"/>
      <c r="AS124" s="133"/>
    </row>
    <row r="125" spans="1:45">
      <c r="A125" s="133"/>
      <c r="B125" s="133"/>
      <c r="C125" s="133"/>
      <c r="D125" s="133"/>
      <c r="E125" s="133"/>
      <c r="F125" s="133"/>
      <c r="G125" s="133"/>
      <c r="H125" s="133"/>
      <c r="I125" s="133"/>
      <c r="J125" s="133"/>
      <c r="K125" s="133"/>
      <c r="Q125" s="133"/>
      <c r="R125" s="133"/>
      <c r="AG125" s="133"/>
      <c r="AH125" s="133"/>
      <c r="AR125" s="133"/>
      <c r="AS125" s="133"/>
    </row>
    <row r="126" spans="1:45">
      <c r="A126" s="133"/>
      <c r="B126" s="133"/>
      <c r="C126" s="133"/>
      <c r="D126" s="133"/>
      <c r="E126" s="133"/>
      <c r="F126" s="133"/>
      <c r="G126" s="133"/>
      <c r="H126" s="133"/>
      <c r="I126" s="133"/>
      <c r="J126" s="133"/>
      <c r="K126" s="133"/>
      <c r="Q126" s="133"/>
      <c r="R126" s="133"/>
      <c r="AG126" s="133"/>
      <c r="AH126" s="133"/>
      <c r="AR126" s="133"/>
      <c r="AS126" s="133"/>
    </row>
    <row r="127" spans="1:45">
      <c r="A127" s="133"/>
      <c r="B127" s="133"/>
      <c r="C127" s="133"/>
      <c r="D127" s="133"/>
      <c r="E127" s="133"/>
      <c r="F127" s="133"/>
      <c r="G127" s="133"/>
      <c r="H127" s="133"/>
      <c r="I127" s="133"/>
      <c r="J127" s="133"/>
      <c r="K127" s="133"/>
      <c r="Q127" s="133"/>
      <c r="R127" s="133"/>
      <c r="AG127" s="133"/>
      <c r="AH127" s="133"/>
      <c r="AR127" s="133"/>
      <c r="AS127" s="133"/>
    </row>
    <row r="128" spans="1:45">
      <c r="A128" s="133"/>
      <c r="B128" s="133"/>
      <c r="C128" s="133"/>
      <c r="D128" s="133"/>
      <c r="E128" s="133"/>
      <c r="F128" s="133"/>
      <c r="G128" s="133"/>
      <c r="H128" s="133"/>
      <c r="I128" s="133"/>
      <c r="J128" s="133"/>
      <c r="K128" s="133"/>
      <c r="Q128" s="133"/>
      <c r="R128" s="133"/>
      <c r="AG128" s="133"/>
      <c r="AH128" s="133"/>
      <c r="AR128" s="133"/>
      <c r="AS128" s="133"/>
    </row>
    <row r="129" spans="1:45">
      <c r="A129" s="133"/>
      <c r="B129" s="133"/>
      <c r="C129" s="133"/>
      <c r="D129" s="133"/>
      <c r="E129" s="133"/>
      <c r="F129" s="133"/>
      <c r="G129" s="133"/>
      <c r="H129" s="133"/>
      <c r="I129" s="133"/>
      <c r="J129" s="133"/>
      <c r="K129" s="133"/>
      <c r="Q129" s="133"/>
      <c r="R129" s="133"/>
      <c r="AG129" s="133"/>
      <c r="AH129" s="133"/>
      <c r="AR129" s="133"/>
      <c r="AS129" s="133"/>
    </row>
    <row r="130" spans="1:45">
      <c r="A130" s="133"/>
      <c r="B130" s="133"/>
      <c r="C130" s="133"/>
      <c r="D130" s="133"/>
      <c r="E130" s="133"/>
      <c r="F130" s="133"/>
      <c r="G130" s="133"/>
      <c r="H130" s="133"/>
      <c r="I130" s="133"/>
      <c r="J130" s="133"/>
      <c r="K130" s="133"/>
      <c r="Q130" s="133"/>
      <c r="R130" s="133"/>
      <c r="AG130" s="133"/>
      <c r="AH130" s="133"/>
      <c r="AR130" s="133"/>
      <c r="AS130" s="133"/>
    </row>
    <row r="131" spans="1:45">
      <c r="A131" s="133"/>
      <c r="B131" s="133"/>
      <c r="C131" s="133"/>
      <c r="D131" s="133"/>
      <c r="E131" s="133"/>
      <c r="F131" s="133"/>
      <c r="G131" s="133"/>
      <c r="H131" s="133"/>
      <c r="I131" s="133"/>
      <c r="J131" s="133"/>
      <c r="K131" s="133"/>
      <c r="Q131" s="133"/>
      <c r="R131" s="133"/>
      <c r="AG131" s="133"/>
      <c r="AH131" s="133"/>
      <c r="AR131" s="133"/>
      <c r="AS131" s="133"/>
    </row>
    <row r="132" spans="1:45">
      <c r="A132" s="133"/>
      <c r="B132" s="133"/>
      <c r="C132" s="133"/>
      <c r="D132" s="133"/>
      <c r="E132" s="133"/>
      <c r="F132" s="133"/>
      <c r="G132" s="133"/>
      <c r="H132" s="133"/>
      <c r="I132" s="133"/>
      <c r="J132" s="133"/>
      <c r="K132" s="133"/>
      <c r="Q132" s="133"/>
      <c r="R132" s="133"/>
      <c r="AG132" s="133"/>
      <c r="AH132" s="133"/>
      <c r="AR132" s="133"/>
      <c r="AS132" s="133"/>
    </row>
    <row r="133" spans="1:45">
      <c r="A133" s="133"/>
      <c r="B133" s="133"/>
      <c r="C133" s="133"/>
      <c r="D133" s="133"/>
      <c r="E133" s="133"/>
      <c r="F133" s="133"/>
      <c r="G133" s="133"/>
      <c r="H133" s="133"/>
      <c r="I133" s="133"/>
      <c r="J133" s="133"/>
      <c r="K133" s="133"/>
      <c r="Q133" s="133"/>
      <c r="R133" s="133"/>
      <c r="AG133" s="133"/>
      <c r="AH133" s="133"/>
      <c r="AR133" s="133"/>
      <c r="AS133" s="133"/>
    </row>
    <row r="134" spans="1:45">
      <c r="A134" s="133"/>
      <c r="B134" s="133"/>
      <c r="C134" s="133"/>
      <c r="D134" s="133"/>
      <c r="E134" s="133"/>
      <c r="F134" s="133"/>
      <c r="G134" s="133"/>
      <c r="H134" s="133"/>
      <c r="I134" s="133"/>
      <c r="J134" s="133"/>
      <c r="K134" s="133"/>
      <c r="Q134" s="133"/>
      <c r="R134" s="133"/>
      <c r="AG134" s="133"/>
      <c r="AH134" s="133"/>
      <c r="AR134" s="133"/>
      <c r="AS134" s="133"/>
    </row>
    <row r="135" spans="1:45">
      <c r="A135" s="133"/>
      <c r="B135" s="133"/>
      <c r="C135" s="133"/>
      <c r="D135" s="133"/>
      <c r="E135" s="133"/>
      <c r="F135" s="133"/>
      <c r="G135" s="133"/>
      <c r="H135" s="133"/>
      <c r="I135" s="133"/>
      <c r="J135" s="133"/>
      <c r="K135" s="133"/>
      <c r="Q135" s="133"/>
      <c r="R135" s="133"/>
      <c r="AG135" s="133"/>
      <c r="AH135" s="133"/>
      <c r="AR135" s="133"/>
      <c r="AS135" s="133"/>
    </row>
    <row r="136" spans="1:45">
      <c r="A136" s="133"/>
      <c r="B136" s="133"/>
      <c r="C136" s="133"/>
      <c r="D136" s="133"/>
      <c r="E136" s="133"/>
      <c r="F136" s="133"/>
      <c r="G136" s="133"/>
      <c r="H136" s="133"/>
      <c r="I136" s="133"/>
      <c r="J136" s="133"/>
      <c r="K136" s="133"/>
      <c r="Q136" s="133"/>
      <c r="R136" s="133"/>
      <c r="AG136" s="133"/>
      <c r="AH136" s="133"/>
      <c r="AR136" s="133"/>
      <c r="AS136" s="133"/>
    </row>
    <row r="137" spans="1:45">
      <c r="A137" s="133"/>
      <c r="B137" s="133"/>
      <c r="C137" s="133"/>
      <c r="D137" s="133"/>
      <c r="E137" s="133"/>
      <c r="F137" s="133"/>
      <c r="G137" s="133"/>
      <c r="H137" s="133"/>
      <c r="I137" s="133"/>
      <c r="J137" s="133"/>
      <c r="K137" s="133"/>
      <c r="Q137" s="133"/>
      <c r="R137" s="133"/>
      <c r="AG137" s="133"/>
      <c r="AH137" s="133"/>
      <c r="AR137" s="133"/>
      <c r="AS137" s="133"/>
    </row>
    <row r="138" spans="1:45">
      <c r="A138" s="133"/>
      <c r="B138" s="133"/>
      <c r="C138" s="133"/>
      <c r="D138" s="133"/>
      <c r="E138" s="133"/>
      <c r="F138" s="133"/>
      <c r="G138" s="133"/>
      <c r="H138" s="133"/>
      <c r="I138" s="133"/>
      <c r="J138" s="133"/>
      <c r="K138" s="133"/>
      <c r="Q138" s="133"/>
      <c r="R138" s="133"/>
      <c r="AG138" s="133"/>
      <c r="AH138" s="133"/>
      <c r="AR138" s="133"/>
      <c r="AS138" s="133"/>
    </row>
    <row r="139" spans="1:45">
      <c r="A139" s="133"/>
      <c r="B139" s="133"/>
      <c r="C139" s="133"/>
      <c r="D139" s="133"/>
      <c r="E139" s="133"/>
      <c r="F139" s="133"/>
      <c r="G139" s="133"/>
      <c r="H139" s="133"/>
      <c r="I139" s="133"/>
      <c r="J139" s="133"/>
      <c r="K139" s="133"/>
      <c r="Q139" s="133"/>
      <c r="R139" s="133"/>
      <c r="AG139" s="133"/>
      <c r="AH139" s="133"/>
      <c r="AR139" s="133"/>
      <c r="AS139" s="133"/>
    </row>
    <row r="140" spans="1:45">
      <c r="A140" s="133"/>
      <c r="B140" s="133"/>
      <c r="C140" s="133"/>
      <c r="D140" s="133"/>
      <c r="E140" s="133"/>
      <c r="F140" s="133"/>
      <c r="G140" s="133"/>
      <c r="H140" s="133"/>
      <c r="I140" s="133"/>
      <c r="J140" s="133"/>
      <c r="K140" s="133"/>
      <c r="Q140" s="133"/>
      <c r="R140" s="133"/>
      <c r="AG140" s="133"/>
      <c r="AH140" s="133"/>
      <c r="AR140" s="133"/>
      <c r="AS140" s="133"/>
    </row>
    <row r="141" spans="1:45">
      <c r="A141" s="133"/>
      <c r="B141" s="133"/>
      <c r="C141" s="133"/>
      <c r="D141" s="133"/>
      <c r="E141" s="133"/>
      <c r="F141" s="133"/>
      <c r="G141" s="133"/>
      <c r="H141" s="133"/>
      <c r="I141" s="133"/>
      <c r="J141" s="133"/>
      <c r="K141" s="133"/>
      <c r="Q141" s="133"/>
      <c r="R141" s="133"/>
      <c r="AG141" s="133"/>
      <c r="AH141" s="133"/>
      <c r="AR141" s="133"/>
      <c r="AS141" s="133"/>
    </row>
    <row r="142" spans="1:45">
      <c r="A142" s="133"/>
      <c r="B142" s="133"/>
      <c r="C142" s="133"/>
      <c r="D142" s="133"/>
      <c r="E142" s="133"/>
      <c r="F142" s="133"/>
      <c r="G142" s="133"/>
      <c r="H142" s="133"/>
      <c r="I142" s="133"/>
      <c r="J142" s="133"/>
      <c r="K142" s="133"/>
      <c r="Q142" s="133"/>
      <c r="R142" s="133"/>
      <c r="AG142" s="133"/>
      <c r="AH142" s="133"/>
      <c r="AR142" s="133"/>
      <c r="AS142" s="133"/>
    </row>
    <row r="143" spans="1:45">
      <c r="A143" s="133"/>
      <c r="B143" s="133"/>
      <c r="C143" s="133"/>
      <c r="D143" s="133"/>
      <c r="E143" s="133"/>
      <c r="F143" s="133"/>
      <c r="G143" s="133"/>
      <c r="H143" s="133"/>
      <c r="I143" s="133"/>
      <c r="J143" s="133"/>
      <c r="K143" s="133"/>
      <c r="Q143" s="133"/>
      <c r="R143" s="133"/>
      <c r="AG143" s="133"/>
      <c r="AH143" s="133"/>
      <c r="AR143" s="133"/>
      <c r="AS143" s="133"/>
    </row>
    <row r="144" spans="1:45">
      <c r="A144" s="133"/>
      <c r="B144" s="133"/>
      <c r="C144" s="133"/>
      <c r="D144" s="133"/>
      <c r="E144" s="133"/>
      <c r="F144" s="133"/>
      <c r="G144" s="133"/>
      <c r="H144" s="133"/>
      <c r="I144" s="133"/>
      <c r="J144" s="133"/>
      <c r="K144" s="133"/>
      <c r="Q144" s="133"/>
      <c r="R144" s="133"/>
      <c r="AG144" s="133"/>
      <c r="AH144" s="133"/>
      <c r="AR144" s="133"/>
      <c r="AS144" s="133"/>
    </row>
    <row r="145" spans="1:45">
      <c r="A145" s="133"/>
      <c r="B145" s="133"/>
      <c r="C145" s="133"/>
      <c r="D145" s="133"/>
      <c r="E145" s="133"/>
      <c r="F145" s="133"/>
      <c r="G145" s="133"/>
      <c r="H145" s="133"/>
      <c r="I145" s="133"/>
      <c r="J145" s="133"/>
      <c r="K145" s="133"/>
      <c r="Q145" s="133"/>
      <c r="R145" s="133"/>
      <c r="AG145" s="133"/>
      <c r="AH145" s="133"/>
      <c r="AR145" s="133"/>
      <c r="AS145" s="133"/>
    </row>
    <row r="146" spans="1:45">
      <c r="A146" s="133"/>
      <c r="B146" s="133"/>
      <c r="C146" s="133"/>
      <c r="D146" s="133"/>
      <c r="E146" s="133"/>
      <c r="F146" s="133"/>
      <c r="G146" s="133"/>
      <c r="H146" s="133"/>
      <c r="I146" s="133"/>
      <c r="J146" s="133"/>
      <c r="K146" s="133"/>
      <c r="Q146" s="133"/>
      <c r="R146" s="133"/>
      <c r="AG146" s="133"/>
      <c r="AH146" s="133"/>
      <c r="AR146" s="133"/>
      <c r="AS146" s="133"/>
    </row>
    <row r="147" spans="1:45">
      <c r="A147" s="133"/>
      <c r="B147" s="133"/>
      <c r="C147" s="133"/>
      <c r="D147" s="133"/>
      <c r="E147" s="133"/>
      <c r="F147" s="133"/>
      <c r="G147" s="133"/>
      <c r="H147" s="133"/>
      <c r="I147" s="133"/>
      <c r="J147" s="133"/>
      <c r="K147" s="133"/>
      <c r="Q147" s="133"/>
      <c r="R147" s="133"/>
      <c r="AG147" s="133"/>
      <c r="AH147" s="133"/>
      <c r="AR147" s="133"/>
      <c r="AS147" s="133"/>
    </row>
    <row r="148" spans="1:45">
      <c r="A148" s="133"/>
      <c r="B148" s="133"/>
      <c r="C148" s="133"/>
      <c r="D148" s="133"/>
      <c r="E148" s="133"/>
      <c r="F148" s="133"/>
      <c r="G148" s="133"/>
      <c r="H148" s="133"/>
      <c r="I148" s="133"/>
      <c r="J148" s="133"/>
      <c r="K148" s="133"/>
      <c r="Q148" s="133"/>
      <c r="R148" s="133"/>
      <c r="AG148" s="133"/>
      <c r="AH148" s="133"/>
      <c r="AR148" s="133"/>
      <c r="AS148" s="133"/>
    </row>
    <row r="149" spans="1:45">
      <c r="A149" s="133"/>
      <c r="B149" s="133"/>
      <c r="C149" s="133"/>
      <c r="D149" s="133"/>
      <c r="E149" s="133"/>
      <c r="F149" s="133"/>
      <c r="G149" s="133"/>
      <c r="H149" s="133"/>
      <c r="I149" s="133"/>
      <c r="J149" s="133"/>
      <c r="K149" s="133"/>
      <c r="Q149" s="133"/>
      <c r="R149" s="133"/>
      <c r="AG149" s="133"/>
      <c r="AH149" s="133"/>
      <c r="AR149" s="133"/>
      <c r="AS149" s="133"/>
    </row>
    <row r="150" spans="1:45">
      <c r="A150" s="133"/>
      <c r="B150" s="133"/>
      <c r="C150" s="133"/>
      <c r="D150" s="133"/>
      <c r="E150" s="133"/>
      <c r="F150" s="133"/>
      <c r="G150" s="133"/>
      <c r="H150" s="133"/>
      <c r="I150" s="133"/>
      <c r="J150" s="133"/>
      <c r="K150" s="133"/>
      <c r="Q150" s="133"/>
      <c r="R150" s="133"/>
      <c r="AG150" s="133"/>
      <c r="AH150" s="133"/>
      <c r="AR150" s="133"/>
      <c r="AS150" s="133"/>
    </row>
    <row r="151" spans="1:45">
      <c r="A151" s="133"/>
      <c r="B151" s="133"/>
      <c r="C151" s="133"/>
      <c r="D151" s="133"/>
      <c r="E151" s="133"/>
      <c r="F151" s="133"/>
      <c r="G151" s="133"/>
      <c r="H151" s="133"/>
      <c r="I151" s="133"/>
      <c r="J151" s="133"/>
      <c r="K151" s="133"/>
      <c r="Q151" s="133"/>
      <c r="R151" s="133"/>
      <c r="AG151" s="133"/>
      <c r="AH151" s="133"/>
      <c r="AR151" s="133"/>
      <c r="AS151" s="133"/>
    </row>
    <row r="152" spans="1:45">
      <c r="A152" s="133"/>
      <c r="B152" s="133"/>
      <c r="C152" s="133"/>
      <c r="D152" s="133"/>
      <c r="E152" s="133"/>
      <c r="F152" s="133"/>
      <c r="G152" s="133"/>
      <c r="H152" s="133"/>
      <c r="I152" s="133"/>
      <c r="J152" s="133"/>
      <c r="K152" s="133"/>
      <c r="Q152" s="133"/>
      <c r="R152" s="133"/>
      <c r="AG152" s="133"/>
      <c r="AH152" s="133"/>
      <c r="AR152" s="133"/>
      <c r="AS152" s="133"/>
    </row>
    <row r="153" spans="1:45">
      <c r="A153" s="133"/>
      <c r="B153" s="133"/>
      <c r="C153" s="133"/>
      <c r="D153" s="133"/>
      <c r="E153" s="133"/>
      <c r="F153" s="133"/>
      <c r="G153" s="133"/>
      <c r="H153" s="133"/>
      <c r="I153" s="133"/>
      <c r="J153" s="133"/>
      <c r="K153" s="133"/>
      <c r="Q153" s="133"/>
      <c r="R153" s="133"/>
      <c r="AG153" s="133"/>
      <c r="AH153" s="133"/>
      <c r="AR153" s="133"/>
      <c r="AS153" s="133"/>
    </row>
    <row r="154" spans="1:45">
      <c r="A154" s="133"/>
      <c r="B154" s="133"/>
      <c r="C154" s="133"/>
      <c r="D154" s="133"/>
      <c r="E154" s="133"/>
      <c r="F154" s="133"/>
      <c r="G154" s="133"/>
      <c r="H154" s="133"/>
      <c r="I154" s="133"/>
      <c r="J154" s="133"/>
      <c r="K154" s="133"/>
      <c r="Q154" s="133"/>
      <c r="R154" s="133"/>
      <c r="AG154" s="133"/>
      <c r="AH154" s="133"/>
      <c r="AR154" s="133"/>
      <c r="AS154" s="133"/>
    </row>
    <row r="155" spans="1:45">
      <c r="A155" s="133"/>
      <c r="B155" s="133"/>
      <c r="C155" s="133"/>
      <c r="D155" s="133"/>
      <c r="E155" s="133"/>
      <c r="F155" s="133"/>
      <c r="G155" s="133"/>
      <c r="H155" s="133"/>
      <c r="I155" s="133"/>
      <c r="J155" s="133"/>
      <c r="K155" s="133"/>
      <c r="Q155" s="133"/>
      <c r="R155" s="133"/>
      <c r="AG155" s="133"/>
      <c r="AH155" s="133"/>
      <c r="AR155" s="133"/>
      <c r="AS155" s="133"/>
    </row>
    <row r="156" spans="1:45">
      <c r="A156" s="133"/>
      <c r="B156" s="133"/>
      <c r="C156" s="133"/>
      <c r="D156" s="133"/>
      <c r="E156" s="133"/>
      <c r="F156" s="133"/>
      <c r="G156" s="133"/>
      <c r="H156" s="133"/>
      <c r="I156" s="133"/>
      <c r="J156" s="133"/>
      <c r="K156" s="133"/>
      <c r="Q156" s="133"/>
      <c r="R156" s="133"/>
      <c r="AG156" s="133"/>
      <c r="AH156" s="133"/>
      <c r="AR156" s="133"/>
      <c r="AS156" s="133"/>
    </row>
    <row r="157" spans="1:45">
      <c r="A157" s="133"/>
      <c r="B157" s="133"/>
      <c r="C157" s="133"/>
      <c r="D157" s="133"/>
      <c r="E157" s="133"/>
      <c r="F157" s="133"/>
      <c r="G157" s="133"/>
      <c r="H157" s="133"/>
      <c r="I157" s="133"/>
      <c r="J157" s="133"/>
      <c r="K157" s="133"/>
      <c r="Q157" s="133"/>
      <c r="R157" s="133"/>
      <c r="AG157" s="133"/>
      <c r="AH157" s="133"/>
      <c r="AR157" s="133"/>
      <c r="AS157" s="133"/>
    </row>
    <row r="158" spans="1:45">
      <c r="A158" s="133"/>
      <c r="B158" s="133"/>
      <c r="C158" s="133"/>
      <c r="D158" s="133"/>
      <c r="E158" s="133"/>
      <c r="F158" s="133"/>
      <c r="G158" s="133"/>
      <c r="H158" s="133"/>
      <c r="I158" s="133"/>
      <c r="J158" s="133"/>
      <c r="K158" s="133"/>
      <c r="Q158" s="133"/>
      <c r="R158" s="133"/>
      <c r="AG158" s="133"/>
      <c r="AH158" s="133"/>
      <c r="AR158" s="133"/>
      <c r="AS158" s="133"/>
    </row>
    <row r="159" spans="1:45">
      <c r="A159" s="133"/>
      <c r="B159" s="133"/>
      <c r="C159" s="133"/>
      <c r="D159" s="133"/>
      <c r="E159" s="133"/>
      <c r="F159" s="133"/>
      <c r="G159" s="133"/>
      <c r="H159" s="133"/>
      <c r="I159" s="133"/>
      <c r="J159" s="133"/>
      <c r="K159" s="133"/>
      <c r="Q159" s="133"/>
      <c r="R159" s="133"/>
      <c r="AG159" s="133"/>
      <c r="AH159" s="133"/>
      <c r="AR159" s="133"/>
      <c r="AS159" s="133"/>
    </row>
    <row r="160" spans="1:45">
      <c r="A160" s="133"/>
      <c r="B160" s="133"/>
      <c r="C160" s="133"/>
      <c r="D160" s="133"/>
      <c r="E160" s="133"/>
      <c r="F160" s="133"/>
      <c r="G160" s="133"/>
      <c r="H160" s="133"/>
      <c r="I160" s="133"/>
      <c r="J160" s="133"/>
      <c r="K160" s="133"/>
      <c r="Q160" s="133"/>
      <c r="R160" s="133"/>
      <c r="AG160" s="133"/>
      <c r="AH160" s="133"/>
      <c r="AR160" s="133"/>
      <c r="AS160" s="133"/>
    </row>
    <row r="161" spans="1:45">
      <c r="A161" s="133"/>
      <c r="B161" s="133"/>
      <c r="C161" s="133"/>
      <c r="D161" s="133"/>
      <c r="E161" s="133"/>
      <c r="F161" s="133"/>
      <c r="G161" s="133"/>
      <c r="H161" s="133"/>
      <c r="I161" s="133"/>
      <c r="J161" s="133"/>
      <c r="K161" s="133"/>
      <c r="Q161" s="133"/>
      <c r="R161" s="133"/>
      <c r="AG161" s="133"/>
      <c r="AH161" s="133"/>
      <c r="AR161" s="133"/>
      <c r="AS161" s="133"/>
    </row>
    <row r="162" spans="1:45">
      <c r="A162" s="133"/>
      <c r="B162" s="133"/>
      <c r="C162" s="133"/>
      <c r="D162" s="133"/>
      <c r="E162" s="133"/>
      <c r="F162" s="133"/>
      <c r="G162" s="133"/>
      <c r="H162" s="133"/>
      <c r="I162" s="133"/>
      <c r="J162" s="133"/>
      <c r="K162" s="133"/>
      <c r="Q162" s="133"/>
      <c r="R162" s="133"/>
      <c r="AG162" s="133"/>
      <c r="AH162" s="133"/>
      <c r="AR162" s="133"/>
      <c r="AS162" s="133"/>
    </row>
    <row r="163" spans="1:45">
      <c r="A163" s="133"/>
      <c r="B163" s="133"/>
      <c r="C163" s="133"/>
      <c r="D163" s="133"/>
      <c r="E163" s="133"/>
      <c r="F163" s="133"/>
      <c r="G163" s="133"/>
      <c r="H163" s="133"/>
      <c r="I163" s="133"/>
      <c r="J163" s="133"/>
      <c r="K163" s="133"/>
      <c r="Q163" s="133"/>
      <c r="R163" s="133"/>
      <c r="AG163" s="133"/>
      <c r="AH163" s="133"/>
      <c r="AR163" s="133"/>
      <c r="AS163" s="133"/>
    </row>
    <row r="164" spans="1:45">
      <c r="A164" s="133"/>
      <c r="B164" s="133"/>
      <c r="C164" s="133"/>
      <c r="D164" s="133"/>
      <c r="E164" s="133"/>
      <c r="F164" s="133"/>
      <c r="G164" s="133"/>
      <c r="H164" s="133"/>
      <c r="I164" s="133"/>
      <c r="J164" s="133"/>
      <c r="K164" s="133"/>
      <c r="Q164" s="133"/>
      <c r="R164" s="133"/>
      <c r="AG164" s="133"/>
      <c r="AH164" s="133"/>
      <c r="AR164" s="133"/>
      <c r="AS164" s="133"/>
    </row>
    <row r="165" spans="1:45">
      <c r="A165" s="133"/>
      <c r="B165" s="133"/>
      <c r="C165" s="133"/>
      <c r="D165" s="133"/>
      <c r="E165" s="133"/>
      <c r="F165" s="133"/>
      <c r="G165" s="133"/>
      <c r="H165" s="133"/>
      <c r="I165" s="133"/>
      <c r="J165" s="133"/>
      <c r="K165" s="133"/>
      <c r="Q165" s="133"/>
      <c r="R165" s="133"/>
      <c r="AG165" s="133"/>
      <c r="AH165" s="133"/>
      <c r="AR165" s="133"/>
      <c r="AS165" s="133"/>
    </row>
    <row r="166" spans="1:45">
      <c r="A166" s="133"/>
      <c r="B166" s="133"/>
      <c r="C166" s="133"/>
      <c r="D166" s="133"/>
      <c r="E166" s="133"/>
      <c r="F166" s="133"/>
      <c r="G166" s="133"/>
      <c r="H166" s="133"/>
      <c r="I166" s="133"/>
      <c r="J166" s="133"/>
      <c r="K166" s="133"/>
      <c r="Q166" s="133"/>
      <c r="R166" s="133"/>
      <c r="AG166" s="133"/>
      <c r="AH166" s="133"/>
      <c r="AR166" s="133"/>
      <c r="AS166" s="133"/>
    </row>
    <row r="167" spans="1:45">
      <c r="A167" s="133"/>
      <c r="B167" s="133"/>
      <c r="C167" s="133"/>
      <c r="D167" s="133"/>
      <c r="E167" s="133"/>
      <c r="F167" s="133"/>
      <c r="G167" s="133"/>
      <c r="H167" s="133"/>
      <c r="I167" s="133"/>
      <c r="J167" s="133"/>
      <c r="K167" s="133"/>
      <c r="Q167" s="133"/>
      <c r="R167" s="133"/>
      <c r="AG167" s="133"/>
      <c r="AH167" s="133"/>
      <c r="AR167" s="133"/>
      <c r="AS167" s="133"/>
    </row>
    <row r="168" spans="1:45">
      <c r="A168" s="133"/>
      <c r="B168" s="133"/>
      <c r="C168" s="133"/>
      <c r="D168" s="133"/>
      <c r="E168" s="133"/>
      <c r="F168" s="133"/>
      <c r="G168" s="133"/>
      <c r="H168" s="133"/>
      <c r="I168" s="133"/>
      <c r="J168" s="133"/>
      <c r="K168" s="133"/>
      <c r="Q168" s="133"/>
      <c r="R168" s="133"/>
      <c r="AG168" s="133"/>
      <c r="AH168" s="133"/>
      <c r="AR168" s="133"/>
      <c r="AS168" s="133"/>
    </row>
    <row r="169" spans="1:45">
      <c r="A169" s="133"/>
      <c r="B169" s="133"/>
      <c r="C169" s="133"/>
      <c r="D169" s="133"/>
      <c r="E169" s="133"/>
      <c r="F169" s="133"/>
      <c r="G169" s="133"/>
      <c r="H169" s="133"/>
      <c r="I169" s="133"/>
      <c r="J169" s="133"/>
      <c r="K169" s="133"/>
      <c r="Q169" s="133"/>
      <c r="R169" s="133"/>
      <c r="AG169" s="133"/>
      <c r="AH169" s="133"/>
      <c r="AR169" s="133"/>
      <c r="AS169" s="133"/>
    </row>
    <row r="170" spans="1:45">
      <c r="A170" s="133"/>
      <c r="B170" s="133"/>
      <c r="C170" s="133"/>
      <c r="D170" s="133"/>
      <c r="E170" s="133"/>
      <c r="F170" s="133"/>
      <c r="G170" s="133"/>
      <c r="H170" s="133"/>
      <c r="I170" s="133"/>
      <c r="J170" s="133"/>
      <c r="K170" s="133"/>
      <c r="Q170" s="133"/>
      <c r="R170" s="133"/>
      <c r="AG170" s="133"/>
      <c r="AH170" s="133"/>
      <c r="AR170" s="133"/>
      <c r="AS170" s="133"/>
    </row>
    <row r="171" spans="1:45">
      <c r="A171" s="133"/>
      <c r="B171" s="133"/>
      <c r="C171" s="133"/>
      <c r="D171" s="133"/>
      <c r="E171" s="133"/>
      <c r="F171" s="133"/>
      <c r="G171" s="133"/>
      <c r="H171" s="133"/>
      <c r="I171" s="133"/>
      <c r="J171" s="133"/>
      <c r="K171" s="133"/>
      <c r="Q171" s="133"/>
      <c r="R171" s="133"/>
      <c r="AG171" s="133"/>
      <c r="AH171" s="133"/>
      <c r="AR171" s="133"/>
      <c r="AS171" s="133"/>
    </row>
    <row r="172" spans="1:45">
      <c r="A172" s="133"/>
      <c r="B172" s="133"/>
      <c r="C172" s="133"/>
      <c r="D172" s="133"/>
      <c r="E172" s="133"/>
      <c r="F172" s="133"/>
      <c r="G172" s="133"/>
      <c r="H172" s="133"/>
      <c r="I172" s="133"/>
      <c r="J172" s="133"/>
      <c r="K172" s="133"/>
      <c r="Q172" s="133"/>
      <c r="R172" s="133"/>
      <c r="AG172" s="133"/>
      <c r="AH172" s="133"/>
      <c r="AR172" s="133"/>
      <c r="AS172" s="133"/>
    </row>
    <row r="173" spans="1:45">
      <c r="A173" s="133"/>
      <c r="B173" s="133"/>
      <c r="C173" s="133"/>
      <c r="D173" s="133"/>
      <c r="E173" s="133"/>
      <c r="F173" s="133"/>
      <c r="G173" s="133"/>
      <c r="H173" s="133"/>
      <c r="I173" s="133"/>
      <c r="J173" s="133"/>
      <c r="K173" s="133"/>
      <c r="Q173" s="133"/>
      <c r="R173" s="133"/>
      <c r="AG173" s="133"/>
      <c r="AH173" s="133"/>
      <c r="AR173" s="133"/>
      <c r="AS173" s="133"/>
    </row>
    <row r="174" spans="1:45">
      <c r="A174" s="133"/>
      <c r="B174" s="133"/>
      <c r="C174" s="133"/>
      <c r="D174" s="133"/>
      <c r="E174" s="133"/>
      <c r="F174" s="133"/>
      <c r="G174" s="133"/>
      <c r="H174" s="133"/>
      <c r="I174" s="133"/>
      <c r="J174" s="133"/>
      <c r="K174" s="133"/>
      <c r="Q174" s="133"/>
      <c r="R174" s="133"/>
      <c r="AG174" s="133"/>
      <c r="AH174" s="133"/>
      <c r="AR174" s="133"/>
      <c r="AS174" s="133"/>
    </row>
    <row r="175" spans="1:45">
      <c r="A175" s="133"/>
      <c r="B175" s="133"/>
      <c r="C175" s="133"/>
      <c r="D175" s="133"/>
      <c r="E175" s="133"/>
      <c r="F175" s="133"/>
      <c r="G175" s="133"/>
      <c r="H175" s="133"/>
      <c r="I175" s="133"/>
      <c r="J175" s="133"/>
      <c r="K175" s="133"/>
      <c r="Q175" s="133"/>
      <c r="R175" s="133"/>
      <c r="AG175" s="133"/>
      <c r="AH175" s="133"/>
      <c r="AR175" s="133"/>
      <c r="AS175" s="133"/>
    </row>
    <row r="176" spans="1:45">
      <c r="A176" s="133"/>
      <c r="B176" s="133"/>
      <c r="C176" s="133"/>
      <c r="D176" s="133"/>
      <c r="E176" s="133"/>
      <c r="F176" s="133"/>
      <c r="G176" s="133"/>
      <c r="H176" s="133"/>
      <c r="I176" s="133"/>
      <c r="J176" s="133"/>
      <c r="K176" s="133"/>
      <c r="Q176" s="133"/>
      <c r="R176" s="133"/>
      <c r="AG176" s="133"/>
      <c r="AH176" s="133"/>
      <c r="AR176" s="133"/>
      <c r="AS176" s="133"/>
    </row>
    <row r="177" spans="1:45">
      <c r="A177" s="133"/>
      <c r="B177" s="133"/>
      <c r="C177" s="133"/>
      <c r="D177" s="133"/>
      <c r="E177" s="133"/>
      <c r="F177" s="133"/>
      <c r="G177" s="133"/>
      <c r="H177" s="133"/>
      <c r="I177" s="133"/>
      <c r="J177" s="133"/>
      <c r="K177" s="133"/>
      <c r="Q177" s="133"/>
      <c r="R177" s="133"/>
      <c r="AG177" s="133"/>
      <c r="AH177" s="133"/>
      <c r="AR177" s="133"/>
      <c r="AS177" s="133"/>
    </row>
    <row r="178" spans="1:45">
      <c r="A178" s="133"/>
      <c r="B178" s="133"/>
      <c r="C178" s="133"/>
      <c r="D178" s="133"/>
      <c r="E178" s="133"/>
      <c r="F178" s="133"/>
      <c r="G178" s="133"/>
      <c r="H178" s="133"/>
      <c r="I178" s="133"/>
      <c r="J178" s="133"/>
      <c r="K178" s="133"/>
      <c r="Q178" s="133"/>
      <c r="R178" s="133"/>
      <c r="AG178" s="133"/>
      <c r="AH178" s="133"/>
      <c r="AR178" s="133"/>
      <c r="AS178" s="133"/>
    </row>
    <row r="179" spans="1:45">
      <c r="A179" s="133"/>
      <c r="B179" s="133"/>
      <c r="C179" s="133"/>
      <c r="D179" s="133"/>
      <c r="E179" s="133"/>
      <c r="F179" s="133"/>
      <c r="G179" s="133"/>
      <c r="H179" s="133"/>
      <c r="I179" s="133"/>
      <c r="J179" s="133"/>
      <c r="K179" s="133"/>
      <c r="Q179" s="133"/>
      <c r="R179" s="133"/>
      <c r="AG179" s="133"/>
      <c r="AH179" s="133"/>
      <c r="AR179" s="133"/>
      <c r="AS179" s="133"/>
    </row>
    <row r="180" spans="1:45">
      <c r="A180" s="133"/>
      <c r="B180" s="133"/>
      <c r="C180" s="133"/>
      <c r="D180" s="133"/>
      <c r="E180" s="133"/>
      <c r="F180" s="133"/>
      <c r="G180" s="133"/>
      <c r="H180" s="133"/>
      <c r="I180" s="133"/>
      <c r="J180" s="133"/>
      <c r="K180" s="133"/>
      <c r="Q180" s="133"/>
      <c r="R180" s="133"/>
      <c r="AG180" s="133"/>
      <c r="AH180" s="133"/>
      <c r="AR180" s="133"/>
      <c r="AS180" s="133"/>
    </row>
    <row r="181" spans="1:45">
      <c r="A181" s="133"/>
      <c r="B181" s="133"/>
      <c r="C181" s="133"/>
      <c r="D181" s="133"/>
      <c r="E181" s="133"/>
      <c r="F181" s="133"/>
      <c r="G181" s="133"/>
      <c r="H181" s="133"/>
      <c r="I181" s="133"/>
      <c r="J181" s="133"/>
      <c r="K181" s="133"/>
      <c r="Q181" s="133"/>
      <c r="R181" s="133"/>
      <c r="AG181" s="133"/>
      <c r="AH181" s="133"/>
      <c r="AR181" s="133"/>
      <c r="AS181" s="133"/>
    </row>
    <row r="182" spans="1:45">
      <c r="A182" s="133"/>
      <c r="B182" s="133"/>
      <c r="C182" s="133"/>
      <c r="D182" s="133"/>
      <c r="E182" s="133"/>
      <c r="F182" s="133"/>
      <c r="G182" s="133"/>
      <c r="H182" s="133"/>
      <c r="I182" s="133"/>
      <c r="J182" s="133"/>
      <c r="K182" s="133"/>
      <c r="Q182" s="133"/>
      <c r="R182" s="133"/>
      <c r="AG182" s="133"/>
      <c r="AH182" s="133"/>
      <c r="AR182" s="133"/>
      <c r="AS182" s="133"/>
    </row>
    <row r="183" spans="1:45">
      <c r="A183" s="133"/>
      <c r="B183" s="133"/>
      <c r="C183" s="133"/>
      <c r="D183" s="133"/>
      <c r="E183" s="133"/>
      <c r="F183" s="133"/>
      <c r="G183" s="133"/>
      <c r="H183" s="133"/>
      <c r="I183" s="133"/>
      <c r="J183" s="133"/>
      <c r="K183" s="133"/>
      <c r="Q183" s="133"/>
      <c r="R183" s="133"/>
      <c r="AG183" s="133"/>
      <c r="AH183" s="133"/>
      <c r="AR183" s="133"/>
      <c r="AS183" s="133"/>
    </row>
    <row r="184" spans="1:45">
      <c r="A184" s="133"/>
      <c r="B184" s="133"/>
      <c r="C184" s="133"/>
      <c r="D184" s="133"/>
      <c r="E184" s="133"/>
      <c r="F184" s="133"/>
      <c r="G184" s="133"/>
      <c r="H184" s="133"/>
      <c r="I184" s="133"/>
      <c r="J184" s="133"/>
      <c r="K184" s="133"/>
      <c r="Q184" s="133"/>
      <c r="R184" s="133"/>
      <c r="AG184" s="133"/>
      <c r="AH184" s="133"/>
      <c r="AR184" s="133"/>
      <c r="AS184" s="133"/>
    </row>
    <row r="185" spans="1:45">
      <c r="A185" s="133"/>
      <c r="B185" s="133"/>
      <c r="C185" s="133"/>
      <c r="D185" s="133"/>
      <c r="E185" s="133"/>
      <c r="F185" s="133"/>
      <c r="G185" s="133"/>
      <c r="H185" s="133"/>
      <c r="I185" s="133"/>
      <c r="J185" s="133"/>
      <c r="K185" s="133"/>
      <c r="Q185" s="133"/>
      <c r="R185" s="133"/>
      <c r="AG185" s="133"/>
      <c r="AH185" s="133"/>
      <c r="AR185" s="133"/>
      <c r="AS185" s="133"/>
    </row>
    <row r="186" spans="1:45">
      <c r="A186" s="133"/>
      <c r="B186" s="133"/>
      <c r="C186" s="133"/>
      <c r="D186" s="133"/>
      <c r="E186" s="133"/>
      <c r="F186" s="133"/>
      <c r="G186" s="133"/>
      <c r="H186" s="133"/>
      <c r="I186" s="133"/>
      <c r="J186" s="133"/>
      <c r="K186" s="133"/>
      <c r="Q186" s="133"/>
      <c r="R186" s="133"/>
      <c r="AG186" s="133"/>
      <c r="AH186" s="133"/>
      <c r="AR186" s="133"/>
      <c r="AS186" s="133"/>
    </row>
    <row r="187" spans="1:45">
      <c r="A187" s="133"/>
      <c r="B187" s="133"/>
      <c r="C187" s="133"/>
      <c r="D187" s="133"/>
      <c r="E187" s="133"/>
      <c r="F187" s="133"/>
      <c r="G187" s="133"/>
      <c r="H187" s="133"/>
      <c r="I187" s="133"/>
      <c r="J187" s="133"/>
      <c r="K187" s="133"/>
      <c r="Q187" s="133"/>
      <c r="R187" s="133"/>
      <c r="AG187" s="133"/>
      <c r="AH187" s="133"/>
      <c r="AR187" s="133"/>
      <c r="AS187" s="133"/>
    </row>
    <row r="188" spans="1:45">
      <c r="A188" s="133"/>
      <c r="B188" s="133"/>
      <c r="C188" s="133"/>
      <c r="D188" s="133"/>
      <c r="E188" s="133"/>
      <c r="F188" s="133"/>
      <c r="G188" s="133"/>
      <c r="H188" s="133"/>
      <c r="I188" s="133"/>
      <c r="J188" s="133"/>
      <c r="K188" s="133"/>
      <c r="Q188" s="133"/>
      <c r="R188" s="133"/>
      <c r="AG188" s="133"/>
      <c r="AH188" s="133"/>
      <c r="AR188" s="133"/>
      <c r="AS188" s="133"/>
    </row>
    <row r="189" spans="1:45">
      <c r="A189" s="133"/>
      <c r="B189" s="133"/>
      <c r="C189" s="133"/>
      <c r="D189" s="133"/>
      <c r="E189" s="133"/>
      <c r="F189" s="133"/>
      <c r="G189" s="133"/>
      <c r="H189" s="133"/>
      <c r="I189" s="133"/>
      <c r="J189" s="133"/>
      <c r="K189" s="133"/>
      <c r="Q189" s="133"/>
      <c r="R189" s="133"/>
      <c r="AG189" s="133"/>
      <c r="AH189" s="133"/>
      <c r="AR189" s="133"/>
      <c r="AS189" s="133"/>
    </row>
    <row r="190" spans="1:45">
      <c r="A190" s="133"/>
      <c r="B190" s="133"/>
      <c r="C190" s="133"/>
      <c r="D190" s="133"/>
      <c r="E190" s="133"/>
      <c r="F190" s="133"/>
      <c r="G190" s="133"/>
      <c r="H190" s="133"/>
      <c r="I190" s="133"/>
      <c r="J190" s="133"/>
      <c r="K190" s="133"/>
      <c r="Q190" s="133"/>
      <c r="R190" s="133"/>
      <c r="AG190" s="133"/>
      <c r="AH190" s="133"/>
      <c r="AR190" s="133"/>
      <c r="AS190" s="133"/>
    </row>
    <row r="191" spans="1:45">
      <c r="A191" s="133"/>
      <c r="B191" s="133"/>
      <c r="C191" s="133"/>
      <c r="D191" s="133"/>
      <c r="E191" s="133"/>
      <c r="F191" s="133"/>
      <c r="G191" s="133"/>
      <c r="H191" s="133"/>
      <c r="I191" s="133"/>
      <c r="J191" s="133"/>
      <c r="K191" s="133"/>
      <c r="Q191" s="133"/>
      <c r="R191" s="133"/>
      <c r="AG191" s="133"/>
      <c r="AH191" s="133"/>
      <c r="AR191" s="133"/>
      <c r="AS191" s="133"/>
    </row>
    <row r="192" spans="1:45">
      <c r="A192" s="133"/>
      <c r="B192" s="133"/>
      <c r="C192" s="133"/>
      <c r="D192" s="133"/>
      <c r="E192" s="133"/>
      <c r="F192" s="133"/>
      <c r="G192" s="133"/>
      <c r="H192" s="133"/>
      <c r="I192" s="133"/>
      <c r="J192" s="133"/>
      <c r="K192" s="133"/>
      <c r="Q192" s="133"/>
      <c r="R192" s="133"/>
      <c r="AG192" s="133"/>
      <c r="AH192" s="133"/>
      <c r="AR192" s="133"/>
      <c r="AS192" s="133"/>
    </row>
    <row r="193" spans="1:45">
      <c r="A193" s="133"/>
      <c r="B193" s="133"/>
      <c r="C193" s="133"/>
      <c r="D193" s="133"/>
      <c r="E193" s="133"/>
      <c r="F193" s="133"/>
      <c r="G193" s="133"/>
      <c r="H193" s="133"/>
      <c r="I193" s="133"/>
      <c r="J193" s="133"/>
      <c r="K193" s="133"/>
      <c r="Q193" s="133"/>
      <c r="R193" s="133"/>
      <c r="AG193" s="133"/>
      <c r="AH193" s="133"/>
      <c r="AR193" s="133"/>
      <c r="AS193" s="133"/>
    </row>
    <row r="194" spans="1:45">
      <c r="A194" s="133"/>
      <c r="B194" s="133"/>
      <c r="C194" s="133"/>
      <c r="D194" s="133"/>
      <c r="E194" s="133"/>
      <c r="F194" s="133"/>
      <c r="G194" s="133"/>
      <c r="H194" s="133"/>
      <c r="I194" s="133"/>
      <c r="J194" s="133"/>
      <c r="K194" s="133"/>
      <c r="Q194" s="133"/>
      <c r="R194" s="133"/>
      <c r="AG194" s="133"/>
      <c r="AH194" s="133"/>
      <c r="AR194" s="133"/>
      <c r="AS194" s="133"/>
    </row>
    <row r="195" spans="1:45">
      <c r="A195" s="133"/>
      <c r="B195" s="133"/>
      <c r="C195" s="133"/>
      <c r="D195" s="133"/>
      <c r="E195" s="133"/>
      <c r="F195" s="133"/>
      <c r="G195" s="133"/>
      <c r="H195" s="133"/>
      <c r="I195" s="133"/>
      <c r="J195" s="133"/>
      <c r="K195" s="133"/>
      <c r="Q195" s="133"/>
      <c r="R195" s="133"/>
      <c r="AG195" s="133"/>
      <c r="AH195" s="133"/>
      <c r="AR195" s="133"/>
      <c r="AS195" s="133"/>
    </row>
    <row r="196" spans="1:45">
      <c r="A196" s="133"/>
      <c r="B196" s="133"/>
      <c r="C196" s="133"/>
      <c r="D196" s="133"/>
      <c r="E196" s="133"/>
      <c r="F196" s="133"/>
      <c r="G196" s="133"/>
      <c r="H196" s="133"/>
      <c r="I196" s="133"/>
      <c r="J196" s="133"/>
      <c r="K196" s="133"/>
      <c r="Q196" s="133"/>
      <c r="R196" s="133"/>
      <c r="AG196" s="133"/>
      <c r="AH196" s="133"/>
      <c r="AR196" s="133"/>
      <c r="AS196" s="133"/>
    </row>
    <row r="197" spans="1:45">
      <c r="A197" s="133"/>
      <c r="B197" s="133"/>
      <c r="C197" s="133"/>
      <c r="D197" s="133"/>
      <c r="E197" s="133"/>
      <c r="F197" s="133"/>
      <c r="G197" s="133"/>
      <c r="H197" s="133"/>
      <c r="I197" s="133"/>
      <c r="J197" s="133"/>
      <c r="K197" s="133"/>
      <c r="Q197" s="133"/>
      <c r="R197" s="133"/>
      <c r="AG197" s="133"/>
      <c r="AH197" s="133"/>
      <c r="AR197" s="133"/>
      <c r="AS197" s="133"/>
    </row>
    <row r="198" spans="1:45">
      <c r="A198" s="133"/>
      <c r="B198" s="133"/>
      <c r="C198" s="133"/>
      <c r="D198" s="133"/>
      <c r="E198" s="133"/>
      <c r="F198" s="133"/>
      <c r="G198" s="133"/>
      <c r="H198" s="133"/>
      <c r="I198" s="133"/>
      <c r="J198" s="133"/>
      <c r="K198" s="133"/>
      <c r="Q198" s="133"/>
      <c r="R198" s="133"/>
      <c r="AG198" s="133"/>
      <c r="AH198" s="133"/>
      <c r="AR198" s="133"/>
      <c r="AS198" s="133"/>
    </row>
    <row r="199" spans="1:45">
      <c r="A199" s="133"/>
      <c r="B199" s="133"/>
      <c r="C199" s="133"/>
      <c r="D199" s="133"/>
      <c r="E199" s="133"/>
      <c r="F199" s="133"/>
      <c r="G199" s="133"/>
      <c r="H199" s="133"/>
      <c r="I199" s="133"/>
      <c r="J199" s="133"/>
      <c r="K199" s="133"/>
      <c r="Q199" s="133"/>
      <c r="R199" s="133"/>
      <c r="AG199" s="133"/>
      <c r="AH199" s="133"/>
      <c r="AR199" s="133"/>
      <c r="AS199" s="133"/>
    </row>
    <row r="200" spans="1:45">
      <c r="A200" s="133"/>
      <c r="B200" s="133"/>
      <c r="C200" s="133"/>
      <c r="D200" s="133"/>
      <c r="E200" s="133"/>
      <c r="F200" s="133"/>
      <c r="G200" s="133"/>
      <c r="H200" s="133"/>
      <c r="I200" s="133"/>
      <c r="J200" s="133"/>
      <c r="K200" s="133"/>
      <c r="Q200" s="133"/>
      <c r="R200" s="133"/>
      <c r="AG200" s="133"/>
      <c r="AH200" s="133"/>
      <c r="AR200" s="133"/>
      <c r="AS200" s="133"/>
    </row>
    <row r="201" spans="1:45">
      <c r="A201" s="133"/>
      <c r="B201" s="133"/>
      <c r="C201" s="133"/>
      <c r="D201" s="133"/>
      <c r="E201" s="133"/>
      <c r="F201" s="133"/>
      <c r="G201" s="133"/>
      <c r="H201" s="133"/>
      <c r="I201" s="133"/>
      <c r="J201" s="133"/>
      <c r="K201" s="133"/>
      <c r="Q201" s="133"/>
      <c r="R201" s="133"/>
      <c r="AG201" s="133"/>
      <c r="AH201" s="133"/>
      <c r="AR201" s="133"/>
      <c r="AS201" s="133"/>
    </row>
    <row r="202" spans="1:45">
      <c r="A202" s="133"/>
      <c r="B202" s="133"/>
      <c r="C202" s="133"/>
      <c r="D202" s="133"/>
      <c r="E202" s="133"/>
      <c r="F202" s="133"/>
      <c r="G202" s="133"/>
      <c r="H202" s="133"/>
      <c r="I202" s="133"/>
      <c r="J202" s="133"/>
      <c r="K202" s="133"/>
      <c r="Q202" s="133"/>
      <c r="R202" s="133"/>
      <c r="AG202" s="133"/>
      <c r="AH202" s="133"/>
      <c r="AR202" s="133"/>
      <c r="AS202" s="133"/>
    </row>
    <row r="203" spans="1:45">
      <c r="A203" s="133"/>
      <c r="B203" s="133"/>
      <c r="C203" s="133"/>
      <c r="D203" s="133"/>
      <c r="E203" s="133"/>
      <c r="F203" s="133"/>
      <c r="G203" s="133"/>
      <c r="H203" s="133"/>
      <c r="I203" s="133"/>
      <c r="J203" s="133"/>
      <c r="K203" s="133"/>
      <c r="Q203" s="133"/>
      <c r="R203" s="133"/>
      <c r="AG203" s="133"/>
      <c r="AH203" s="133"/>
      <c r="AR203" s="133"/>
      <c r="AS203" s="133"/>
    </row>
    <row r="204" spans="1:45">
      <c r="A204" s="133"/>
      <c r="B204" s="133"/>
      <c r="C204" s="133"/>
      <c r="D204" s="133"/>
      <c r="E204" s="133"/>
      <c r="F204" s="133"/>
      <c r="G204" s="133"/>
      <c r="H204" s="133"/>
      <c r="I204" s="133"/>
      <c r="J204" s="133"/>
      <c r="K204" s="133"/>
      <c r="Q204" s="133"/>
      <c r="R204" s="133"/>
      <c r="AG204" s="133"/>
      <c r="AH204" s="133"/>
      <c r="AR204" s="133"/>
      <c r="AS204" s="133"/>
    </row>
    <row r="205" spans="1:45">
      <c r="A205" s="133"/>
      <c r="B205" s="133"/>
      <c r="C205" s="133"/>
      <c r="D205" s="133"/>
      <c r="E205" s="133"/>
      <c r="F205" s="133"/>
      <c r="G205" s="133"/>
      <c r="H205" s="133"/>
      <c r="I205" s="133"/>
      <c r="J205" s="133"/>
      <c r="K205" s="133"/>
      <c r="Q205" s="133"/>
      <c r="R205" s="133"/>
      <c r="AG205" s="133"/>
      <c r="AH205" s="133"/>
      <c r="AR205" s="133"/>
      <c r="AS205" s="133"/>
    </row>
    <row r="206" spans="1:45">
      <c r="A206" s="133"/>
      <c r="B206" s="133"/>
      <c r="C206" s="133"/>
      <c r="D206" s="133"/>
      <c r="E206" s="133"/>
      <c r="F206" s="133"/>
      <c r="G206" s="133"/>
      <c r="H206" s="133"/>
      <c r="I206" s="133"/>
      <c r="J206" s="133"/>
      <c r="K206" s="133"/>
      <c r="Q206" s="133"/>
      <c r="R206" s="133"/>
      <c r="AG206" s="133"/>
      <c r="AH206" s="133"/>
      <c r="AR206" s="133"/>
      <c r="AS206" s="133"/>
    </row>
    <row r="207" spans="1:45">
      <c r="A207" s="133"/>
      <c r="B207" s="133"/>
      <c r="C207" s="133"/>
      <c r="D207" s="133"/>
      <c r="E207" s="133"/>
      <c r="F207" s="133"/>
      <c r="G207" s="133"/>
      <c r="H207" s="133"/>
      <c r="I207" s="133"/>
      <c r="J207" s="133"/>
      <c r="K207" s="133"/>
      <c r="Q207" s="133"/>
      <c r="R207" s="133"/>
      <c r="AG207" s="133"/>
      <c r="AH207" s="133"/>
      <c r="AR207" s="133"/>
      <c r="AS207" s="133"/>
    </row>
    <row r="208" spans="1:45">
      <c r="A208" s="133"/>
      <c r="B208" s="133"/>
      <c r="C208" s="133"/>
      <c r="D208" s="133"/>
      <c r="E208" s="133"/>
      <c r="F208" s="133"/>
      <c r="G208" s="133"/>
      <c r="H208" s="133"/>
      <c r="I208" s="133"/>
      <c r="J208" s="133"/>
      <c r="K208" s="133"/>
      <c r="Q208" s="133"/>
      <c r="R208" s="133"/>
      <c r="AG208" s="133"/>
      <c r="AH208" s="133"/>
      <c r="AR208" s="133"/>
      <c r="AS208" s="133"/>
    </row>
    <row r="209" spans="1:45">
      <c r="A209" s="133"/>
      <c r="B209" s="133"/>
      <c r="C209" s="133"/>
      <c r="D209" s="133"/>
      <c r="E209" s="133"/>
      <c r="F209" s="133"/>
      <c r="G209" s="133"/>
      <c r="H209" s="133"/>
      <c r="I209" s="133"/>
      <c r="J209" s="133"/>
      <c r="K209" s="133"/>
      <c r="Q209" s="133"/>
      <c r="R209" s="133"/>
      <c r="AG209" s="133"/>
      <c r="AH209" s="133"/>
      <c r="AR209" s="133"/>
      <c r="AS209" s="133"/>
    </row>
    <row r="210" spans="1:45">
      <c r="A210" s="133"/>
      <c r="B210" s="133"/>
      <c r="C210" s="133"/>
      <c r="D210" s="133"/>
      <c r="E210" s="133"/>
      <c r="F210" s="133"/>
      <c r="G210" s="133"/>
      <c r="H210" s="133"/>
      <c r="I210" s="133"/>
      <c r="J210" s="133"/>
      <c r="K210" s="133"/>
      <c r="Q210" s="133"/>
      <c r="R210" s="133"/>
      <c r="AG210" s="133"/>
      <c r="AH210" s="133"/>
      <c r="AR210" s="133"/>
      <c r="AS210" s="133"/>
    </row>
    <row r="211" spans="1:45">
      <c r="A211" s="133"/>
      <c r="B211" s="133"/>
      <c r="C211" s="133"/>
      <c r="D211" s="133"/>
      <c r="E211" s="133"/>
      <c r="F211" s="133"/>
      <c r="G211" s="133"/>
      <c r="H211" s="133"/>
      <c r="I211" s="133"/>
      <c r="J211" s="133"/>
      <c r="K211" s="133"/>
      <c r="Q211" s="133"/>
      <c r="R211" s="133"/>
      <c r="AG211" s="133"/>
      <c r="AH211" s="133"/>
      <c r="AR211" s="133"/>
      <c r="AS211" s="133"/>
    </row>
    <row r="212" spans="1:45">
      <c r="A212" s="133"/>
      <c r="B212" s="133"/>
      <c r="C212" s="133"/>
      <c r="D212" s="133"/>
      <c r="E212" s="133"/>
      <c r="F212" s="133"/>
      <c r="G212" s="133"/>
      <c r="H212" s="133"/>
      <c r="I212" s="133"/>
      <c r="J212" s="133"/>
      <c r="K212" s="133"/>
      <c r="Q212" s="133"/>
      <c r="R212" s="133"/>
      <c r="AG212" s="133"/>
      <c r="AH212" s="133"/>
      <c r="AR212" s="133"/>
      <c r="AS212" s="133"/>
    </row>
    <row r="213" spans="1:45">
      <c r="A213" s="133"/>
      <c r="B213" s="133"/>
      <c r="C213" s="133"/>
      <c r="D213" s="133"/>
      <c r="E213" s="133"/>
      <c r="F213" s="133"/>
      <c r="G213" s="133"/>
      <c r="H213" s="133"/>
      <c r="I213" s="133"/>
      <c r="J213" s="133"/>
      <c r="K213" s="133"/>
      <c r="Q213" s="133"/>
      <c r="R213" s="133"/>
      <c r="AG213" s="133"/>
      <c r="AH213" s="133"/>
      <c r="AR213" s="133"/>
      <c r="AS213" s="133"/>
    </row>
    <row r="214" spans="1:45">
      <c r="A214" s="133"/>
      <c r="B214" s="133"/>
      <c r="C214" s="133"/>
      <c r="D214" s="133"/>
      <c r="E214" s="133"/>
      <c r="F214" s="133"/>
      <c r="G214" s="133"/>
      <c r="H214" s="133"/>
      <c r="I214" s="133"/>
      <c r="J214" s="133"/>
      <c r="K214" s="133"/>
      <c r="Q214" s="133"/>
      <c r="R214" s="133"/>
      <c r="AG214" s="133"/>
      <c r="AH214" s="133"/>
      <c r="AR214" s="133"/>
      <c r="AS214" s="133"/>
    </row>
    <row r="215" spans="1:45">
      <c r="A215" s="133"/>
      <c r="B215" s="133"/>
      <c r="C215" s="133"/>
      <c r="D215" s="133"/>
      <c r="E215" s="133"/>
      <c r="F215" s="133"/>
      <c r="G215" s="133"/>
      <c r="H215" s="133"/>
      <c r="I215" s="133"/>
      <c r="J215" s="133"/>
      <c r="K215" s="133"/>
      <c r="Q215" s="133"/>
      <c r="R215" s="133"/>
      <c r="AG215" s="133"/>
      <c r="AH215" s="133"/>
      <c r="AR215" s="133"/>
      <c r="AS215" s="133"/>
    </row>
    <row r="216" spans="1:45">
      <c r="A216" s="133"/>
      <c r="B216" s="133"/>
      <c r="C216" s="133"/>
      <c r="D216" s="133"/>
      <c r="E216" s="133"/>
      <c r="F216" s="133"/>
      <c r="G216" s="133"/>
      <c r="H216" s="133"/>
      <c r="I216" s="133"/>
      <c r="J216" s="133"/>
      <c r="K216" s="133"/>
      <c r="Q216" s="133"/>
      <c r="R216" s="133"/>
      <c r="AG216" s="133"/>
      <c r="AH216" s="133"/>
      <c r="AR216" s="133"/>
      <c r="AS216" s="133"/>
    </row>
    <row r="217" spans="1:45">
      <c r="A217" s="133"/>
      <c r="B217" s="133"/>
      <c r="C217" s="133"/>
      <c r="D217" s="133"/>
      <c r="E217" s="133"/>
      <c r="F217" s="133"/>
      <c r="G217" s="133"/>
      <c r="H217" s="133"/>
      <c r="I217" s="133"/>
      <c r="J217" s="133"/>
      <c r="K217" s="133"/>
      <c r="Q217" s="133"/>
      <c r="R217" s="133"/>
      <c r="AG217" s="133"/>
      <c r="AH217" s="133"/>
      <c r="AR217" s="133"/>
      <c r="AS217" s="133"/>
    </row>
    <row r="218" spans="1:45">
      <c r="A218" s="133"/>
      <c r="B218" s="133"/>
      <c r="C218" s="133"/>
      <c r="D218" s="133"/>
      <c r="E218" s="133"/>
      <c r="F218" s="133"/>
      <c r="G218" s="133"/>
      <c r="H218" s="133"/>
      <c r="I218" s="133"/>
      <c r="J218" s="133"/>
      <c r="K218" s="133"/>
      <c r="Q218" s="133"/>
      <c r="R218" s="133"/>
      <c r="AG218" s="133"/>
      <c r="AH218" s="133"/>
      <c r="AR218" s="133"/>
      <c r="AS218" s="133"/>
    </row>
    <row r="219" spans="1:45">
      <c r="A219" s="133"/>
      <c r="B219" s="133"/>
      <c r="C219" s="133"/>
      <c r="D219" s="133"/>
      <c r="E219" s="133"/>
      <c r="F219" s="133"/>
      <c r="G219" s="133"/>
      <c r="H219" s="133"/>
      <c r="I219" s="133"/>
      <c r="J219" s="133"/>
      <c r="K219" s="133"/>
      <c r="Q219" s="133"/>
      <c r="R219" s="133"/>
      <c r="AG219" s="133"/>
      <c r="AH219" s="133"/>
      <c r="AR219" s="133"/>
      <c r="AS219" s="133"/>
    </row>
    <row r="220" spans="1:45">
      <c r="A220" s="133"/>
      <c r="B220" s="133"/>
      <c r="C220" s="133"/>
      <c r="D220" s="133"/>
      <c r="E220" s="133"/>
      <c r="F220" s="133"/>
      <c r="G220" s="133"/>
      <c r="H220" s="133"/>
      <c r="I220" s="133"/>
      <c r="J220" s="133"/>
      <c r="K220" s="133"/>
      <c r="Q220" s="133"/>
      <c r="R220" s="133"/>
      <c r="AG220" s="133"/>
      <c r="AH220" s="133"/>
      <c r="AR220" s="133"/>
      <c r="AS220" s="133"/>
    </row>
    <row r="221" spans="1:45">
      <c r="A221" s="133"/>
      <c r="B221" s="133"/>
      <c r="C221" s="133"/>
      <c r="D221" s="133"/>
      <c r="E221" s="133"/>
      <c r="F221" s="133"/>
      <c r="G221" s="133"/>
      <c r="H221" s="133"/>
      <c r="I221" s="133"/>
      <c r="J221" s="133"/>
      <c r="K221" s="133"/>
      <c r="Q221" s="133"/>
      <c r="R221" s="133"/>
      <c r="AG221" s="133"/>
      <c r="AH221" s="133"/>
      <c r="AR221" s="133"/>
      <c r="AS221" s="133"/>
    </row>
    <row r="222" spans="1:45">
      <c r="A222" s="133"/>
      <c r="B222" s="133"/>
      <c r="C222" s="133"/>
      <c r="D222" s="133"/>
      <c r="E222" s="133"/>
      <c r="F222" s="133"/>
      <c r="G222" s="133"/>
      <c r="H222" s="133"/>
      <c r="I222" s="133"/>
      <c r="J222" s="133"/>
      <c r="K222" s="133"/>
      <c r="Q222" s="133"/>
      <c r="R222" s="133"/>
      <c r="AG222" s="133"/>
      <c r="AH222" s="133"/>
      <c r="AR222" s="133"/>
      <c r="AS222" s="133"/>
    </row>
    <row r="223" spans="1:45">
      <c r="A223" s="133"/>
      <c r="B223" s="133"/>
      <c r="C223" s="133"/>
      <c r="D223" s="133"/>
      <c r="E223" s="133"/>
      <c r="F223" s="133"/>
      <c r="G223" s="133"/>
      <c r="H223" s="133"/>
      <c r="I223" s="133"/>
      <c r="J223" s="133"/>
      <c r="K223" s="133"/>
      <c r="Q223" s="133"/>
      <c r="R223" s="133"/>
      <c r="AG223" s="133"/>
      <c r="AH223" s="133"/>
      <c r="AR223" s="133"/>
      <c r="AS223" s="133"/>
    </row>
    <row r="224" spans="1:45">
      <c r="A224" s="133"/>
      <c r="B224" s="133"/>
      <c r="C224" s="133"/>
      <c r="D224" s="133"/>
      <c r="E224" s="133"/>
      <c r="F224" s="133"/>
      <c r="G224" s="133"/>
      <c r="H224" s="133"/>
      <c r="I224" s="133"/>
      <c r="J224" s="133"/>
      <c r="K224" s="133"/>
      <c r="Q224" s="133"/>
      <c r="R224" s="133"/>
      <c r="AG224" s="133"/>
      <c r="AH224" s="133"/>
      <c r="AR224" s="133"/>
      <c r="AS224" s="133"/>
    </row>
    <row r="225" spans="1:45">
      <c r="A225" s="133"/>
      <c r="B225" s="133"/>
      <c r="C225" s="133"/>
      <c r="D225" s="133"/>
      <c r="E225" s="133"/>
      <c r="F225" s="133"/>
      <c r="G225" s="133"/>
      <c r="H225" s="133"/>
      <c r="I225" s="133"/>
      <c r="J225" s="133"/>
      <c r="K225" s="133"/>
      <c r="Q225" s="133"/>
      <c r="R225" s="133"/>
      <c r="AG225" s="133"/>
      <c r="AH225" s="133"/>
      <c r="AR225" s="133"/>
      <c r="AS225" s="133"/>
    </row>
    <row r="226" spans="1:45">
      <c r="A226" s="133"/>
      <c r="B226" s="133"/>
      <c r="C226" s="133"/>
      <c r="D226" s="133"/>
      <c r="E226" s="133"/>
      <c r="F226" s="133"/>
      <c r="G226" s="133"/>
      <c r="H226" s="133"/>
      <c r="I226" s="133"/>
      <c r="J226" s="133"/>
      <c r="K226" s="133"/>
      <c r="Q226" s="133"/>
      <c r="R226" s="133"/>
      <c r="AG226" s="133"/>
      <c r="AH226" s="133"/>
      <c r="AR226" s="133"/>
      <c r="AS226" s="133"/>
    </row>
    <row r="227" spans="1:45">
      <c r="A227" s="133"/>
      <c r="B227" s="133"/>
      <c r="C227" s="133"/>
      <c r="D227" s="133"/>
      <c r="E227" s="133"/>
      <c r="F227" s="133"/>
      <c r="G227" s="133"/>
      <c r="H227" s="133"/>
      <c r="I227" s="133"/>
      <c r="J227" s="133"/>
      <c r="K227" s="133"/>
      <c r="Q227" s="133"/>
      <c r="R227" s="133"/>
      <c r="AG227" s="133"/>
      <c r="AH227" s="133"/>
      <c r="AR227" s="133"/>
      <c r="AS227" s="133"/>
    </row>
  </sheetData>
  <mergeCells count="21">
    <mergeCell ref="C5:H5"/>
    <mergeCell ref="K5:P5"/>
    <mergeCell ref="S5:X5"/>
    <mergeCell ref="AA5:AF5"/>
    <mergeCell ref="AI5:AN5"/>
    <mergeCell ref="A3:P3"/>
    <mergeCell ref="Q3:AF3"/>
    <mergeCell ref="AG3:AQ3"/>
    <mergeCell ref="AR3:AZ3"/>
    <mergeCell ref="A4:P4"/>
    <mergeCell ref="Q4:AF4"/>
    <mergeCell ref="AG4:AQ4"/>
    <mergeCell ref="AR4:AZ4"/>
    <mergeCell ref="A1:P1"/>
    <mergeCell ref="Q1:AF1"/>
    <mergeCell ref="AG1:AQ1"/>
    <mergeCell ref="AR1:AZ1"/>
    <mergeCell ref="A2:P2"/>
    <mergeCell ref="Q2:AF2"/>
    <mergeCell ref="AG2:AQ2"/>
    <mergeCell ref="AR2:AZ2"/>
  </mergeCells>
  <dataValidations count="1">
    <dataValidation allowBlank="1" showInputMessage="1" showErrorMessage="1" promptTitle="NAME" prompt="ENTER NAME IN CAPITAL LETTERS" sqref="B9:B29 J9:J29 R9:R29 Z9:Z29 AH9:AH29 AP9:AP29 AS9:AS29"/>
  </dataValidations>
  <pageMargins left="0.12" right="0.5" top="0.13" bottom="0.12" header="0.12" footer="0.12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7460"/>
  <sheetViews>
    <sheetView topLeftCell="A1129" zoomScale="83" zoomScaleNormal="83" workbookViewId="0">
      <selection activeCell="D1148" sqref="D1148"/>
    </sheetView>
  </sheetViews>
  <sheetFormatPr defaultColWidth="9" defaultRowHeight="15"/>
  <cols>
    <col min="1" max="1" width="24.42578125" customWidth="1"/>
    <col min="2" max="2" width="24.28515625" customWidth="1"/>
    <col min="3" max="3" width="17.42578125" customWidth="1"/>
    <col min="4" max="4" width="21.28515625" customWidth="1"/>
    <col min="5" max="5" width="15" customWidth="1"/>
    <col min="6" max="6" width="12.85546875" customWidth="1"/>
    <col min="7" max="7" width="13.85546875" customWidth="1"/>
    <col min="8" max="8" width="27.85546875" customWidth="1"/>
  </cols>
  <sheetData>
    <row r="1" spans="1:8" ht="18.75">
      <c r="A1" s="439"/>
      <c r="B1" s="440"/>
      <c r="C1" s="440"/>
      <c r="D1" s="440"/>
      <c r="E1" s="440"/>
      <c r="F1" s="440"/>
      <c r="G1" s="440"/>
      <c r="H1" s="441"/>
    </row>
    <row r="2" spans="1:8" ht="15.75">
      <c r="A2" s="442" t="s">
        <v>258</v>
      </c>
      <c r="B2" s="443"/>
      <c r="C2" s="443"/>
      <c r="D2" s="443"/>
      <c r="E2" s="443"/>
      <c r="F2" s="443"/>
      <c r="G2" s="443"/>
      <c r="H2" s="444"/>
    </row>
    <row r="3" spans="1:8" ht="18.75">
      <c r="A3" s="445" t="s">
        <v>259</v>
      </c>
      <c r="B3" s="446"/>
      <c r="C3" s="446"/>
      <c r="D3" s="446"/>
      <c r="E3" s="446"/>
      <c r="F3" s="446"/>
      <c r="G3" s="446"/>
      <c r="H3" s="447"/>
    </row>
    <row r="4" spans="1:8" ht="15.75">
      <c r="A4" s="442" t="s">
        <v>374</v>
      </c>
      <c r="B4" s="443"/>
      <c r="C4" s="443"/>
      <c r="D4" s="443"/>
      <c r="E4" s="443"/>
      <c r="F4" s="443"/>
      <c r="G4" s="443"/>
      <c r="H4" s="444"/>
    </row>
    <row r="5" spans="1:8" ht="18.75">
      <c r="A5" s="445" t="s">
        <v>375</v>
      </c>
      <c r="B5" s="446"/>
      <c r="C5" s="446"/>
      <c r="D5" s="446"/>
      <c r="E5" s="446"/>
      <c r="F5" s="446"/>
      <c r="G5" s="446"/>
      <c r="H5" s="447"/>
    </row>
    <row r="6" spans="1:8" ht="18.75">
      <c r="A6" s="35" t="s">
        <v>263</v>
      </c>
      <c r="B6" s="36" t="s">
        <v>264</v>
      </c>
      <c r="C6" s="33"/>
      <c r="D6" s="37"/>
      <c r="E6" s="37"/>
      <c r="F6" s="33"/>
      <c r="G6" s="33"/>
      <c r="H6" s="34"/>
    </row>
    <row r="7" spans="1:8" ht="18.75">
      <c r="A7" s="35" t="s">
        <v>359</v>
      </c>
      <c r="B7" s="38" t="s">
        <v>35</v>
      </c>
      <c r="C7" s="39"/>
      <c r="D7" s="37"/>
      <c r="E7" s="37"/>
      <c r="F7" s="40" t="s">
        <v>376</v>
      </c>
      <c r="G7" s="40"/>
      <c r="H7" s="41">
        <v>1</v>
      </c>
    </row>
    <row r="8" spans="1:8" ht="18.75">
      <c r="A8" s="35" t="s">
        <v>377</v>
      </c>
      <c r="B8" s="42">
        <v>404</v>
      </c>
      <c r="C8" s="43"/>
      <c r="D8" s="33"/>
      <c r="E8" s="33"/>
      <c r="F8" s="37"/>
      <c r="G8" s="37"/>
      <c r="H8" s="44"/>
    </row>
    <row r="9" spans="1:8" ht="18.75">
      <c r="A9" s="35" t="s">
        <v>270</v>
      </c>
      <c r="B9" s="38" t="s">
        <v>271</v>
      </c>
      <c r="C9" s="39"/>
      <c r="D9" s="37"/>
      <c r="E9" s="37"/>
      <c r="F9" s="37" t="s">
        <v>10</v>
      </c>
      <c r="G9" s="37"/>
      <c r="H9" s="45" t="s">
        <v>268</v>
      </c>
    </row>
    <row r="10" spans="1:8" ht="18.75">
      <c r="A10" s="448"/>
      <c r="B10" s="432"/>
      <c r="C10" s="432"/>
      <c r="D10" s="432"/>
      <c r="E10" s="432"/>
      <c r="F10" s="432"/>
      <c r="G10" s="432"/>
      <c r="H10" s="449"/>
    </row>
    <row r="11" spans="1:8" ht="18.75">
      <c r="A11" s="450" t="s">
        <v>356</v>
      </c>
      <c r="B11" s="451"/>
      <c r="C11" s="451"/>
      <c r="D11" s="451"/>
      <c r="E11" s="451"/>
      <c r="F11" s="451"/>
      <c r="G11" s="451"/>
      <c r="H11" s="452"/>
    </row>
    <row r="12" spans="1:8" ht="15" customHeight="1">
      <c r="A12" s="505" t="s">
        <v>272</v>
      </c>
      <c r="B12" s="459" t="s">
        <v>273</v>
      </c>
      <c r="C12" s="460" t="s">
        <v>365</v>
      </c>
      <c r="D12" s="460" t="s">
        <v>378</v>
      </c>
      <c r="E12" s="460" t="s">
        <v>362</v>
      </c>
      <c r="F12" s="463" t="s">
        <v>363</v>
      </c>
      <c r="G12" s="460" t="s">
        <v>364</v>
      </c>
      <c r="H12" s="466" t="s">
        <v>275</v>
      </c>
    </row>
    <row r="13" spans="1:8" ht="15" customHeight="1">
      <c r="A13" s="505"/>
      <c r="B13" s="459"/>
      <c r="C13" s="461"/>
      <c r="D13" s="461"/>
      <c r="E13" s="461"/>
      <c r="F13" s="464"/>
      <c r="G13" s="461"/>
      <c r="H13" s="467"/>
    </row>
    <row r="14" spans="1:8" ht="22.5" customHeight="1">
      <c r="A14" s="505"/>
      <c r="B14" s="459"/>
      <c r="C14" s="462"/>
      <c r="D14" s="462"/>
      <c r="E14" s="462"/>
      <c r="F14" s="465"/>
      <c r="G14" s="462"/>
      <c r="H14" s="468"/>
    </row>
    <row r="15" spans="1:8" ht="18.75">
      <c r="A15" s="47">
        <v>1</v>
      </c>
      <c r="B15" s="48" t="s">
        <v>276</v>
      </c>
      <c r="C15" s="49">
        <v>8.5</v>
      </c>
      <c r="D15" s="50">
        <v>5</v>
      </c>
      <c r="E15" s="50">
        <v>4</v>
      </c>
      <c r="F15" s="49">
        <v>68</v>
      </c>
      <c r="G15" s="51">
        <f>SUM(C15:F15)</f>
        <v>85.5</v>
      </c>
      <c r="H15" s="52" t="str">
        <f>IF(G15&gt;=91,"A1",IF(G15&gt;=81,"A2",IF(G15&gt;=71,"B1",IF(G15&gt;=61,"B2",IF(G15&gt;=51,"C1",IF(G15&gt;=41,"C2",IF(G15&gt;=33,"D","E")))))))</f>
        <v>A2</v>
      </c>
    </row>
    <row r="16" spans="1:8" ht="18.75">
      <c r="A16" s="47">
        <v>2</v>
      </c>
      <c r="B16" s="48" t="s">
        <v>277</v>
      </c>
      <c r="C16" s="53">
        <v>6.5</v>
      </c>
      <c r="D16" s="50">
        <v>4</v>
      </c>
      <c r="E16" s="50">
        <v>4</v>
      </c>
      <c r="F16" s="50">
        <v>52.5</v>
      </c>
      <c r="G16" s="51">
        <f t="shared" ref="G16:G20" si="0">SUM(C16:F16)</f>
        <v>67</v>
      </c>
      <c r="H16" s="52" t="str">
        <f t="shared" ref="H16:H19" si="1">IF(G16&gt;=91,"A1",IF(G16&gt;=81,"A2",IF(G16&gt;=71,"B1",IF(G16&gt;=61,"B2",IF(G16&gt;=51,"C1",IF(G16&gt;=41,"C2",IF(G16&gt;=33,"D","E")))))))</f>
        <v>B2</v>
      </c>
    </row>
    <row r="17" spans="1:8" ht="18.75">
      <c r="A17" s="47">
        <v>3</v>
      </c>
      <c r="B17" s="48" t="s">
        <v>278</v>
      </c>
      <c r="C17" s="50">
        <v>9.5</v>
      </c>
      <c r="D17" s="50">
        <v>4</v>
      </c>
      <c r="E17" s="50">
        <v>4</v>
      </c>
      <c r="F17" s="50">
        <v>68.5</v>
      </c>
      <c r="G17" s="51">
        <f t="shared" si="0"/>
        <v>86</v>
      </c>
      <c r="H17" s="52" t="str">
        <f t="shared" si="1"/>
        <v>A2</v>
      </c>
    </row>
    <row r="18" spans="1:8" ht="18.75">
      <c r="A18" s="47">
        <v>4</v>
      </c>
      <c r="B18" s="48" t="s">
        <v>279</v>
      </c>
      <c r="C18" s="50">
        <v>10</v>
      </c>
      <c r="D18" s="50">
        <v>4</v>
      </c>
      <c r="E18" s="50">
        <v>4</v>
      </c>
      <c r="F18" s="50">
        <v>67.25</v>
      </c>
      <c r="G18" s="51">
        <f t="shared" si="0"/>
        <v>85.25</v>
      </c>
      <c r="H18" s="52" t="str">
        <f t="shared" si="1"/>
        <v>A2</v>
      </c>
    </row>
    <row r="19" spans="1:8" ht="18.75">
      <c r="A19" s="47">
        <v>5</v>
      </c>
      <c r="B19" s="48" t="s">
        <v>379</v>
      </c>
      <c r="C19" s="50">
        <v>6.25</v>
      </c>
      <c r="D19" s="50">
        <v>4</v>
      </c>
      <c r="E19" s="50">
        <v>4</v>
      </c>
      <c r="F19" s="50">
        <v>67.5</v>
      </c>
      <c r="G19" s="51">
        <f t="shared" si="0"/>
        <v>81.75</v>
      </c>
      <c r="H19" s="52" t="str">
        <f t="shared" si="1"/>
        <v>A2</v>
      </c>
    </row>
    <row r="20" spans="1:8" ht="18.75">
      <c r="A20" s="47">
        <v>6</v>
      </c>
      <c r="B20" s="54" t="s">
        <v>380</v>
      </c>
      <c r="C20" s="50"/>
      <c r="D20" s="50"/>
      <c r="E20" s="50"/>
      <c r="F20" s="50">
        <v>41</v>
      </c>
      <c r="G20" s="51">
        <f t="shared" si="0"/>
        <v>41</v>
      </c>
      <c r="H20" s="52"/>
    </row>
    <row r="21" spans="1:8" ht="18.75">
      <c r="A21" s="47">
        <v>7</v>
      </c>
      <c r="B21" s="48" t="s">
        <v>381</v>
      </c>
      <c r="C21" s="55"/>
      <c r="D21" s="55"/>
      <c r="E21" s="55"/>
      <c r="F21" s="56">
        <v>47.5</v>
      </c>
      <c r="G21" s="51"/>
      <c r="H21" s="52"/>
    </row>
    <row r="22" spans="1:8" ht="18.75">
      <c r="A22" s="47">
        <v>8</v>
      </c>
      <c r="B22" s="48" t="s">
        <v>382</v>
      </c>
      <c r="C22" s="57"/>
      <c r="D22" s="57"/>
      <c r="E22" s="57"/>
      <c r="F22" s="58">
        <v>37.5</v>
      </c>
      <c r="G22" s="51"/>
      <c r="H22" s="52"/>
    </row>
    <row r="23" spans="1:8" ht="18.75">
      <c r="A23" s="47">
        <v>9</v>
      </c>
      <c r="B23" s="48" t="s">
        <v>383</v>
      </c>
      <c r="C23" s="57"/>
      <c r="D23" s="57"/>
      <c r="E23" s="57"/>
      <c r="F23" s="58">
        <v>36.5</v>
      </c>
      <c r="G23" s="51"/>
      <c r="H23" s="52"/>
    </row>
    <row r="24" spans="1:8" ht="18.75">
      <c r="A24" s="59" t="s">
        <v>283</v>
      </c>
      <c r="B24" s="60"/>
      <c r="C24" s="61"/>
      <c r="D24" s="61"/>
      <c r="E24" s="61"/>
      <c r="F24" s="62"/>
      <c r="G24" s="63">
        <f>SUM(G15:G20)</f>
        <v>446.5</v>
      </c>
      <c r="H24" s="64"/>
    </row>
    <row r="25" spans="1:8" ht="18.75">
      <c r="A25" s="59" t="s">
        <v>384</v>
      </c>
      <c r="B25" s="60"/>
      <c r="C25" s="61"/>
      <c r="D25" s="61"/>
      <c r="E25" s="61"/>
      <c r="F25" s="62"/>
      <c r="G25" s="22">
        <v>81.2</v>
      </c>
      <c r="H25" s="64" t="str">
        <f t="shared" ref="H25" si="2">IF(G25&gt;=91,"A1",IF(G25&gt;=81,"A2",IF(G25&gt;=71,"B1",IF(G25&gt;=61,"B2",IF(G25&gt;=51,"C1",IF(G25&gt;=41,"C2",IF(G25&gt;=33,"D","E")))))))</f>
        <v>A2</v>
      </c>
    </row>
    <row r="26" spans="1:8" ht="18.75">
      <c r="A26" s="453" t="s">
        <v>385</v>
      </c>
      <c r="B26" s="454"/>
      <c r="C26" s="454"/>
      <c r="D26" s="454"/>
      <c r="E26" s="454"/>
      <c r="F26" s="454"/>
      <c r="G26" s="454"/>
      <c r="H26" s="455"/>
    </row>
    <row r="27" spans="1:8" ht="69.75" customHeight="1">
      <c r="A27" s="456" t="s">
        <v>386</v>
      </c>
      <c r="B27" s="457"/>
      <c r="C27" s="457"/>
      <c r="D27" s="457"/>
      <c r="E27" s="457"/>
      <c r="F27" s="457"/>
      <c r="G27" s="457"/>
      <c r="H27" s="458"/>
    </row>
    <row r="28" spans="1:8" ht="18.75">
      <c r="A28" s="469" t="s">
        <v>387</v>
      </c>
      <c r="B28" s="470"/>
      <c r="C28" s="470"/>
      <c r="D28" s="470"/>
      <c r="E28" s="470"/>
      <c r="F28" s="470"/>
      <c r="G28" s="470"/>
      <c r="H28" s="419"/>
    </row>
    <row r="29" spans="1:8" ht="18.75">
      <c r="A29" s="469" t="s">
        <v>388</v>
      </c>
      <c r="B29" s="470"/>
      <c r="C29" s="470"/>
      <c r="D29" s="470"/>
      <c r="E29" s="470"/>
      <c r="F29" s="471"/>
      <c r="G29" s="418" t="s">
        <v>389</v>
      </c>
      <c r="H29" s="419"/>
    </row>
    <row r="30" spans="1:8" ht="18.75">
      <c r="A30" s="65" t="s">
        <v>390</v>
      </c>
      <c r="B30" s="66"/>
      <c r="C30" s="66"/>
      <c r="D30" s="66"/>
      <c r="E30" s="66"/>
      <c r="F30" s="67"/>
      <c r="G30" s="68" t="s">
        <v>391</v>
      </c>
      <c r="H30" s="69"/>
    </row>
    <row r="31" spans="1:8" ht="18.75">
      <c r="A31" s="469" t="s">
        <v>392</v>
      </c>
      <c r="B31" s="470"/>
      <c r="C31" s="470"/>
      <c r="D31" s="470"/>
      <c r="E31" s="470"/>
      <c r="F31" s="471"/>
      <c r="G31" s="70"/>
      <c r="H31" s="71"/>
    </row>
    <row r="32" spans="1:8" ht="18.75">
      <c r="A32" s="469" t="s">
        <v>388</v>
      </c>
      <c r="B32" s="470"/>
      <c r="C32" s="470"/>
      <c r="D32" s="470"/>
      <c r="E32" s="470"/>
      <c r="F32" s="471"/>
      <c r="G32" s="418" t="s">
        <v>389</v>
      </c>
      <c r="H32" s="419"/>
    </row>
    <row r="33" spans="1:8" ht="18.75">
      <c r="A33" s="472" t="s">
        <v>393</v>
      </c>
      <c r="B33" s="473"/>
      <c r="C33" s="473"/>
      <c r="D33" s="473"/>
      <c r="E33" s="473"/>
      <c r="F33" s="416"/>
      <c r="G33" s="72" t="s">
        <v>394</v>
      </c>
      <c r="H33" s="71"/>
    </row>
    <row r="34" spans="1:8" ht="18.75">
      <c r="A34" s="472" t="s">
        <v>395</v>
      </c>
      <c r="B34" s="473"/>
      <c r="C34" s="473"/>
      <c r="D34" s="473"/>
      <c r="E34" s="473"/>
      <c r="F34" s="416"/>
      <c r="G34" s="68" t="s">
        <v>394</v>
      </c>
      <c r="H34" s="69"/>
    </row>
    <row r="35" spans="1:8" ht="18.75">
      <c r="A35" s="472" t="s">
        <v>396</v>
      </c>
      <c r="B35" s="473"/>
      <c r="C35" s="473"/>
      <c r="D35" s="473"/>
      <c r="E35" s="473"/>
      <c r="F35" s="473"/>
      <c r="G35" s="68" t="s">
        <v>391</v>
      </c>
      <c r="H35" s="69"/>
    </row>
    <row r="36" spans="1:8" ht="18.75">
      <c r="A36" s="472" t="s">
        <v>397</v>
      </c>
      <c r="B36" s="473"/>
      <c r="C36" s="473"/>
      <c r="D36" s="473"/>
      <c r="E36" s="473"/>
      <c r="F36" s="473"/>
      <c r="G36" s="68" t="s">
        <v>398</v>
      </c>
      <c r="H36" s="69"/>
    </row>
    <row r="37" spans="1:8" ht="18.75">
      <c r="A37" s="469" t="s">
        <v>399</v>
      </c>
      <c r="B37" s="470"/>
      <c r="C37" s="470"/>
      <c r="D37" s="470"/>
      <c r="E37" s="470"/>
      <c r="F37" s="470"/>
      <c r="G37" s="470"/>
      <c r="H37" s="419"/>
    </row>
    <row r="38" spans="1:8" ht="18.75">
      <c r="A38" s="469" t="s">
        <v>388</v>
      </c>
      <c r="B38" s="470"/>
      <c r="C38" s="470"/>
      <c r="D38" s="470"/>
      <c r="E38" s="470"/>
      <c r="F38" s="470"/>
      <c r="G38" s="470"/>
      <c r="H38" s="419"/>
    </row>
    <row r="39" spans="1:8" ht="18.75">
      <c r="A39" s="65" t="s">
        <v>373</v>
      </c>
      <c r="B39" s="415">
        <v>89</v>
      </c>
      <c r="C39" s="473"/>
      <c r="D39" s="473"/>
      <c r="E39" s="473"/>
      <c r="F39" s="473"/>
      <c r="G39" s="473"/>
      <c r="H39" s="417"/>
    </row>
    <row r="40" spans="1:8" ht="18.75">
      <c r="A40" s="73" t="s">
        <v>400</v>
      </c>
      <c r="B40" s="474"/>
      <c r="C40" s="475"/>
      <c r="D40" s="475"/>
      <c r="E40" s="475"/>
      <c r="F40" s="475"/>
      <c r="G40" s="475"/>
      <c r="H40" s="476"/>
    </row>
    <row r="41" spans="1:8" ht="18.75">
      <c r="A41" s="414" t="s">
        <v>401</v>
      </c>
      <c r="B41" s="410"/>
      <c r="C41" s="410"/>
      <c r="D41" s="410"/>
      <c r="E41" s="75"/>
      <c r="F41" s="76"/>
      <c r="G41" s="70" t="s">
        <v>402</v>
      </c>
      <c r="H41" s="77"/>
    </row>
    <row r="42" spans="1:8" ht="18.75">
      <c r="A42" s="74" t="s">
        <v>403</v>
      </c>
      <c r="B42" s="70" t="s">
        <v>275</v>
      </c>
      <c r="C42" s="70" t="s">
        <v>403</v>
      </c>
      <c r="D42" s="70" t="s">
        <v>275</v>
      </c>
      <c r="E42" s="78"/>
      <c r="F42" s="410" t="s">
        <v>404</v>
      </c>
      <c r="G42" s="410"/>
      <c r="H42" s="79" t="s">
        <v>275</v>
      </c>
    </row>
    <row r="43" spans="1:8" ht="18.75">
      <c r="A43" s="80" t="s">
        <v>405</v>
      </c>
      <c r="B43" s="81" t="s">
        <v>280</v>
      </c>
      <c r="C43" s="81" t="s">
        <v>406</v>
      </c>
      <c r="D43" s="81" t="s">
        <v>306</v>
      </c>
      <c r="E43" s="78"/>
      <c r="F43" s="477">
        <v>3</v>
      </c>
      <c r="G43" s="477"/>
      <c r="H43" s="82" t="s">
        <v>398</v>
      </c>
    </row>
    <row r="44" spans="1:8" ht="18.75">
      <c r="A44" s="80" t="s">
        <v>407</v>
      </c>
      <c r="B44" s="81" t="s">
        <v>297</v>
      </c>
      <c r="C44" s="81" t="s">
        <v>408</v>
      </c>
      <c r="D44" s="81" t="s">
        <v>292</v>
      </c>
      <c r="E44" s="78"/>
      <c r="F44" s="477">
        <v>2</v>
      </c>
      <c r="G44" s="477"/>
      <c r="H44" s="82" t="s">
        <v>391</v>
      </c>
    </row>
    <row r="45" spans="1:8" ht="18.75">
      <c r="A45" s="80" t="s">
        <v>409</v>
      </c>
      <c r="B45" s="81" t="s">
        <v>410</v>
      </c>
      <c r="C45" s="81" t="s">
        <v>411</v>
      </c>
      <c r="D45" s="81" t="s">
        <v>412</v>
      </c>
      <c r="E45" s="78"/>
      <c r="F45" s="477">
        <v>1</v>
      </c>
      <c r="G45" s="477"/>
      <c r="H45" s="82" t="s">
        <v>394</v>
      </c>
    </row>
    <row r="46" spans="1:8" ht="18.75">
      <c r="A46" s="80" t="s">
        <v>413</v>
      </c>
      <c r="B46" s="81" t="s">
        <v>336</v>
      </c>
      <c r="C46" s="81" t="s">
        <v>414</v>
      </c>
      <c r="D46" s="81" t="s">
        <v>415</v>
      </c>
      <c r="E46" s="83"/>
      <c r="F46" s="478"/>
      <c r="G46" s="479"/>
      <c r="H46" s="84"/>
    </row>
    <row r="47" spans="1:8" ht="58.5" customHeight="1">
      <c r="A47" s="480" t="s">
        <v>416</v>
      </c>
      <c r="B47" s="481"/>
      <c r="C47" s="482" t="s">
        <v>417</v>
      </c>
      <c r="D47" s="483"/>
      <c r="E47" s="483"/>
      <c r="F47" s="483"/>
      <c r="G47" s="482" t="s">
        <v>418</v>
      </c>
      <c r="H47" s="484"/>
    </row>
    <row r="49" spans="1:10">
      <c r="J49" s="86"/>
    </row>
    <row r="54" spans="1:10" ht="18.75">
      <c r="A54" s="439" t="s">
        <v>257</v>
      </c>
      <c r="B54" s="440"/>
      <c r="C54" s="440"/>
      <c r="D54" s="440"/>
      <c r="E54" s="440"/>
      <c r="F54" s="440"/>
      <c r="G54" s="440"/>
      <c r="H54" s="441"/>
    </row>
    <row r="55" spans="1:10" ht="15.75">
      <c r="A55" s="442" t="s">
        <v>258</v>
      </c>
      <c r="B55" s="443"/>
      <c r="C55" s="443"/>
      <c r="D55" s="443"/>
      <c r="E55" s="443"/>
      <c r="F55" s="443"/>
      <c r="G55" s="443"/>
      <c r="H55" s="444"/>
    </row>
    <row r="56" spans="1:10" ht="18.75">
      <c r="A56" s="445" t="s">
        <v>259</v>
      </c>
      <c r="B56" s="446"/>
      <c r="C56" s="446"/>
      <c r="D56" s="446"/>
      <c r="E56" s="446"/>
      <c r="F56" s="446"/>
      <c r="G56" s="446"/>
      <c r="H56" s="447"/>
    </row>
    <row r="57" spans="1:10" ht="15.75">
      <c r="A57" s="442" t="s">
        <v>374</v>
      </c>
      <c r="B57" s="443"/>
      <c r="C57" s="443"/>
      <c r="D57" s="443"/>
      <c r="E57" s="443"/>
      <c r="F57" s="443"/>
      <c r="G57" s="443"/>
      <c r="H57" s="444"/>
    </row>
    <row r="58" spans="1:10" ht="18.75">
      <c r="A58" s="445" t="s">
        <v>375</v>
      </c>
      <c r="B58" s="446"/>
      <c r="C58" s="446"/>
      <c r="D58" s="446"/>
      <c r="E58" s="446"/>
      <c r="F58" s="446"/>
      <c r="G58" s="446"/>
      <c r="H58" s="447"/>
    </row>
    <row r="59" spans="1:10" ht="18.75">
      <c r="A59" s="35" t="s">
        <v>263</v>
      </c>
      <c r="B59" s="36" t="s">
        <v>264</v>
      </c>
      <c r="C59" s="33"/>
      <c r="D59" s="37"/>
      <c r="E59" s="37"/>
      <c r="F59" s="33"/>
      <c r="G59" s="33"/>
      <c r="H59" s="34"/>
    </row>
    <row r="60" spans="1:10" ht="18.75">
      <c r="A60" s="35" t="s">
        <v>359</v>
      </c>
      <c r="B60" s="36" t="s">
        <v>54</v>
      </c>
      <c r="C60" s="39"/>
      <c r="D60" s="37"/>
      <c r="E60" s="37"/>
      <c r="F60" s="40" t="s">
        <v>376</v>
      </c>
      <c r="G60" s="40"/>
      <c r="H60" s="41">
        <v>2</v>
      </c>
    </row>
    <row r="61" spans="1:10" ht="18.75">
      <c r="A61" s="35" t="s">
        <v>377</v>
      </c>
      <c r="B61" s="85">
        <v>1413</v>
      </c>
      <c r="C61" s="43"/>
      <c r="D61" s="33"/>
      <c r="E61" s="33"/>
      <c r="F61" s="37"/>
      <c r="G61" s="37"/>
      <c r="H61" s="44"/>
    </row>
    <row r="62" spans="1:10" ht="18.75">
      <c r="A62" s="35" t="s">
        <v>270</v>
      </c>
      <c r="B62" s="36" t="s">
        <v>289</v>
      </c>
      <c r="C62" s="39"/>
      <c r="D62" s="37"/>
      <c r="E62" s="37"/>
      <c r="F62" s="37" t="s">
        <v>10</v>
      </c>
      <c r="G62" s="37"/>
      <c r="H62" s="45" t="s">
        <v>288</v>
      </c>
    </row>
    <row r="63" spans="1:10" ht="18.75">
      <c r="A63" s="448" t="s">
        <v>419</v>
      </c>
      <c r="B63" s="432"/>
      <c r="C63" s="432"/>
      <c r="D63" s="432"/>
      <c r="E63" s="432"/>
      <c r="F63" s="432"/>
      <c r="G63" s="432"/>
      <c r="H63" s="449"/>
    </row>
    <row r="64" spans="1:10" ht="18.75">
      <c r="A64" s="450" t="s">
        <v>356</v>
      </c>
      <c r="B64" s="451"/>
      <c r="C64" s="451"/>
      <c r="D64" s="451"/>
      <c r="E64" s="451"/>
      <c r="F64" s="451"/>
      <c r="G64" s="451"/>
      <c r="H64" s="452"/>
    </row>
    <row r="65" spans="1:8">
      <c r="A65" s="505" t="s">
        <v>272</v>
      </c>
      <c r="B65" s="459" t="s">
        <v>273</v>
      </c>
      <c r="C65" s="460" t="s">
        <v>365</v>
      </c>
      <c r="D65" s="460" t="s">
        <v>378</v>
      </c>
      <c r="E65" s="460" t="s">
        <v>362</v>
      </c>
      <c r="F65" s="463" t="s">
        <v>420</v>
      </c>
      <c r="G65" s="460" t="s">
        <v>364</v>
      </c>
      <c r="H65" s="466" t="s">
        <v>275</v>
      </c>
    </row>
    <row r="66" spans="1:8">
      <c r="A66" s="505"/>
      <c r="B66" s="459"/>
      <c r="C66" s="461"/>
      <c r="D66" s="461"/>
      <c r="E66" s="461"/>
      <c r="F66" s="464"/>
      <c r="G66" s="461"/>
      <c r="H66" s="467"/>
    </row>
    <row r="67" spans="1:8" ht="21" customHeight="1">
      <c r="A67" s="505"/>
      <c r="B67" s="459"/>
      <c r="C67" s="462"/>
      <c r="D67" s="462"/>
      <c r="E67" s="462"/>
      <c r="F67" s="465"/>
      <c r="G67" s="462"/>
      <c r="H67" s="468"/>
    </row>
    <row r="68" spans="1:8" ht="18.75">
      <c r="A68" s="46">
        <v>1</v>
      </c>
      <c r="B68" s="87" t="s">
        <v>276</v>
      </c>
      <c r="C68" s="88"/>
      <c r="D68" s="22"/>
      <c r="E68" s="22"/>
      <c r="F68" s="88">
        <v>35.5</v>
      </c>
      <c r="G68" s="63">
        <f>SUM(C68:F68)</f>
        <v>35.5</v>
      </c>
      <c r="H68" s="64" t="str">
        <f>IF(G68&gt;=91,"A1",IF(G68&gt;=81,"A2",IF(G68&gt;=71,"B1",IF(G68&gt;=61,"B2",IF(G68&gt;=51,"C1",IF(G68&gt;=41,"C2",IF(G68&gt;=33,"D","E")))))))</f>
        <v>D</v>
      </c>
    </row>
    <row r="69" spans="1:8" ht="18.75">
      <c r="A69" s="46">
        <v>2</v>
      </c>
      <c r="B69" s="87" t="s">
        <v>277</v>
      </c>
      <c r="C69" s="89"/>
      <c r="D69" s="22"/>
      <c r="E69" s="22"/>
      <c r="F69" s="22">
        <v>32.5</v>
      </c>
      <c r="G69" s="63">
        <f t="shared" ref="G69:G73" si="3">SUM(C69:F69)</f>
        <v>32.5</v>
      </c>
      <c r="H69" s="64" t="str">
        <f t="shared" ref="H69:H72" si="4">IF(G69&gt;=91,"A1",IF(G69&gt;=81,"A2",IF(G69&gt;=71,"B1",IF(G69&gt;=61,"B2",IF(G69&gt;=51,"C1",IF(G69&gt;=41,"C2",IF(G69&gt;=33,"D","E")))))))</f>
        <v>E</v>
      </c>
    </row>
    <row r="70" spans="1:8" ht="18.75">
      <c r="A70" s="46">
        <v>3</v>
      </c>
      <c r="B70" s="87" t="s">
        <v>278</v>
      </c>
      <c r="C70" s="22"/>
      <c r="D70" s="22"/>
      <c r="E70" s="22"/>
      <c r="F70" s="22">
        <v>34</v>
      </c>
      <c r="G70" s="63">
        <f t="shared" si="3"/>
        <v>34</v>
      </c>
      <c r="H70" s="64" t="str">
        <f t="shared" si="4"/>
        <v>D</v>
      </c>
    </row>
    <row r="71" spans="1:8" ht="18.75">
      <c r="A71" s="46">
        <v>4</v>
      </c>
      <c r="B71" s="87" t="s">
        <v>279</v>
      </c>
      <c r="C71" s="22"/>
      <c r="D71" s="22"/>
      <c r="E71" s="22"/>
      <c r="F71" s="22">
        <v>40</v>
      </c>
      <c r="G71" s="63">
        <f t="shared" si="3"/>
        <v>40</v>
      </c>
      <c r="H71" s="64" t="str">
        <f t="shared" si="4"/>
        <v>D</v>
      </c>
    </row>
    <row r="72" spans="1:8" ht="18.75">
      <c r="A72" s="46">
        <v>5</v>
      </c>
      <c r="B72" s="87" t="s">
        <v>379</v>
      </c>
      <c r="C72" s="22"/>
      <c r="D72" s="22"/>
      <c r="E72" s="22"/>
      <c r="F72" s="22">
        <v>31</v>
      </c>
      <c r="G72" s="63">
        <f t="shared" si="3"/>
        <v>31</v>
      </c>
      <c r="H72" s="64" t="str">
        <f t="shared" si="4"/>
        <v>E</v>
      </c>
    </row>
    <row r="73" spans="1:8" ht="18.75">
      <c r="A73" s="46">
        <v>6</v>
      </c>
      <c r="B73" s="90" t="s">
        <v>380</v>
      </c>
      <c r="C73" s="22"/>
      <c r="D73" s="22"/>
      <c r="E73" s="22"/>
      <c r="F73" s="22">
        <v>19.5</v>
      </c>
      <c r="G73" s="63">
        <f t="shared" si="3"/>
        <v>19.5</v>
      </c>
      <c r="H73" s="64"/>
    </row>
    <row r="74" spans="1:8" ht="18.75">
      <c r="A74" s="46">
        <v>7</v>
      </c>
      <c r="B74" s="87" t="s">
        <v>381</v>
      </c>
      <c r="C74" s="91"/>
      <c r="D74" s="91"/>
      <c r="E74" s="91"/>
      <c r="F74" s="92">
        <v>35.5</v>
      </c>
      <c r="G74" s="63"/>
      <c r="H74" s="64"/>
    </row>
    <row r="75" spans="1:8" ht="18.75">
      <c r="A75" s="46">
        <v>8</v>
      </c>
      <c r="B75" s="87" t="s">
        <v>382</v>
      </c>
      <c r="C75" s="93"/>
      <c r="D75" s="93"/>
      <c r="E75" s="93"/>
      <c r="F75" s="94">
        <v>25</v>
      </c>
      <c r="G75" s="63"/>
      <c r="H75" s="64"/>
    </row>
    <row r="76" spans="1:8" ht="18.75">
      <c r="A76" s="46">
        <v>9</v>
      </c>
      <c r="B76" s="87" t="s">
        <v>383</v>
      </c>
      <c r="C76" s="93"/>
      <c r="D76" s="93"/>
      <c r="E76" s="93"/>
      <c r="F76" s="95" t="s">
        <v>355</v>
      </c>
      <c r="G76" s="63"/>
      <c r="H76" s="64"/>
    </row>
    <row r="77" spans="1:8" ht="18.75">
      <c r="A77" s="59" t="s">
        <v>283</v>
      </c>
      <c r="B77" s="60"/>
      <c r="C77" s="61"/>
      <c r="D77" s="61"/>
      <c r="E77" s="61"/>
      <c r="F77" s="62"/>
      <c r="G77" s="63">
        <f>SUM(G68:G73)</f>
        <v>192.5</v>
      </c>
      <c r="H77" s="64"/>
    </row>
    <row r="78" spans="1:8" ht="18.75">
      <c r="A78" s="59" t="s">
        <v>384</v>
      </c>
      <c r="B78" s="60"/>
      <c r="C78" s="61"/>
      <c r="D78" s="61"/>
      <c r="E78" s="61"/>
      <c r="F78" s="62"/>
      <c r="G78" s="22">
        <v>35</v>
      </c>
      <c r="H78" s="64" t="str">
        <f t="shared" ref="H78" si="5">IF(G78&gt;=91,"A1",IF(G78&gt;=81,"A2",IF(G78&gt;=71,"B1",IF(G78&gt;=61,"B2",IF(G78&gt;=51,"C1",IF(G78&gt;=41,"C2",IF(G78&gt;=33,"D","E")))))))</f>
        <v>D</v>
      </c>
    </row>
    <row r="79" spans="1:8" ht="18.75">
      <c r="A79" s="453" t="s">
        <v>385</v>
      </c>
      <c r="B79" s="454"/>
      <c r="C79" s="454"/>
      <c r="D79" s="454"/>
      <c r="E79" s="454"/>
      <c r="F79" s="454"/>
      <c r="G79" s="454"/>
      <c r="H79" s="455"/>
    </row>
    <row r="80" spans="1:8" ht="18">
      <c r="A80" s="456" t="s">
        <v>386</v>
      </c>
      <c r="B80" s="457"/>
      <c r="C80" s="457"/>
      <c r="D80" s="457"/>
      <c r="E80" s="457"/>
      <c r="F80" s="457"/>
      <c r="G80" s="457"/>
      <c r="H80" s="458"/>
    </row>
    <row r="81" spans="1:8" ht="18.75">
      <c r="A81" s="469" t="s">
        <v>387</v>
      </c>
      <c r="B81" s="470"/>
      <c r="C81" s="470"/>
      <c r="D81" s="470"/>
      <c r="E81" s="470"/>
      <c r="F81" s="470"/>
      <c r="G81" s="470"/>
      <c r="H81" s="419"/>
    </row>
    <row r="82" spans="1:8" ht="18.75">
      <c r="A82" s="469" t="s">
        <v>388</v>
      </c>
      <c r="B82" s="470"/>
      <c r="C82" s="470"/>
      <c r="D82" s="470"/>
      <c r="E82" s="470"/>
      <c r="F82" s="471"/>
      <c r="G82" s="418" t="s">
        <v>389</v>
      </c>
      <c r="H82" s="419"/>
    </row>
    <row r="83" spans="1:8" ht="18.75">
      <c r="A83" s="65" t="s">
        <v>390</v>
      </c>
      <c r="B83" s="66"/>
      <c r="C83" s="66"/>
      <c r="D83" s="66"/>
      <c r="E83" s="66"/>
      <c r="F83" s="67"/>
      <c r="G83" s="67"/>
      <c r="H83" s="69"/>
    </row>
    <row r="84" spans="1:8" ht="18.75">
      <c r="A84" s="469" t="s">
        <v>392</v>
      </c>
      <c r="B84" s="470"/>
      <c r="C84" s="470"/>
      <c r="D84" s="470"/>
      <c r="E84" s="470"/>
      <c r="F84" s="471"/>
      <c r="G84" s="72" t="s">
        <v>391</v>
      </c>
      <c r="H84" s="71"/>
    </row>
    <row r="85" spans="1:8" ht="18.75">
      <c r="A85" s="469" t="s">
        <v>388</v>
      </c>
      <c r="B85" s="470"/>
      <c r="C85" s="470"/>
      <c r="D85" s="470"/>
      <c r="E85" s="470"/>
      <c r="F85" s="471"/>
      <c r="G85" s="418" t="s">
        <v>389</v>
      </c>
      <c r="H85" s="419"/>
    </row>
    <row r="86" spans="1:8" ht="18.75">
      <c r="A86" s="472" t="s">
        <v>393</v>
      </c>
      <c r="B86" s="473"/>
      <c r="C86" s="473"/>
      <c r="D86" s="473"/>
      <c r="E86" s="473"/>
      <c r="F86" s="416"/>
      <c r="G86" s="72" t="s">
        <v>394</v>
      </c>
      <c r="H86" s="71"/>
    </row>
    <row r="87" spans="1:8" ht="18.75">
      <c r="A87" s="472" t="s">
        <v>395</v>
      </c>
      <c r="B87" s="473"/>
      <c r="C87" s="473"/>
      <c r="D87" s="473"/>
      <c r="E87" s="473"/>
      <c r="F87" s="416"/>
      <c r="G87" s="68" t="s">
        <v>394</v>
      </c>
      <c r="H87" s="69"/>
    </row>
    <row r="88" spans="1:8" ht="18.75">
      <c r="A88" s="472" t="s">
        <v>396</v>
      </c>
      <c r="B88" s="473"/>
      <c r="C88" s="473"/>
      <c r="D88" s="473"/>
      <c r="E88" s="473"/>
      <c r="F88" s="473"/>
      <c r="G88" s="68" t="s">
        <v>391</v>
      </c>
      <c r="H88" s="69"/>
    </row>
    <row r="89" spans="1:8" ht="18.75">
      <c r="A89" s="472" t="s">
        <v>397</v>
      </c>
      <c r="B89" s="473"/>
      <c r="C89" s="473"/>
      <c r="D89" s="473"/>
      <c r="E89" s="473"/>
      <c r="F89" s="473"/>
      <c r="G89" s="68" t="s">
        <v>398</v>
      </c>
      <c r="H89" s="69"/>
    </row>
    <row r="90" spans="1:8" ht="18.75">
      <c r="A90" s="469" t="s">
        <v>399</v>
      </c>
      <c r="B90" s="470"/>
      <c r="C90" s="470"/>
      <c r="D90" s="470"/>
      <c r="E90" s="470"/>
      <c r="F90" s="470"/>
      <c r="G90" s="470"/>
      <c r="H90" s="419"/>
    </row>
    <row r="91" spans="1:8" ht="18.75">
      <c r="A91" s="469" t="s">
        <v>388</v>
      </c>
      <c r="B91" s="470"/>
      <c r="C91" s="470"/>
      <c r="D91" s="470"/>
      <c r="E91" s="470"/>
      <c r="F91" s="470"/>
      <c r="G91" s="470"/>
      <c r="H91" s="419"/>
    </row>
    <row r="92" spans="1:8" ht="18.75">
      <c r="A92" s="65" t="s">
        <v>373</v>
      </c>
      <c r="B92" s="415">
        <v>12</v>
      </c>
      <c r="C92" s="473"/>
      <c r="D92" s="473"/>
      <c r="E92" s="473"/>
      <c r="F92" s="473"/>
      <c r="G92" s="473"/>
      <c r="H92" s="417"/>
    </row>
    <row r="93" spans="1:8" ht="18.75">
      <c r="A93" s="73" t="s">
        <v>400</v>
      </c>
      <c r="B93" s="474"/>
      <c r="C93" s="475"/>
      <c r="D93" s="475"/>
      <c r="E93" s="475"/>
      <c r="F93" s="475"/>
      <c r="G93" s="475"/>
      <c r="H93" s="476"/>
    </row>
    <row r="94" spans="1:8" ht="18.75">
      <c r="A94" s="414" t="s">
        <v>401</v>
      </c>
      <c r="B94" s="410"/>
      <c r="C94" s="410"/>
      <c r="D94" s="410"/>
      <c r="E94" s="75"/>
      <c r="F94" s="76"/>
      <c r="G94" s="70" t="s">
        <v>402</v>
      </c>
      <c r="H94" s="77"/>
    </row>
    <row r="95" spans="1:8" ht="18.75">
      <c r="A95" s="74" t="s">
        <v>403</v>
      </c>
      <c r="B95" s="70" t="s">
        <v>275</v>
      </c>
      <c r="C95" s="70" t="s">
        <v>403</v>
      </c>
      <c r="D95" s="70" t="s">
        <v>275</v>
      </c>
      <c r="E95" s="78"/>
      <c r="F95" s="410" t="s">
        <v>404</v>
      </c>
      <c r="G95" s="410"/>
      <c r="H95" s="79" t="s">
        <v>275</v>
      </c>
    </row>
    <row r="96" spans="1:8" ht="18.75">
      <c r="A96" s="80" t="s">
        <v>405</v>
      </c>
      <c r="B96" s="81" t="s">
        <v>280</v>
      </c>
      <c r="C96" s="81" t="s">
        <v>406</v>
      </c>
      <c r="D96" s="81" t="s">
        <v>306</v>
      </c>
      <c r="E96" s="78"/>
      <c r="F96" s="477">
        <v>3</v>
      </c>
      <c r="G96" s="477"/>
      <c r="H96" s="82" t="s">
        <v>398</v>
      </c>
    </row>
    <row r="97" spans="1:8" ht="18.75">
      <c r="A97" s="80" t="s">
        <v>407</v>
      </c>
      <c r="B97" s="81" t="s">
        <v>297</v>
      </c>
      <c r="C97" s="81" t="s">
        <v>408</v>
      </c>
      <c r="D97" s="81" t="s">
        <v>292</v>
      </c>
      <c r="E97" s="78"/>
      <c r="F97" s="477">
        <v>2</v>
      </c>
      <c r="G97" s="477"/>
      <c r="H97" s="82" t="s">
        <v>391</v>
      </c>
    </row>
    <row r="98" spans="1:8" ht="18.75">
      <c r="A98" s="80" t="s">
        <v>409</v>
      </c>
      <c r="B98" s="81" t="s">
        <v>410</v>
      </c>
      <c r="C98" s="81" t="s">
        <v>411</v>
      </c>
      <c r="D98" s="81" t="s">
        <v>412</v>
      </c>
      <c r="E98" s="78"/>
      <c r="F98" s="477">
        <v>1</v>
      </c>
      <c r="G98" s="477"/>
      <c r="H98" s="82" t="s">
        <v>394</v>
      </c>
    </row>
    <row r="99" spans="1:8" ht="18.75">
      <c r="A99" s="80" t="s">
        <v>413</v>
      </c>
      <c r="B99" s="81" t="s">
        <v>336</v>
      </c>
      <c r="C99" s="81" t="s">
        <v>414</v>
      </c>
      <c r="D99" s="81" t="s">
        <v>415</v>
      </c>
      <c r="E99" s="83"/>
      <c r="F99" s="478"/>
      <c r="G99" s="479"/>
      <c r="H99" s="84"/>
    </row>
    <row r="100" spans="1:8" ht="18.75">
      <c r="A100" s="480" t="s">
        <v>421</v>
      </c>
      <c r="B100" s="481"/>
      <c r="C100" s="482" t="s">
        <v>417</v>
      </c>
      <c r="D100" s="483"/>
      <c r="E100" s="483"/>
      <c r="F100" s="483"/>
      <c r="G100" s="482" t="s">
        <v>418</v>
      </c>
      <c r="H100" s="484"/>
    </row>
    <row r="107" spans="1:8" ht="18.75">
      <c r="A107" s="439" t="s">
        <v>257</v>
      </c>
      <c r="B107" s="440"/>
      <c r="C107" s="440"/>
      <c r="D107" s="440"/>
      <c r="E107" s="440"/>
      <c r="F107" s="440"/>
      <c r="G107" s="440"/>
      <c r="H107" s="441"/>
    </row>
    <row r="108" spans="1:8" ht="15.75">
      <c r="A108" s="442" t="s">
        <v>258</v>
      </c>
      <c r="B108" s="443"/>
      <c r="C108" s="443"/>
      <c r="D108" s="443"/>
      <c r="E108" s="443"/>
      <c r="F108" s="443"/>
      <c r="G108" s="443"/>
      <c r="H108" s="444"/>
    </row>
    <row r="109" spans="1:8" ht="18.75">
      <c r="A109" s="445" t="s">
        <v>259</v>
      </c>
      <c r="B109" s="446"/>
      <c r="C109" s="446"/>
      <c r="D109" s="446"/>
      <c r="E109" s="446"/>
      <c r="F109" s="446"/>
      <c r="G109" s="446"/>
      <c r="H109" s="447"/>
    </row>
    <row r="110" spans="1:8" ht="15.75">
      <c r="A110" s="442" t="s">
        <v>374</v>
      </c>
      <c r="B110" s="443"/>
      <c r="C110" s="443"/>
      <c r="D110" s="443"/>
      <c r="E110" s="443"/>
      <c r="F110" s="443"/>
      <c r="G110" s="443"/>
      <c r="H110" s="444"/>
    </row>
    <row r="111" spans="1:8" ht="18.75">
      <c r="A111" s="445" t="s">
        <v>375</v>
      </c>
      <c r="B111" s="446"/>
      <c r="C111" s="446"/>
      <c r="D111" s="446"/>
      <c r="E111" s="446"/>
      <c r="F111" s="446"/>
      <c r="G111" s="446"/>
      <c r="H111" s="447"/>
    </row>
    <row r="112" spans="1:8" ht="18.75">
      <c r="A112" s="35" t="s">
        <v>263</v>
      </c>
      <c r="B112" s="36" t="s">
        <v>264</v>
      </c>
      <c r="C112" s="33"/>
      <c r="D112" s="37"/>
      <c r="E112" s="37"/>
      <c r="F112" s="33"/>
      <c r="G112" s="33"/>
      <c r="H112" s="34"/>
    </row>
    <row r="113" spans="1:8" ht="18.75">
      <c r="A113" s="35" t="s">
        <v>359</v>
      </c>
      <c r="B113" s="36" t="s">
        <v>67</v>
      </c>
      <c r="C113" s="96"/>
      <c r="D113" s="37"/>
      <c r="E113" s="37"/>
      <c r="F113" s="40" t="s">
        <v>376</v>
      </c>
      <c r="G113" s="40"/>
      <c r="H113" s="41">
        <v>3</v>
      </c>
    </row>
    <row r="114" spans="1:8" ht="18.75">
      <c r="A114" s="35" t="s">
        <v>377</v>
      </c>
      <c r="B114" s="85">
        <v>1086</v>
      </c>
      <c r="C114" s="97"/>
      <c r="D114" s="33"/>
      <c r="E114" s="33"/>
      <c r="F114" s="37"/>
      <c r="G114" s="37"/>
      <c r="H114" s="44"/>
    </row>
    <row r="115" spans="1:8" ht="18.75">
      <c r="A115" s="35" t="s">
        <v>270</v>
      </c>
      <c r="B115" s="36" t="s">
        <v>291</v>
      </c>
      <c r="C115" s="96"/>
      <c r="D115" s="37"/>
      <c r="E115" s="37"/>
      <c r="F115" s="37" t="s">
        <v>10</v>
      </c>
      <c r="G115" s="37"/>
      <c r="H115" s="98" t="s">
        <v>290</v>
      </c>
    </row>
    <row r="116" spans="1:8" ht="18.75">
      <c r="A116" s="448" t="s">
        <v>419</v>
      </c>
      <c r="B116" s="432"/>
      <c r="C116" s="432"/>
      <c r="D116" s="432"/>
      <c r="E116" s="432"/>
      <c r="F116" s="432"/>
      <c r="G116" s="432"/>
      <c r="H116" s="449"/>
    </row>
    <row r="117" spans="1:8" ht="28.5" customHeight="1">
      <c r="A117" s="450" t="s">
        <v>356</v>
      </c>
      <c r="B117" s="451"/>
      <c r="C117" s="451"/>
      <c r="D117" s="451"/>
      <c r="E117" s="451"/>
      <c r="F117" s="451"/>
      <c r="G117" s="451"/>
      <c r="H117" s="452"/>
    </row>
    <row r="118" spans="1:8">
      <c r="A118" s="505" t="s">
        <v>272</v>
      </c>
      <c r="B118" s="459" t="s">
        <v>273</v>
      </c>
      <c r="C118" s="460" t="s">
        <v>365</v>
      </c>
      <c r="D118" s="460" t="s">
        <v>378</v>
      </c>
      <c r="E118" s="460" t="s">
        <v>362</v>
      </c>
      <c r="F118" s="463" t="s">
        <v>363</v>
      </c>
      <c r="G118" s="460" t="s">
        <v>364</v>
      </c>
      <c r="H118" s="466" t="s">
        <v>275</v>
      </c>
    </row>
    <row r="119" spans="1:8">
      <c r="A119" s="505"/>
      <c r="B119" s="459"/>
      <c r="C119" s="461"/>
      <c r="D119" s="461"/>
      <c r="E119" s="461"/>
      <c r="F119" s="464"/>
      <c r="G119" s="461"/>
      <c r="H119" s="467"/>
    </row>
    <row r="120" spans="1:8" ht="18.75" customHeight="1">
      <c r="A120" s="505"/>
      <c r="B120" s="459"/>
      <c r="C120" s="462"/>
      <c r="D120" s="462"/>
      <c r="E120" s="462"/>
      <c r="F120" s="465"/>
      <c r="G120" s="462"/>
      <c r="H120" s="468"/>
    </row>
    <row r="121" spans="1:8" ht="18.75">
      <c r="A121" s="46">
        <v>1</v>
      </c>
      <c r="B121" s="87" t="s">
        <v>276</v>
      </c>
      <c r="C121" s="88">
        <v>3.75</v>
      </c>
      <c r="D121" s="22">
        <v>4</v>
      </c>
      <c r="E121" s="22">
        <v>4</v>
      </c>
      <c r="F121" s="88">
        <v>37</v>
      </c>
      <c r="G121" s="63">
        <f>SUM(C121:F121)</f>
        <v>48.75</v>
      </c>
      <c r="H121" s="64" t="str">
        <f>IF(G121&gt;=91,"A1",IF(G121&gt;=81,"A2",IF(G121&gt;=71,"B1",IF(G121&gt;=61,"B2",IF(G121&gt;=51,"C1",IF(G121&gt;=41,"C2",IF(G121&gt;=33,"D","E")))))))</f>
        <v>C2</v>
      </c>
    </row>
    <row r="122" spans="1:8" ht="18.75">
      <c r="A122" s="46">
        <v>2</v>
      </c>
      <c r="B122" s="87" t="s">
        <v>277</v>
      </c>
      <c r="C122" s="89">
        <v>3.5</v>
      </c>
      <c r="D122" s="22">
        <v>4</v>
      </c>
      <c r="E122" s="22">
        <v>4</v>
      </c>
      <c r="F122" s="22">
        <v>31.5</v>
      </c>
      <c r="G122" s="63">
        <f t="shared" ref="G122:G126" si="6">SUM(C122:F122)</f>
        <v>43</v>
      </c>
      <c r="H122" s="64" t="str">
        <f t="shared" ref="H122:H125" si="7">IF(G122&gt;=91,"A1",IF(G122&gt;=81,"A2",IF(G122&gt;=71,"B1",IF(G122&gt;=61,"B2",IF(G122&gt;=51,"C1",IF(G122&gt;=41,"C2",IF(G122&gt;=33,"D","E")))))))</f>
        <v>C2</v>
      </c>
    </row>
    <row r="123" spans="1:8" ht="18.75">
      <c r="A123" s="46">
        <v>3</v>
      </c>
      <c r="B123" s="87" t="s">
        <v>278</v>
      </c>
      <c r="C123" s="22">
        <v>7.5</v>
      </c>
      <c r="D123" s="22">
        <v>3.5</v>
      </c>
      <c r="E123" s="22">
        <v>3</v>
      </c>
      <c r="F123" s="22">
        <v>45.5</v>
      </c>
      <c r="G123" s="63">
        <f t="shared" si="6"/>
        <v>59.5</v>
      </c>
      <c r="H123" s="64" t="str">
        <f t="shared" si="7"/>
        <v>C1</v>
      </c>
    </row>
    <row r="124" spans="1:8" ht="18.75">
      <c r="A124" s="46">
        <v>4</v>
      </c>
      <c r="B124" s="87" t="s">
        <v>279</v>
      </c>
      <c r="C124" s="22">
        <v>4.25</v>
      </c>
      <c r="D124" s="22">
        <v>3</v>
      </c>
      <c r="E124" s="22">
        <v>3</v>
      </c>
      <c r="F124" s="22">
        <v>42</v>
      </c>
      <c r="G124" s="63">
        <f t="shared" si="6"/>
        <v>52.25</v>
      </c>
      <c r="H124" s="64" t="str">
        <f t="shared" si="7"/>
        <v>C1</v>
      </c>
    </row>
    <row r="125" spans="1:8" ht="18.75">
      <c r="A125" s="46">
        <v>5</v>
      </c>
      <c r="B125" s="87" t="s">
        <v>379</v>
      </c>
      <c r="C125" s="22">
        <v>4.5</v>
      </c>
      <c r="D125" s="22">
        <v>3</v>
      </c>
      <c r="E125" s="22">
        <v>3</v>
      </c>
      <c r="F125" s="22">
        <v>34.5</v>
      </c>
      <c r="G125" s="63">
        <f t="shared" si="6"/>
        <v>45</v>
      </c>
      <c r="H125" s="64" t="str">
        <f t="shared" si="7"/>
        <v>C2</v>
      </c>
    </row>
    <row r="126" spans="1:8" ht="18.75">
      <c r="A126" s="46">
        <v>6</v>
      </c>
      <c r="B126" s="90" t="s">
        <v>380</v>
      </c>
      <c r="C126" s="22"/>
      <c r="D126" s="22"/>
      <c r="E126" s="22"/>
      <c r="F126" s="22">
        <v>12</v>
      </c>
      <c r="G126" s="63">
        <f t="shared" si="6"/>
        <v>12</v>
      </c>
      <c r="H126" s="64"/>
    </row>
    <row r="127" spans="1:8" ht="18.75">
      <c r="A127" s="46">
        <v>7</v>
      </c>
      <c r="B127" s="87" t="s">
        <v>381</v>
      </c>
      <c r="C127" s="91"/>
      <c r="D127" s="91"/>
      <c r="E127" s="91"/>
      <c r="F127" s="92">
        <v>9</v>
      </c>
      <c r="G127" s="63"/>
      <c r="H127" s="64"/>
    </row>
    <row r="128" spans="1:8" ht="18.75">
      <c r="A128" s="46">
        <v>8</v>
      </c>
      <c r="B128" s="87" t="s">
        <v>382</v>
      </c>
      <c r="C128" s="93"/>
      <c r="D128" s="93"/>
      <c r="E128" s="93"/>
      <c r="F128" s="94">
        <v>25</v>
      </c>
      <c r="G128" s="63"/>
      <c r="H128" s="64"/>
    </row>
    <row r="129" spans="1:8" ht="18.75">
      <c r="A129" s="46">
        <v>9</v>
      </c>
      <c r="B129" s="87" t="s">
        <v>383</v>
      </c>
      <c r="C129" s="93"/>
      <c r="D129" s="93"/>
      <c r="E129" s="93"/>
      <c r="F129" s="94">
        <v>10</v>
      </c>
      <c r="G129" s="63"/>
      <c r="H129" s="64"/>
    </row>
    <row r="130" spans="1:8" ht="18.75">
      <c r="A130" s="59" t="s">
        <v>283</v>
      </c>
      <c r="B130" s="60"/>
      <c r="C130" s="61"/>
      <c r="D130" s="61"/>
      <c r="E130" s="61"/>
      <c r="F130" s="62"/>
      <c r="G130" s="63">
        <f>SUM(G121:G126)</f>
        <v>260.5</v>
      </c>
      <c r="H130" s="64"/>
    </row>
    <row r="131" spans="1:8" ht="18.75">
      <c r="A131" s="59" t="s">
        <v>384</v>
      </c>
      <c r="B131" s="60"/>
      <c r="C131" s="61"/>
      <c r="D131" s="61"/>
      <c r="E131" s="61"/>
      <c r="F131" s="62"/>
      <c r="G131" s="22">
        <v>47.36</v>
      </c>
      <c r="H131" s="64" t="str">
        <f t="shared" ref="H131" si="8">IF(G131&gt;=91,"A1",IF(G131&gt;=81,"A2",IF(G131&gt;=71,"B1",IF(G131&gt;=61,"B2",IF(G131&gt;=51,"C1",IF(G131&gt;=41,"C2",IF(G131&gt;=33,"D","E")))))))</f>
        <v>C2</v>
      </c>
    </row>
    <row r="132" spans="1:8" ht="18.75">
      <c r="A132" s="453" t="s">
        <v>385</v>
      </c>
      <c r="B132" s="454"/>
      <c r="C132" s="454"/>
      <c r="D132" s="454"/>
      <c r="E132" s="454"/>
      <c r="F132" s="454"/>
      <c r="G132" s="454"/>
      <c r="H132" s="455"/>
    </row>
    <row r="133" spans="1:8" ht="18">
      <c r="A133" s="456" t="s">
        <v>386</v>
      </c>
      <c r="B133" s="457"/>
      <c r="C133" s="457"/>
      <c r="D133" s="457"/>
      <c r="E133" s="457"/>
      <c r="F133" s="457"/>
      <c r="G133" s="457"/>
      <c r="H133" s="458"/>
    </row>
    <row r="134" spans="1:8" ht="18.75">
      <c r="A134" s="469" t="s">
        <v>387</v>
      </c>
      <c r="B134" s="470"/>
      <c r="C134" s="470"/>
      <c r="D134" s="470"/>
      <c r="E134" s="470"/>
      <c r="F134" s="470"/>
      <c r="G134" s="470"/>
      <c r="H134" s="419"/>
    </row>
    <row r="135" spans="1:8" ht="18.75">
      <c r="A135" s="469" t="s">
        <v>388</v>
      </c>
      <c r="B135" s="470"/>
      <c r="C135" s="470"/>
      <c r="D135" s="470"/>
      <c r="E135" s="470"/>
      <c r="F135" s="471"/>
      <c r="G135" s="418" t="s">
        <v>389</v>
      </c>
      <c r="H135" s="419"/>
    </row>
    <row r="136" spans="1:8" ht="18.75">
      <c r="A136" s="65" t="s">
        <v>390</v>
      </c>
      <c r="B136" s="66"/>
      <c r="C136" s="66"/>
      <c r="D136" s="66"/>
      <c r="E136" s="66"/>
      <c r="F136" s="67"/>
      <c r="G136" s="68" t="s">
        <v>391</v>
      </c>
      <c r="H136" s="69"/>
    </row>
    <row r="137" spans="1:8" ht="18.75">
      <c r="A137" s="469" t="s">
        <v>392</v>
      </c>
      <c r="B137" s="470"/>
      <c r="C137" s="470"/>
      <c r="D137" s="470"/>
      <c r="E137" s="470"/>
      <c r="F137" s="471"/>
      <c r="G137" s="70"/>
      <c r="H137" s="71"/>
    </row>
    <row r="138" spans="1:8" ht="18.75">
      <c r="A138" s="469" t="s">
        <v>388</v>
      </c>
      <c r="B138" s="470"/>
      <c r="C138" s="470"/>
      <c r="D138" s="470"/>
      <c r="E138" s="470"/>
      <c r="F138" s="471"/>
      <c r="G138" s="418" t="s">
        <v>389</v>
      </c>
      <c r="H138" s="419"/>
    </row>
    <row r="139" spans="1:8" ht="18.75">
      <c r="A139" s="472" t="s">
        <v>393</v>
      </c>
      <c r="B139" s="473"/>
      <c r="C139" s="473"/>
      <c r="D139" s="473"/>
      <c r="E139" s="473"/>
      <c r="F139" s="416"/>
      <c r="G139" s="72" t="s">
        <v>398</v>
      </c>
      <c r="H139" s="71"/>
    </row>
    <row r="140" spans="1:8" ht="18.75">
      <c r="A140" s="472" t="s">
        <v>395</v>
      </c>
      <c r="B140" s="473"/>
      <c r="C140" s="473"/>
      <c r="D140" s="473"/>
      <c r="E140" s="473"/>
      <c r="F140" s="416"/>
      <c r="G140" s="68" t="s">
        <v>398</v>
      </c>
      <c r="H140" s="69"/>
    </row>
    <row r="141" spans="1:8" ht="18.75">
      <c r="A141" s="472" t="s">
        <v>396</v>
      </c>
      <c r="B141" s="473"/>
      <c r="C141" s="473"/>
      <c r="D141" s="473"/>
      <c r="E141" s="473"/>
      <c r="F141" s="473"/>
      <c r="G141" s="68" t="s">
        <v>398</v>
      </c>
      <c r="H141" s="69"/>
    </row>
    <row r="142" spans="1:8" ht="18.75">
      <c r="A142" s="472" t="s">
        <v>397</v>
      </c>
      <c r="B142" s="473"/>
      <c r="C142" s="473"/>
      <c r="D142" s="473"/>
      <c r="E142" s="473"/>
      <c r="F142" s="473"/>
      <c r="G142" s="68" t="s">
        <v>398</v>
      </c>
      <c r="H142" s="69"/>
    </row>
    <row r="143" spans="1:8" ht="18.75">
      <c r="A143" s="469" t="s">
        <v>399</v>
      </c>
      <c r="B143" s="470"/>
      <c r="C143" s="470"/>
      <c r="D143" s="470"/>
      <c r="E143" s="470"/>
      <c r="F143" s="470"/>
      <c r="G143" s="470"/>
      <c r="H143" s="419"/>
    </row>
    <row r="144" spans="1:8" ht="18.75">
      <c r="A144" s="469" t="s">
        <v>388</v>
      </c>
      <c r="B144" s="470"/>
      <c r="C144" s="470"/>
      <c r="D144" s="470"/>
      <c r="E144" s="470"/>
      <c r="F144" s="470"/>
      <c r="G144" s="470"/>
      <c r="H144" s="419"/>
    </row>
    <row r="145" spans="1:8" ht="18.75">
      <c r="A145" s="65" t="s">
        <v>373</v>
      </c>
      <c r="B145" s="415">
        <v>85</v>
      </c>
      <c r="C145" s="473"/>
      <c r="D145" s="473"/>
      <c r="E145" s="473"/>
      <c r="F145" s="473"/>
      <c r="G145" s="473"/>
      <c r="H145" s="417"/>
    </row>
    <row r="146" spans="1:8" ht="18.75">
      <c r="A146" s="73" t="s">
        <v>400</v>
      </c>
      <c r="B146" s="474"/>
      <c r="C146" s="475"/>
      <c r="D146" s="475"/>
      <c r="E146" s="475"/>
      <c r="F146" s="475"/>
      <c r="G146" s="475"/>
      <c r="H146" s="476"/>
    </row>
    <row r="147" spans="1:8" ht="18.75">
      <c r="A147" s="414" t="s">
        <v>401</v>
      </c>
      <c r="B147" s="410"/>
      <c r="C147" s="410"/>
      <c r="D147" s="410"/>
      <c r="E147" s="75"/>
      <c r="F147" s="76"/>
      <c r="G147" s="70" t="s">
        <v>402</v>
      </c>
      <c r="H147" s="77"/>
    </row>
    <row r="148" spans="1:8" ht="18.75">
      <c r="A148" s="74" t="s">
        <v>403</v>
      </c>
      <c r="B148" s="70" t="s">
        <v>275</v>
      </c>
      <c r="C148" s="70" t="s">
        <v>403</v>
      </c>
      <c r="D148" s="70" t="s">
        <v>275</v>
      </c>
      <c r="E148" s="78"/>
      <c r="F148" s="410" t="s">
        <v>404</v>
      </c>
      <c r="G148" s="410"/>
      <c r="H148" s="79" t="s">
        <v>275</v>
      </c>
    </row>
    <row r="149" spans="1:8" ht="18.75">
      <c r="A149" s="80" t="s">
        <v>405</v>
      </c>
      <c r="B149" s="81" t="s">
        <v>280</v>
      </c>
      <c r="C149" s="81" t="s">
        <v>406</v>
      </c>
      <c r="D149" s="81" t="s">
        <v>306</v>
      </c>
      <c r="E149" s="78"/>
      <c r="F149" s="477">
        <v>3</v>
      </c>
      <c r="G149" s="477"/>
      <c r="H149" s="82" t="s">
        <v>398</v>
      </c>
    </row>
    <row r="150" spans="1:8" ht="18.75">
      <c r="A150" s="80" t="s">
        <v>407</v>
      </c>
      <c r="B150" s="81" t="s">
        <v>297</v>
      </c>
      <c r="C150" s="81" t="s">
        <v>408</v>
      </c>
      <c r="D150" s="81" t="s">
        <v>292</v>
      </c>
      <c r="E150" s="78"/>
      <c r="F150" s="477">
        <v>2</v>
      </c>
      <c r="G150" s="477"/>
      <c r="H150" s="82" t="s">
        <v>391</v>
      </c>
    </row>
    <row r="151" spans="1:8" ht="18.75">
      <c r="A151" s="80" t="s">
        <v>409</v>
      </c>
      <c r="B151" s="81" t="s">
        <v>410</v>
      </c>
      <c r="C151" s="81" t="s">
        <v>411</v>
      </c>
      <c r="D151" s="81" t="s">
        <v>412</v>
      </c>
      <c r="E151" s="78"/>
      <c r="F151" s="477">
        <v>1</v>
      </c>
      <c r="G151" s="477"/>
      <c r="H151" s="82" t="s">
        <v>394</v>
      </c>
    </row>
    <row r="152" spans="1:8" ht="18.75">
      <c r="A152" s="80" t="s">
        <v>413</v>
      </c>
      <c r="B152" s="81" t="s">
        <v>336</v>
      </c>
      <c r="C152" s="81" t="s">
        <v>414</v>
      </c>
      <c r="D152" s="81" t="s">
        <v>415</v>
      </c>
      <c r="E152" s="83"/>
      <c r="F152" s="478"/>
      <c r="G152" s="479"/>
      <c r="H152" s="84"/>
    </row>
    <row r="153" spans="1:8" ht="18.75">
      <c r="A153" s="480" t="s">
        <v>421</v>
      </c>
      <c r="B153" s="481"/>
      <c r="C153" s="482" t="s">
        <v>417</v>
      </c>
      <c r="D153" s="483"/>
      <c r="E153" s="483"/>
      <c r="F153" s="483"/>
      <c r="G153" s="482" t="s">
        <v>418</v>
      </c>
      <c r="H153" s="484"/>
    </row>
    <row r="157" spans="1:8" ht="18.75">
      <c r="A157" s="439" t="s">
        <v>257</v>
      </c>
      <c r="B157" s="440"/>
      <c r="C157" s="440"/>
      <c r="D157" s="440"/>
      <c r="E157" s="440"/>
      <c r="F157" s="440"/>
      <c r="G157" s="440"/>
      <c r="H157" s="441"/>
    </row>
    <row r="158" spans="1:8" ht="15.75">
      <c r="A158" s="442" t="s">
        <v>258</v>
      </c>
      <c r="B158" s="443"/>
      <c r="C158" s="443"/>
      <c r="D158" s="443"/>
      <c r="E158" s="443"/>
      <c r="F158" s="443"/>
      <c r="G158" s="443"/>
      <c r="H158" s="444"/>
    </row>
    <row r="159" spans="1:8" ht="18.75">
      <c r="A159" s="445" t="s">
        <v>259</v>
      </c>
      <c r="B159" s="446"/>
      <c r="C159" s="446"/>
      <c r="D159" s="446"/>
      <c r="E159" s="446"/>
      <c r="F159" s="446"/>
      <c r="G159" s="446"/>
      <c r="H159" s="447"/>
    </row>
    <row r="160" spans="1:8" ht="15.75">
      <c r="A160" s="442" t="s">
        <v>374</v>
      </c>
      <c r="B160" s="443"/>
      <c r="C160" s="443"/>
      <c r="D160" s="443"/>
      <c r="E160" s="443"/>
      <c r="F160" s="443"/>
      <c r="G160" s="443"/>
      <c r="H160" s="444"/>
    </row>
    <row r="161" spans="1:8" ht="18.75">
      <c r="A161" s="445" t="s">
        <v>375</v>
      </c>
      <c r="B161" s="446"/>
      <c r="C161" s="446"/>
      <c r="D161" s="446"/>
      <c r="E161" s="446"/>
      <c r="F161" s="446"/>
      <c r="G161" s="446"/>
      <c r="H161" s="447"/>
    </row>
    <row r="162" spans="1:8" ht="18.75">
      <c r="A162" s="35" t="s">
        <v>263</v>
      </c>
      <c r="B162" s="36" t="s">
        <v>264</v>
      </c>
      <c r="C162" s="33"/>
      <c r="D162" s="37"/>
      <c r="E162" s="37"/>
      <c r="F162" s="33"/>
      <c r="G162" s="33"/>
      <c r="H162" s="34"/>
    </row>
    <row r="163" spans="1:8" ht="18.75">
      <c r="A163" s="35" t="s">
        <v>359</v>
      </c>
      <c r="B163" s="36" t="s">
        <v>79</v>
      </c>
      <c r="C163" s="39"/>
      <c r="D163" s="37"/>
      <c r="E163" s="37"/>
      <c r="F163" s="40" t="s">
        <v>376</v>
      </c>
      <c r="G163" s="40"/>
      <c r="H163" s="41">
        <v>4</v>
      </c>
    </row>
    <row r="164" spans="1:8" ht="18.75">
      <c r="A164" s="35" t="s">
        <v>377</v>
      </c>
      <c r="B164" s="85">
        <v>1181</v>
      </c>
      <c r="C164" s="43"/>
      <c r="D164" s="33"/>
      <c r="E164" s="33"/>
      <c r="F164" s="37"/>
      <c r="G164" s="37"/>
      <c r="H164" s="44"/>
    </row>
    <row r="165" spans="1:8" ht="18.75">
      <c r="A165" s="35" t="s">
        <v>270</v>
      </c>
      <c r="B165" s="36" t="s">
        <v>294</v>
      </c>
      <c r="C165" s="39"/>
      <c r="D165" s="37"/>
      <c r="E165" s="37"/>
      <c r="F165" s="37" t="s">
        <v>10</v>
      </c>
      <c r="G165" s="37"/>
      <c r="H165" s="98" t="s">
        <v>293</v>
      </c>
    </row>
    <row r="166" spans="1:8" ht="18.75">
      <c r="A166" s="448" t="s">
        <v>419</v>
      </c>
      <c r="B166" s="432"/>
      <c r="C166" s="432"/>
      <c r="D166" s="432"/>
      <c r="E166" s="432"/>
      <c r="F166" s="432"/>
      <c r="G166" s="432"/>
      <c r="H166" s="449"/>
    </row>
    <row r="167" spans="1:8" ht="18.75">
      <c r="A167" s="450" t="s">
        <v>356</v>
      </c>
      <c r="B167" s="451"/>
      <c r="C167" s="451"/>
      <c r="D167" s="451"/>
      <c r="E167" s="451"/>
      <c r="F167" s="451"/>
      <c r="G167" s="451"/>
      <c r="H167" s="452"/>
    </row>
    <row r="168" spans="1:8">
      <c r="A168" s="505" t="s">
        <v>272</v>
      </c>
      <c r="B168" s="459" t="s">
        <v>273</v>
      </c>
      <c r="C168" s="460" t="s">
        <v>365</v>
      </c>
      <c r="D168" s="460" t="s">
        <v>378</v>
      </c>
      <c r="E168" s="460" t="s">
        <v>362</v>
      </c>
      <c r="F168" s="463" t="s">
        <v>363</v>
      </c>
      <c r="G168" s="460" t="s">
        <v>364</v>
      </c>
      <c r="H168" s="466" t="s">
        <v>275</v>
      </c>
    </row>
    <row r="169" spans="1:8">
      <c r="A169" s="505"/>
      <c r="B169" s="459"/>
      <c r="C169" s="461"/>
      <c r="D169" s="461"/>
      <c r="E169" s="461"/>
      <c r="F169" s="464"/>
      <c r="G169" s="461"/>
      <c r="H169" s="467"/>
    </row>
    <row r="170" spans="1:8" ht="26.25" customHeight="1">
      <c r="A170" s="505"/>
      <c r="B170" s="459"/>
      <c r="C170" s="462"/>
      <c r="D170" s="462"/>
      <c r="E170" s="462"/>
      <c r="F170" s="465"/>
      <c r="G170" s="462"/>
      <c r="H170" s="468"/>
    </row>
    <row r="171" spans="1:8" ht="18.75">
      <c r="A171" s="46">
        <v>1</v>
      </c>
      <c r="B171" s="87" t="s">
        <v>276</v>
      </c>
      <c r="C171" s="88">
        <v>9.5</v>
      </c>
      <c r="D171" s="22">
        <v>5</v>
      </c>
      <c r="E171" s="22">
        <v>5</v>
      </c>
      <c r="F171" s="88">
        <v>73.5</v>
      </c>
      <c r="G171" s="63">
        <f>SUM(C171:F171)</f>
        <v>93</v>
      </c>
      <c r="H171" s="64" t="str">
        <f>IF(G171&gt;=91,"A1",IF(G171&gt;=81,"A2",IF(G171&gt;=71,"B1",IF(G171&gt;=61,"B2",IF(G171&gt;=51,"C1",IF(G171&gt;=41,"C2",IF(G171&gt;=33,"D","E")))))))</f>
        <v>A1</v>
      </c>
    </row>
    <row r="172" spans="1:8" ht="18.75">
      <c r="A172" s="46">
        <v>2</v>
      </c>
      <c r="B172" s="87" t="s">
        <v>277</v>
      </c>
      <c r="C172" s="89">
        <v>8.75</v>
      </c>
      <c r="D172" s="22">
        <v>4</v>
      </c>
      <c r="E172" s="22">
        <v>4</v>
      </c>
      <c r="F172" s="22">
        <v>67</v>
      </c>
      <c r="G172" s="63">
        <f t="shared" ref="G172:G176" si="9">SUM(C172:F172)</f>
        <v>83.75</v>
      </c>
      <c r="H172" s="64" t="str">
        <f t="shared" ref="H172:H175" si="10">IF(G172&gt;=91,"A1",IF(G172&gt;=81,"A2",IF(G172&gt;=71,"B1",IF(G172&gt;=61,"B2",IF(G172&gt;=51,"C1",IF(G172&gt;=41,"C2",IF(G172&gt;=33,"D","E")))))))</f>
        <v>A2</v>
      </c>
    </row>
    <row r="173" spans="1:8" ht="18.75">
      <c r="A173" s="46">
        <v>3</v>
      </c>
      <c r="B173" s="87" t="s">
        <v>278</v>
      </c>
      <c r="C173" s="22">
        <v>9</v>
      </c>
      <c r="D173" s="22">
        <v>5</v>
      </c>
      <c r="E173" s="22">
        <v>5</v>
      </c>
      <c r="F173" s="22">
        <v>68</v>
      </c>
      <c r="G173" s="63">
        <f t="shared" si="9"/>
        <v>87</v>
      </c>
      <c r="H173" s="64" t="str">
        <f t="shared" si="10"/>
        <v>A2</v>
      </c>
    </row>
    <row r="174" spans="1:8" ht="18.75">
      <c r="A174" s="46">
        <v>4</v>
      </c>
      <c r="B174" s="87" t="s">
        <v>279</v>
      </c>
      <c r="C174" s="22">
        <v>9.75</v>
      </c>
      <c r="D174" s="22">
        <v>5</v>
      </c>
      <c r="E174" s="22">
        <v>5</v>
      </c>
      <c r="F174" s="22">
        <v>74</v>
      </c>
      <c r="G174" s="63">
        <f t="shared" si="9"/>
        <v>93.75</v>
      </c>
      <c r="H174" s="64" t="str">
        <f t="shared" si="10"/>
        <v>A1</v>
      </c>
    </row>
    <row r="175" spans="1:8" ht="18.75">
      <c r="A175" s="46">
        <v>5</v>
      </c>
      <c r="B175" s="87" t="s">
        <v>379</v>
      </c>
      <c r="C175" s="22">
        <v>9.5</v>
      </c>
      <c r="D175" s="22">
        <v>5</v>
      </c>
      <c r="E175" s="22">
        <v>5</v>
      </c>
      <c r="F175" s="22">
        <v>68</v>
      </c>
      <c r="G175" s="63">
        <f t="shared" si="9"/>
        <v>87.5</v>
      </c>
      <c r="H175" s="64" t="str">
        <f t="shared" si="10"/>
        <v>A2</v>
      </c>
    </row>
    <row r="176" spans="1:8" ht="18.75">
      <c r="A176" s="46">
        <v>6</v>
      </c>
      <c r="B176" s="90" t="s">
        <v>380</v>
      </c>
      <c r="C176" s="22"/>
      <c r="D176" s="22"/>
      <c r="E176" s="22"/>
      <c r="F176" s="22">
        <v>50</v>
      </c>
      <c r="G176" s="63">
        <f t="shared" si="9"/>
        <v>50</v>
      </c>
      <c r="H176" s="64"/>
    </row>
    <row r="177" spans="1:8" ht="18.75">
      <c r="A177" s="46">
        <v>7</v>
      </c>
      <c r="B177" s="87" t="s">
        <v>381</v>
      </c>
      <c r="C177" s="91"/>
      <c r="D177" s="91"/>
      <c r="E177" s="91"/>
      <c r="F177" s="92">
        <v>47</v>
      </c>
      <c r="G177" s="63"/>
      <c r="H177" s="64"/>
    </row>
    <row r="178" spans="1:8" ht="18.75">
      <c r="A178" s="46">
        <v>8</v>
      </c>
      <c r="B178" s="87" t="s">
        <v>382</v>
      </c>
      <c r="C178" s="93"/>
      <c r="D178" s="93"/>
      <c r="E178" s="93"/>
      <c r="F178" s="94">
        <v>50</v>
      </c>
      <c r="G178" s="63"/>
      <c r="H178" s="64"/>
    </row>
    <row r="179" spans="1:8" ht="18.75">
      <c r="A179" s="46">
        <v>9</v>
      </c>
      <c r="B179" s="87" t="s">
        <v>383</v>
      </c>
      <c r="C179" s="93"/>
      <c r="D179" s="93"/>
      <c r="E179" s="93"/>
      <c r="F179" s="94">
        <v>40.5</v>
      </c>
      <c r="G179" s="63"/>
      <c r="H179" s="64"/>
    </row>
    <row r="180" spans="1:8" ht="18.75">
      <c r="A180" s="59" t="s">
        <v>283</v>
      </c>
      <c r="B180" s="60"/>
      <c r="C180" s="61"/>
      <c r="D180" s="61"/>
      <c r="E180" s="61"/>
      <c r="F180" s="62"/>
      <c r="G180" s="63">
        <f>SUM(G171:G176)</f>
        <v>495</v>
      </c>
      <c r="H180" s="64"/>
    </row>
    <row r="181" spans="1:8" ht="18.75">
      <c r="A181" s="59" t="s">
        <v>384</v>
      </c>
      <c r="B181" s="60"/>
      <c r="C181" s="61"/>
      <c r="D181" s="61"/>
      <c r="E181" s="61"/>
      <c r="F181" s="62"/>
      <c r="G181" s="22">
        <v>90</v>
      </c>
      <c r="H181" s="64" t="str">
        <f t="shared" ref="H181" si="11">IF(G181&gt;=91,"A1",IF(G181&gt;=81,"A2",IF(G181&gt;=71,"B1",IF(G181&gt;=61,"B2",IF(G181&gt;=51,"C1",IF(G181&gt;=41,"C2",IF(G181&gt;=33,"D","E")))))))</f>
        <v>A2</v>
      </c>
    </row>
    <row r="182" spans="1:8" ht="18.75">
      <c r="A182" s="453" t="s">
        <v>385</v>
      </c>
      <c r="B182" s="454"/>
      <c r="C182" s="454"/>
      <c r="D182" s="454"/>
      <c r="E182" s="454"/>
      <c r="F182" s="454"/>
      <c r="G182" s="454"/>
      <c r="H182" s="455"/>
    </row>
    <row r="183" spans="1:8" ht="18">
      <c r="A183" s="456" t="s">
        <v>386</v>
      </c>
      <c r="B183" s="457"/>
      <c r="C183" s="457"/>
      <c r="D183" s="457"/>
      <c r="E183" s="457"/>
      <c r="F183" s="457"/>
      <c r="G183" s="457"/>
      <c r="H183" s="458"/>
    </row>
    <row r="184" spans="1:8" ht="18.75">
      <c r="A184" s="469" t="s">
        <v>387</v>
      </c>
      <c r="B184" s="470"/>
      <c r="C184" s="470"/>
      <c r="D184" s="470"/>
      <c r="E184" s="470"/>
      <c r="F184" s="470"/>
      <c r="G184" s="470"/>
      <c r="H184" s="419"/>
    </row>
    <row r="185" spans="1:8" ht="18.75">
      <c r="A185" s="469" t="s">
        <v>388</v>
      </c>
      <c r="B185" s="470"/>
      <c r="C185" s="470"/>
      <c r="D185" s="470"/>
      <c r="E185" s="470"/>
      <c r="F185" s="471"/>
      <c r="G185" s="418" t="s">
        <v>389</v>
      </c>
      <c r="H185" s="419"/>
    </row>
    <row r="186" spans="1:8" ht="18.75">
      <c r="A186" s="65" t="s">
        <v>390</v>
      </c>
      <c r="B186" s="66"/>
      <c r="C186" s="66"/>
      <c r="D186" s="66"/>
      <c r="E186" s="66"/>
      <c r="F186" s="67"/>
      <c r="G186" s="67" t="s">
        <v>391</v>
      </c>
      <c r="H186" s="69"/>
    </row>
    <row r="187" spans="1:8" ht="18.75">
      <c r="A187" s="469" t="s">
        <v>392</v>
      </c>
      <c r="B187" s="470"/>
      <c r="C187" s="470"/>
      <c r="D187" s="470"/>
      <c r="E187" s="470"/>
      <c r="F187" s="471"/>
      <c r="G187" s="70"/>
      <c r="H187" s="71"/>
    </row>
    <row r="188" spans="1:8" ht="18.75">
      <c r="A188" s="469" t="s">
        <v>388</v>
      </c>
      <c r="B188" s="470"/>
      <c r="C188" s="470"/>
      <c r="D188" s="470"/>
      <c r="E188" s="470"/>
      <c r="F188" s="471"/>
      <c r="G188" s="418" t="s">
        <v>389</v>
      </c>
      <c r="H188" s="419"/>
    </row>
    <row r="189" spans="1:8" ht="18.75">
      <c r="A189" s="472" t="s">
        <v>393</v>
      </c>
      <c r="B189" s="473"/>
      <c r="C189" s="473"/>
      <c r="D189" s="473"/>
      <c r="E189" s="473"/>
      <c r="F189" s="416"/>
      <c r="G189" s="72" t="s">
        <v>391</v>
      </c>
      <c r="H189" s="71"/>
    </row>
    <row r="190" spans="1:8" ht="18.75">
      <c r="A190" s="472" t="s">
        <v>395</v>
      </c>
      <c r="B190" s="473"/>
      <c r="C190" s="473"/>
      <c r="D190" s="473"/>
      <c r="E190" s="473"/>
      <c r="F190" s="416"/>
      <c r="G190" s="68" t="s">
        <v>391</v>
      </c>
      <c r="H190" s="69"/>
    </row>
    <row r="191" spans="1:8" ht="18.75">
      <c r="A191" s="472" t="s">
        <v>396</v>
      </c>
      <c r="B191" s="473"/>
      <c r="C191" s="473"/>
      <c r="D191" s="473"/>
      <c r="E191" s="473"/>
      <c r="F191" s="473"/>
      <c r="G191" s="68" t="s">
        <v>398</v>
      </c>
      <c r="H191" s="69"/>
    </row>
    <row r="192" spans="1:8" ht="18.75">
      <c r="A192" s="472" t="s">
        <v>397</v>
      </c>
      <c r="B192" s="473"/>
      <c r="C192" s="473"/>
      <c r="D192" s="473"/>
      <c r="E192" s="473"/>
      <c r="F192" s="473"/>
      <c r="G192" s="68" t="s">
        <v>398</v>
      </c>
      <c r="H192" s="69"/>
    </row>
    <row r="193" spans="1:8" ht="18.75">
      <c r="A193" s="469" t="s">
        <v>399</v>
      </c>
      <c r="B193" s="470"/>
      <c r="C193" s="470"/>
      <c r="D193" s="470"/>
      <c r="E193" s="470"/>
      <c r="F193" s="470"/>
      <c r="G193" s="470"/>
      <c r="H193" s="419"/>
    </row>
    <row r="194" spans="1:8" ht="18.75">
      <c r="A194" s="469" t="s">
        <v>388</v>
      </c>
      <c r="B194" s="470"/>
      <c r="C194" s="470"/>
      <c r="D194" s="470"/>
      <c r="E194" s="470"/>
      <c r="F194" s="470"/>
      <c r="G194" s="470"/>
      <c r="H194" s="419"/>
    </row>
    <row r="195" spans="1:8" ht="18.75">
      <c r="A195" s="65" t="s">
        <v>373</v>
      </c>
      <c r="B195" s="415">
        <v>74</v>
      </c>
      <c r="C195" s="473"/>
      <c r="D195" s="473"/>
      <c r="E195" s="473"/>
      <c r="F195" s="473"/>
      <c r="G195" s="473"/>
      <c r="H195" s="417"/>
    </row>
    <row r="196" spans="1:8" ht="18.75">
      <c r="A196" s="73" t="s">
        <v>400</v>
      </c>
      <c r="B196" s="474"/>
      <c r="C196" s="475"/>
      <c r="D196" s="475"/>
      <c r="E196" s="475"/>
      <c r="F196" s="475"/>
      <c r="G196" s="475"/>
      <c r="H196" s="476"/>
    </row>
    <row r="197" spans="1:8" ht="18.75">
      <c r="A197" s="414" t="s">
        <v>401</v>
      </c>
      <c r="B197" s="410"/>
      <c r="C197" s="410"/>
      <c r="D197" s="410"/>
      <c r="E197" s="75"/>
      <c r="F197" s="76"/>
      <c r="G197" s="70" t="s">
        <v>402</v>
      </c>
      <c r="H197" s="77"/>
    </row>
    <row r="198" spans="1:8" ht="18.75">
      <c r="A198" s="74" t="s">
        <v>403</v>
      </c>
      <c r="B198" s="70" t="s">
        <v>275</v>
      </c>
      <c r="C198" s="70" t="s">
        <v>403</v>
      </c>
      <c r="D198" s="70" t="s">
        <v>275</v>
      </c>
      <c r="E198" s="78"/>
      <c r="F198" s="410" t="s">
        <v>404</v>
      </c>
      <c r="G198" s="410"/>
      <c r="H198" s="79" t="s">
        <v>275</v>
      </c>
    </row>
    <row r="199" spans="1:8" ht="18.75">
      <c r="A199" s="80" t="s">
        <v>405</v>
      </c>
      <c r="B199" s="81" t="s">
        <v>280</v>
      </c>
      <c r="C199" s="81" t="s">
        <v>406</v>
      </c>
      <c r="D199" s="81" t="s">
        <v>306</v>
      </c>
      <c r="E199" s="78"/>
      <c r="F199" s="477">
        <v>3</v>
      </c>
      <c r="G199" s="477"/>
      <c r="H199" s="82" t="s">
        <v>398</v>
      </c>
    </row>
    <row r="200" spans="1:8" ht="18.75">
      <c r="A200" s="80" t="s">
        <v>407</v>
      </c>
      <c r="B200" s="81" t="s">
        <v>297</v>
      </c>
      <c r="C200" s="81" t="s">
        <v>408</v>
      </c>
      <c r="D200" s="81" t="s">
        <v>292</v>
      </c>
      <c r="E200" s="78"/>
      <c r="F200" s="477">
        <v>2</v>
      </c>
      <c r="G200" s="477"/>
      <c r="H200" s="82" t="s">
        <v>391</v>
      </c>
    </row>
    <row r="201" spans="1:8" ht="18.75">
      <c r="A201" s="80" t="s">
        <v>409</v>
      </c>
      <c r="B201" s="81" t="s">
        <v>410</v>
      </c>
      <c r="C201" s="81" t="s">
        <v>411</v>
      </c>
      <c r="D201" s="81" t="s">
        <v>412</v>
      </c>
      <c r="E201" s="78"/>
      <c r="F201" s="477">
        <v>1</v>
      </c>
      <c r="G201" s="477"/>
      <c r="H201" s="82" t="s">
        <v>394</v>
      </c>
    </row>
    <row r="202" spans="1:8" ht="18.75">
      <c r="A202" s="80" t="s">
        <v>413</v>
      </c>
      <c r="B202" s="81" t="s">
        <v>336</v>
      </c>
      <c r="C202" s="81" t="s">
        <v>414</v>
      </c>
      <c r="D202" s="81" t="s">
        <v>415</v>
      </c>
      <c r="E202" s="83"/>
      <c r="F202" s="478"/>
      <c r="G202" s="479"/>
      <c r="H202" s="84"/>
    </row>
    <row r="203" spans="1:8" ht="18.75">
      <c r="A203" s="480" t="s">
        <v>422</v>
      </c>
      <c r="B203" s="481"/>
      <c r="C203" s="482" t="s">
        <v>417</v>
      </c>
      <c r="D203" s="483"/>
      <c r="E203" s="483"/>
      <c r="F203" s="483"/>
      <c r="G203" s="482" t="s">
        <v>418</v>
      </c>
      <c r="H203" s="484"/>
    </row>
    <row r="207" spans="1:8" ht="18.75">
      <c r="A207" s="439" t="s">
        <v>257</v>
      </c>
      <c r="B207" s="440"/>
      <c r="C207" s="440"/>
      <c r="D207" s="440"/>
      <c r="E207" s="440"/>
      <c r="F207" s="440"/>
      <c r="G207" s="440"/>
      <c r="H207" s="441"/>
    </row>
    <row r="208" spans="1:8" ht="15.75">
      <c r="A208" s="442" t="s">
        <v>258</v>
      </c>
      <c r="B208" s="443"/>
      <c r="C208" s="443"/>
      <c r="D208" s="443"/>
      <c r="E208" s="443"/>
      <c r="F208" s="443"/>
      <c r="G208" s="443"/>
      <c r="H208" s="444"/>
    </row>
    <row r="209" spans="1:8" ht="18.75">
      <c r="A209" s="445" t="s">
        <v>259</v>
      </c>
      <c r="B209" s="446"/>
      <c r="C209" s="446"/>
      <c r="D209" s="446"/>
      <c r="E209" s="446"/>
      <c r="F209" s="446"/>
      <c r="G209" s="446"/>
      <c r="H209" s="447"/>
    </row>
    <row r="210" spans="1:8" ht="15.75">
      <c r="A210" s="442" t="s">
        <v>374</v>
      </c>
      <c r="B210" s="443"/>
      <c r="C210" s="443"/>
      <c r="D210" s="443"/>
      <c r="E210" s="443"/>
      <c r="F210" s="443"/>
      <c r="G210" s="443"/>
      <c r="H210" s="444"/>
    </row>
    <row r="211" spans="1:8" ht="18.75">
      <c r="A211" s="445" t="s">
        <v>375</v>
      </c>
      <c r="B211" s="446"/>
      <c r="C211" s="446"/>
      <c r="D211" s="446"/>
      <c r="E211" s="446"/>
      <c r="F211" s="446"/>
      <c r="G211" s="446"/>
      <c r="H211" s="447"/>
    </row>
    <row r="212" spans="1:8" ht="18.75">
      <c r="A212" s="35" t="s">
        <v>263</v>
      </c>
      <c r="B212" s="36" t="s">
        <v>264</v>
      </c>
      <c r="C212" s="33"/>
      <c r="D212" s="37"/>
      <c r="E212" s="37"/>
      <c r="F212" s="33"/>
      <c r="G212" s="33"/>
      <c r="H212" s="34"/>
    </row>
    <row r="213" spans="1:8" ht="18.75">
      <c r="A213" s="35" t="s">
        <v>359</v>
      </c>
      <c r="B213" s="36" t="s">
        <v>89</v>
      </c>
      <c r="C213" s="39"/>
      <c r="D213" s="37"/>
      <c r="E213" s="37"/>
      <c r="F213" s="40" t="s">
        <v>376</v>
      </c>
      <c r="G213" s="40"/>
      <c r="H213" s="41">
        <v>5</v>
      </c>
    </row>
    <row r="214" spans="1:8" ht="18.75">
      <c r="A214" s="35" t="s">
        <v>377</v>
      </c>
      <c r="B214" s="85">
        <v>1080</v>
      </c>
      <c r="C214" s="43"/>
      <c r="D214" s="33"/>
      <c r="E214" s="33"/>
      <c r="F214" s="37"/>
      <c r="G214" s="37"/>
      <c r="H214" s="44"/>
    </row>
    <row r="215" spans="1:8" ht="18.75">
      <c r="A215" s="35" t="s">
        <v>270</v>
      </c>
      <c r="B215" s="36" t="s">
        <v>296</v>
      </c>
      <c r="C215" s="39"/>
      <c r="D215" s="37"/>
      <c r="E215" s="37"/>
      <c r="F215" s="37" t="s">
        <v>10</v>
      </c>
      <c r="G215" s="37"/>
      <c r="H215" s="98" t="s">
        <v>295</v>
      </c>
    </row>
    <row r="216" spans="1:8" ht="18.75">
      <c r="A216" s="448" t="s">
        <v>419</v>
      </c>
      <c r="B216" s="432"/>
      <c r="C216" s="432"/>
      <c r="D216" s="432"/>
      <c r="E216" s="432"/>
      <c r="F216" s="432"/>
      <c r="G216" s="432"/>
      <c r="H216" s="449"/>
    </row>
    <row r="217" spans="1:8" ht="18.75">
      <c r="A217" s="450" t="s">
        <v>356</v>
      </c>
      <c r="B217" s="451"/>
      <c r="C217" s="451"/>
      <c r="D217" s="451"/>
      <c r="E217" s="451"/>
      <c r="F217" s="451"/>
      <c r="G217" s="451"/>
      <c r="H217" s="452"/>
    </row>
    <row r="218" spans="1:8">
      <c r="A218" s="505" t="s">
        <v>272</v>
      </c>
      <c r="B218" s="459" t="s">
        <v>273</v>
      </c>
      <c r="C218" s="460" t="s">
        <v>365</v>
      </c>
      <c r="D218" s="460" t="s">
        <v>378</v>
      </c>
      <c r="E218" s="460" t="s">
        <v>362</v>
      </c>
      <c r="F218" s="463" t="s">
        <v>363</v>
      </c>
      <c r="G218" s="460" t="s">
        <v>364</v>
      </c>
      <c r="H218" s="466" t="s">
        <v>275</v>
      </c>
    </row>
    <row r="219" spans="1:8">
      <c r="A219" s="505"/>
      <c r="B219" s="459"/>
      <c r="C219" s="461"/>
      <c r="D219" s="461"/>
      <c r="E219" s="461"/>
      <c r="F219" s="464"/>
      <c r="G219" s="461"/>
      <c r="H219" s="467"/>
    </row>
    <row r="220" spans="1:8" ht="22.5" customHeight="1">
      <c r="A220" s="505"/>
      <c r="B220" s="459"/>
      <c r="C220" s="462"/>
      <c r="D220" s="462"/>
      <c r="E220" s="462"/>
      <c r="F220" s="465"/>
      <c r="G220" s="462"/>
      <c r="H220" s="468"/>
    </row>
    <row r="221" spans="1:8" ht="18.75">
      <c r="A221" s="46">
        <v>1</v>
      </c>
      <c r="B221" s="87" t="s">
        <v>276</v>
      </c>
      <c r="C221" s="88">
        <v>6.75</v>
      </c>
      <c r="D221" s="22">
        <v>4</v>
      </c>
      <c r="E221" s="22">
        <v>4</v>
      </c>
      <c r="F221" s="88">
        <v>42</v>
      </c>
      <c r="G221" s="63">
        <f>SUM(C221:F221)</f>
        <v>56.75</v>
      </c>
      <c r="H221" s="64" t="str">
        <f>IF(G221&gt;=91,"A1",IF(G221&gt;=81,"A2",IF(G221&gt;=71,"B1",IF(G221&gt;=61,"B2",IF(G221&gt;=51,"C1",IF(G221&gt;=41,"C2",IF(G221&gt;=33,"D","E")))))))</f>
        <v>C1</v>
      </c>
    </row>
    <row r="222" spans="1:8" ht="18.75">
      <c r="A222" s="46">
        <v>2</v>
      </c>
      <c r="B222" s="87" t="s">
        <v>277</v>
      </c>
      <c r="C222" s="89">
        <v>4.5</v>
      </c>
      <c r="D222" s="22">
        <v>4</v>
      </c>
      <c r="E222" s="22">
        <v>4</v>
      </c>
      <c r="F222" s="22">
        <v>35</v>
      </c>
      <c r="G222" s="63">
        <f t="shared" ref="G222:G224" si="12">SUM(C222:F222)</f>
        <v>47.5</v>
      </c>
      <c r="H222" s="64" t="str">
        <f t="shared" ref="H222:H225" si="13">IF(G222&gt;=91,"A1",IF(G222&gt;=81,"A2",IF(G222&gt;=71,"B1",IF(G222&gt;=61,"B2",IF(G222&gt;=51,"C1",IF(G222&gt;=41,"C2",IF(G222&gt;=33,"D","E")))))))</f>
        <v>C2</v>
      </c>
    </row>
    <row r="223" spans="1:8" ht="18.75">
      <c r="A223" s="46">
        <v>3</v>
      </c>
      <c r="B223" s="87" t="s">
        <v>278</v>
      </c>
      <c r="C223" s="22">
        <v>7.25</v>
      </c>
      <c r="D223" s="22">
        <v>3.5</v>
      </c>
      <c r="E223" s="22">
        <v>3</v>
      </c>
      <c r="F223" s="22">
        <v>44</v>
      </c>
      <c r="G223" s="63">
        <f t="shared" si="12"/>
        <v>57.75</v>
      </c>
      <c r="H223" s="64" t="str">
        <f t="shared" si="13"/>
        <v>C1</v>
      </c>
    </row>
    <row r="224" spans="1:8" ht="18.75">
      <c r="A224" s="46">
        <v>4</v>
      </c>
      <c r="B224" s="87" t="s">
        <v>279</v>
      </c>
      <c r="C224" s="22">
        <v>8</v>
      </c>
      <c r="D224" s="22">
        <v>4</v>
      </c>
      <c r="E224" s="22">
        <v>4</v>
      </c>
      <c r="F224" s="22">
        <v>47.5</v>
      </c>
      <c r="G224" s="63">
        <f t="shared" si="12"/>
        <v>63.5</v>
      </c>
      <c r="H224" s="64" t="str">
        <f t="shared" si="13"/>
        <v>B2</v>
      </c>
    </row>
    <row r="225" spans="1:8" ht="18.75">
      <c r="A225" s="46">
        <v>5</v>
      </c>
      <c r="B225" s="87" t="s">
        <v>379</v>
      </c>
      <c r="C225" s="22">
        <v>5</v>
      </c>
      <c r="D225" s="22">
        <v>3.5</v>
      </c>
      <c r="E225" s="22">
        <v>3.5</v>
      </c>
      <c r="F225" s="22">
        <v>40</v>
      </c>
      <c r="G225" s="22">
        <v>52</v>
      </c>
      <c r="H225" s="64" t="str">
        <f t="shared" si="13"/>
        <v>C1</v>
      </c>
    </row>
    <row r="226" spans="1:8" ht="18.75">
      <c r="A226" s="46">
        <v>6</v>
      </c>
      <c r="B226" s="90" t="s">
        <v>380</v>
      </c>
      <c r="C226" s="22"/>
      <c r="D226" s="22"/>
      <c r="E226" s="22"/>
      <c r="F226" s="22">
        <v>20.5</v>
      </c>
      <c r="G226" s="63">
        <v>20.5</v>
      </c>
      <c r="H226" s="64"/>
    </row>
    <row r="227" spans="1:8" ht="18.75">
      <c r="A227" s="46">
        <v>7</v>
      </c>
      <c r="B227" s="87" t="s">
        <v>381</v>
      </c>
      <c r="C227" s="91"/>
      <c r="D227" s="91"/>
      <c r="E227" s="91"/>
      <c r="F227" s="92">
        <v>31.5</v>
      </c>
      <c r="G227" s="63"/>
      <c r="H227" s="64"/>
    </row>
    <row r="228" spans="1:8" ht="18.75">
      <c r="A228" s="46">
        <v>8</v>
      </c>
      <c r="B228" s="87" t="s">
        <v>382</v>
      </c>
      <c r="C228" s="93"/>
      <c r="D228" s="93"/>
      <c r="E228" s="93"/>
      <c r="F228" s="94">
        <v>31</v>
      </c>
      <c r="G228" s="63"/>
      <c r="H228" s="64"/>
    </row>
    <row r="229" spans="1:8" ht="18.75">
      <c r="A229" s="46">
        <v>9</v>
      </c>
      <c r="B229" s="87" t="s">
        <v>383</v>
      </c>
      <c r="C229" s="93"/>
      <c r="D229" s="93"/>
      <c r="E229" s="93"/>
      <c r="F229" s="94">
        <v>18.5</v>
      </c>
      <c r="G229" s="63"/>
      <c r="H229" s="64"/>
    </row>
    <row r="230" spans="1:8" ht="18.75">
      <c r="A230" s="59" t="s">
        <v>283</v>
      </c>
      <c r="B230" s="60"/>
      <c r="C230" s="61"/>
      <c r="D230" s="61"/>
      <c r="E230" s="61"/>
      <c r="F230" s="62"/>
      <c r="G230" s="63">
        <f>SUM(G221:G226)</f>
        <v>298</v>
      </c>
      <c r="H230" s="64"/>
    </row>
    <row r="231" spans="1:8" ht="18.75">
      <c r="A231" s="59" t="s">
        <v>384</v>
      </c>
      <c r="B231" s="60"/>
      <c r="C231" s="61"/>
      <c r="D231" s="61"/>
      <c r="E231" s="61"/>
      <c r="F231" s="62"/>
      <c r="G231" s="22">
        <v>54.2</v>
      </c>
      <c r="H231" s="64" t="str">
        <f t="shared" ref="H231" si="14">IF(G231&gt;=91,"A1",IF(G231&gt;=81,"A2",IF(G231&gt;=71,"B1",IF(G231&gt;=61,"B2",IF(G231&gt;=51,"C1",IF(G231&gt;=41,"C2",IF(G231&gt;=33,"D","E")))))))</f>
        <v>C1</v>
      </c>
    </row>
    <row r="232" spans="1:8" ht="18.75">
      <c r="A232" s="453" t="s">
        <v>385</v>
      </c>
      <c r="B232" s="454"/>
      <c r="C232" s="454"/>
      <c r="D232" s="454"/>
      <c r="E232" s="454"/>
      <c r="F232" s="454"/>
      <c r="G232" s="454"/>
      <c r="H232" s="455"/>
    </row>
    <row r="233" spans="1:8" ht="18">
      <c r="A233" s="456" t="s">
        <v>386</v>
      </c>
      <c r="B233" s="457"/>
      <c r="C233" s="457"/>
      <c r="D233" s="457"/>
      <c r="E233" s="457"/>
      <c r="F233" s="457"/>
      <c r="G233" s="457"/>
      <c r="H233" s="458"/>
    </row>
    <row r="234" spans="1:8" ht="18.75">
      <c r="A234" s="469" t="s">
        <v>387</v>
      </c>
      <c r="B234" s="470"/>
      <c r="C234" s="470"/>
      <c r="D234" s="470"/>
      <c r="E234" s="470"/>
      <c r="F234" s="470"/>
      <c r="G234" s="470"/>
      <c r="H234" s="419"/>
    </row>
    <row r="235" spans="1:8" ht="18.75">
      <c r="A235" s="469" t="s">
        <v>388</v>
      </c>
      <c r="B235" s="470"/>
      <c r="C235" s="470"/>
      <c r="D235" s="470"/>
      <c r="E235" s="470"/>
      <c r="F235" s="471"/>
      <c r="G235" s="418" t="s">
        <v>389</v>
      </c>
      <c r="H235" s="419"/>
    </row>
    <row r="236" spans="1:8" ht="18.75">
      <c r="A236" s="65" t="s">
        <v>390</v>
      </c>
      <c r="B236" s="66"/>
      <c r="C236" s="66"/>
      <c r="D236" s="66"/>
      <c r="E236" s="66"/>
      <c r="F236" s="67"/>
      <c r="G236" s="68" t="s">
        <v>391</v>
      </c>
      <c r="H236" s="69"/>
    </row>
    <row r="237" spans="1:8" ht="18.75">
      <c r="A237" s="469" t="s">
        <v>392</v>
      </c>
      <c r="B237" s="470"/>
      <c r="C237" s="470"/>
      <c r="D237" s="470"/>
      <c r="E237" s="470"/>
      <c r="F237" s="471"/>
      <c r="G237" s="70"/>
      <c r="H237" s="71"/>
    </row>
    <row r="238" spans="1:8" ht="18.75">
      <c r="A238" s="469" t="s">
        <v>388</v>
      </c>
      <c r="B238" s="470"/>
      <c r="C238" s="470"/>
      <c r="D238" s="470"/>
      <c r="E238" s="470"/>
      <c r="F238" s="471"/>
      <c r="G238" s="418" t="s">
        <v>389</v>
      </c>
      <c r="H238" s="419"/>
    </row>
    <row r="239" spans="1:8" ht="18.75">
      <c r="A239" s="472" t="s">
        <v>393</v>
      </c>
      <c r="B239" s="473"/>
      <c r="C239" s="473"/>
      <c r="D239" s="473"/>
      <c r="E239" s="473"/>
      <c r="F239" s="416"/>
      <c r="G239" s="72" t="s">
        <v>398</v>
      </c>
      <c r="H239" s="71"/>
    </row>
    <row r="240" spans="1:8" ht="18.75">
      <c r="A240" s="472" t="s">
        <v>395</v>
      </c>
      <c r="B240" s="473"/>
      <c r="C240" s="473"/>
      <c r="D240" s="473"/>
      <c r="E240" s="473"/>
      <c r="F240" s="416"/>
      <c r="G240" s="68" t="s">
        <v>398</v>
      </c>
      <c r="H240" s="69"/>
    </row>
    <row r="241" spans="1:8" ht="18.75">
      <c r="A241" s="472" t="s">
        <v>396</v>
      </c>
      <c r="B241" s="473"/>
      <c r="C241" s="473"/>
      <c r="D241" s="473"/>
      <c r="E241" s="473"/>
      <c r="F241" s="473"/>
      <c r="G241" s="68" t="s">
        <v>398</v>
      </c>
      <c r="H241" s="69"/>
    </row>
    <row r="242" spans="1:8" ht="18.75">
      <c r="A242" s="472" t="s">
        <v>397</v>
      </c>
      <c r="B242" s="473"/>
      <c r="C242" s="473"/>
      <c r="D242" s="473"/>
      <c r="E242" s="473"/>
      <c r="F242" s="473"/>
      <c r="G242" s="68" t="s">
        <v>398</v>
      </c>
      <c r="H242" s="69"/>
    </row>
    <row r="243" spans="1:8" ht="18.75">
      <c r="A243" s="469" t="s">
        <v>399</v>
      </c>
      <c r="B243" s="470"/>
      <c r="C243" s="470"/>
      <c r="D243" s="470"/>
      <c r="E243" s="470"/>
      <c r="F243" s="470"/>
      <c r="G243" s="470"/>
      <c r="H243" s="419"/>
    </row>
    <row r="244" spans="1:8" ht="18.75">
      <c r="A244" s="469" t="s">
        <v>388</v>
      </c>
      <c r="B244" s="470"/>
      <c r="C244" s="470"/>
      <c r="D244" s="470"/>
      <c r="E244" s="470"/>
      <c r="F244" s="470"/>
      <c r="G244" s="470"/>
      <c r="H244" s="419"/>
    </row>
    <row r="245" spans="1:8" ht="18.75">
      <c r="A245" s="65" t="s">
        <v>373</v>
      </c>
      <c r="B245" s="415">
        <v>85</v>
      </c>
      <c r="C245" s="473"/>
      <c r="D245" s="473"/>
      <c r="E245" s="473"/>
      <c r="F245" s="473"/>
      <c r="G245" s="473"/>
      <c r="H245" s="417"/>
    </row>
    <row r="246" spans="1:8" ht="18.75">
      <c r="A246" s="73" t="s">
        <v>400</v>
      </c>
      <c r="B246" s="474"/>
      <c r="C246" s="475"/>
      <c r="D246" s="475"/>
      <c r="E246" s="475"/>
      <c r="F246" s="475"/>
      <c r="G246" s="475"/>
      <c r="H246" s="476"/>
    </row>
    <row r="247" spans="1:8" ht="18.75">
      <c r="A247" s="414" t="s">
        <v>401</v>
      </c>
      <c r="B247" s="410"/>
      <c r="C247" s="410"/>
      <c r="D247" s="410"/>
      <c r="E247" s="75"/>
      <c r="F247" s="76"/>
      <c r="G247" s="70" t="s">
        <v>402</v>
      </c>
      <c r="H247" s="77"/>
    </row>
    <row r="248" spans="1:8" ht="18.75">
      <c r="A248" s="74" t="s">
        <v>403</v>
      </c>
      <c r="B248" s="70" t="s">
        <v>275</v>
      </c>
      <c r="C248" s="70" t="s">
        <v>403</v>
      </c>
      <c r="D248" s="70" t="s">
        <v>275</v>
      </c>
      <c r="E248" s="78"/>
      <c r="F248" s="410" t="s">
        <v>404</v>
      </c>
      <c r="G248" s="410"/>
      <c r="H248" s="79" t="s">
        <v>275</v>
      </c>
    </row>
    <row r="249" spans="1:8" ht="18.75">
      <c r="A249" s="80" t="s">
        <v>405</v>
      </c>
      <c r="B249" s="81" t="s">
        <v>280</v>
      </c>
      <c r="C249" s="81" t="s">
        <v>406</v>
      </c>
      <c r="D249" s="81" t="s">
        <v>306</v>
      </c>
      <c r="E249" s="78"/>
      <c r="F249" s="477">
        <v>3</v>
      </c>
      <c r="G249" s="477"/>
      <c r="H249" s="82" t="s">
        <v>398</v>
      </c>
    </row>
    <row r="250" spans="1:8" ht="18.75">
      <c r="A250" s="80" t="s">
        <v>407</v>
      </c>
      <c r="B250" s="81" t="s">
        <v>297</v>
      </c>
      <c r="C250" s="81" t="s">
        <v>408</v>
      </c>
      <c r="D250" s="81" t="s">
        <v>292</v>
      </c>
      <c r="E250" s="78"/>
      <c r="F250" s="477">
        <v>2</v>
      </c>
      <c r="G250" s="477"/>
      <c r="H250" s="82" t="s">
        <v>391</v>
      </c>
    </row>
    <row r="251" spans="1:8" ht="18.75">
      <c r="A251" s="80" t="s">
        <v>409</v>
      </c>
      <c r="B251" s="81" t="s">
        <v>410</v>
      </c>
      <c r="C251" s="81" t="s">
        <v>411</v>
      </c>
      <c r="D251" s="81" t="s">
        <v>412</v>
      </c>
      <c r="E251" s="78"/>
      <c r="F251" s="477">
        <v>1</v>
      </c>
      <c r="G251" s="477"/>
      <c r="H251" s="82" t="s">
        <v>394</v>
      </c>
    </row>
    <row r="252" spans="1:8" ht="18.75">
      <c r="A252" s="80" t="s">
        <v>413</v>
      </c>
      <c r="B252" s="81" t="s">
        <v>336</v>
      </c>
      <c r="C252" s="81" t="s">
        <v>414</v>
      </c>
      <c r="D252" s="81" t="s">
        <v>415</v>
      </c>
      <c r="E252" s="83"/>
      <c r="F252" s="478"/>
      <c r="G252" s="479"/>
      <c r="H252" s="84"/>
    </row>
    <row r="253" spans="1:8" ht="18.75">
      <c r="A253" s="480" t="s">
        <v>422</v>
      </c>
      <c r="B253" s="481"/>
      <c r="C253" s="482" t="s">
        <v>417</v>
      </c>
      <c r="D253" s="483"/>
      <c r="E253" s="483"/>
      <c r="F253" s="483"/>
      <c r="G253" s="482" t="s">
        <v>418</v>
      </c>
      <c r="H253" s="484"/>
    </row>
    <row r="257" spans="1:8" ht="18.75">
      <c r="A257" s="439" t="s">
        <v>257</v>
      </c>
      <c r="B257" s="440"/>
      <c r="C257" s="440"/>
      <c r="D257" s="440"/>
      <c r="E257" s="440"/>
      <c r="F257" s="440"/>
      <c r="G257" s="440"/>
      <c r="H257" s="441"/>
    </row>
    <row r="258" spans="1:8" ht="15.75">
      <c r="A258" s="442" t="s">
        <v>258</v>
      </c>
      <c r="B258" s="443"/>
      <c r="C258" s="443"/>
      <c r="D258" s="443"/>
      <c r="E258" s="443"/>
      <c r="F258" s="443"/>
      <c r="G258" s="443"/>
      <c r="H258" s="444"/>
    </row>
    <row r="259" spans="1:8" ht="18.75">
      <c r="A259" s="445" t="s">
        <v>259</v>
      </c>
      <c r="B259" s="446"/>
      <c r="C259" s="446"/>
      <c r="D259" s="446"/>
      <c r="E259" s="446"/>
      <c r="F259" s="446"/>
      <c r="G259" s="446"/>
      <c r="H259" s="447"/>
    </row>
    <row r="260" spans="1:8" ht="15.75">
      <c r="A260" s="442" t="s">
        <v>374</v>
      </c>
      <c r="B260" s="443"/>
      <c r="C260" s="443"/>
      <c r="D260" s="443"/>
      <c r="E260" s="443"/>
      <c r="F260" s="443"/>
      <c r="G260" s="443"/>
      <c r="H260" s="444"/>
    </row>
    <row r="261" spans="1:8" ht="18.75">
      <c r="A261" s="445" t="s">
        <v>375</v>
      </c>
      <c r="B261" s="446"/>
      <c r="C261" s="446"/>
      <c r="D261" s="446"/>
      <c r="E261" s="446"/>
      <c r="F261" s="446"/>
      <c r="G261" s="446"/>
      <c r="H261" s="447"/>
    </row>
    <row r="262" spans="1:8" ht="18.75">
      <c r="A262" s="35" t="s">
        <v>263</v>
      </c>
      <c r="B262" s="36" t="s">
        <v>264</v>
      </c>
      <c r="C262" s="33"/>
      <c r="D262" s="37"/>
      <c r="E262" s="37"/>
      <c r="F262" s="33"/>
      <c r="G262" s="33"/>
      <c r="H262" s="34"/>
    </row>
    <row r="263" spans="1:8" ht="18.75">
      <c r="A263" s="35" t="s">
        <v>359</v>
      </c>
      <c r="B263" s="36" t="s">
        <v>99</v>
      </c>
      <c r="C263" s="39"/>
      <c r="D263" s="37"/>
      <c r="E263" s="37"/>
      <c r="F263" s="40" t="s">
        <v>376</v>
      </c>
      <c r="G263" s="40"/>
      <c r="H263" s="41">
        <v>6</v>
      </c>
    </row>
    <row r="264" spans="1:8" ht="18.75">
      <c r="A264" s="35" t="s">
        <v>377</v>
      </c>
      <c r="B264" s="85">
        <v>1008</v>
      </c>
      <c r="C264" s="43"/>
      <c r="D264" s="33"/>
      <c r="E264" s="33"/>
      <c r="F264" s="37"/>
      <c r="G264" s="37"/>
      <c r="H264" s="44"/>
    </row>
    <row r="265" spans="1:8" ht="18.75">
      <c r="A265" s="35" t="s">
        <v>270</v>
      </c>
      <c r="B265" s="36" t="s">
        <v>300</v>
      </c>
      <c r="C265" s="39"/>
      <c r="D265" s="37"/>
      <c r="E265" s="37"/>
      <c r="F265" s="37" t="s">
        <v>10</v>
      </c>
      <c r="G265" s="37"/>
      <c r="H265" s="98" t="s">
        <v>423</v>
      </c>
    </row>
    <row r="266" spans="1:8" ht="18.75">
      <c r="A266" s="448" t="s">
        <v>419</v>
      </c>
      <c r="B266" s="432"/>
      <c r="C266" s="432"/>
      <c r="D266" s="432"/>
      <c r="E266" s="432"/>
      <c r="F266" s="432"/>
      <c r="G266" s="432"/>
      <c r="H266" s="449"/>
    </row>
    <row r="267" spans="1:8" ht="24" customHeight="1">
      <c r="A267" s="450" t="s">
        <v>356</v>
      </c>
      <c r="B267" s="451"/>
      <c r="C267" s="451"/>
      <c r="D267" s="451"/>
      <c r="E267" s="451"/>
      <c r="F267" s="451"/>
      <c r="G267" s="451"/>
      <c r="H267" s="452"/>
    </row>
    <row r="268" spans="1:8">
      <c r="A268" s="506" t="s">
        <v>272</v>
      </c>
      <c r="B268" s="485" t="s">
        <v>273</v>
      </c>
      <c r="C268" s="486" t="s">
        <v>365</v>
      </c>
      <c r="D268" s="486" t="s">
        <v>378</v>
      </c>
      <c r="E268" s="486" t="s">
        <v>362</v>
      </c>
      <c r="F268" s="489" t="s">
        <v>363</v>
      </c>
      <c r="G268" s="486" t="s">
        <v>364</v>
      </c>
      <c r="H268" s="492" t="s">
        <v>275</v>
      </c>
    </row>
    <row r="269" spans="1:8">
      <c r="A269" s="506"/>
      <c r="B269" s="485"/>
      <c r="C269" s="487"/>
      <c r="D269" s="487"/>
      <c r="E269" s="487"/>
      <c r="F269" s="490"/>
      <c r="G269" s="487"/>
      <c r="H269" s="493"/>
    </row>
    <row r="270" spans="1:8" ht="24.75" customHeight="1">
      <c r="A270" s="506"/>
      <c r="B270" s="485"/>
      <c r="C270" s="488"/>
      <c r="D270" s="488"/>
      <c r="E270" s="488"/>
      <c r="F270" s="491"/>
      <c r="G270" s="488"/>
      <c r="H270" s="494"/>
    </row>
    <row r="271" spans="1:8" ht="18.75">
      <c r="A271" s="47">
        <v>1</v>
      </c>
      <c r="B271" s="48" t="s">
        <v>276</v>
      </c>
      <c r="C271" s="49">
        <v>8.5</v>
      </c>
      <c r="D271" s="50">
        <v>5</v>
      </c>
      <c r="E271" s="50">
        <v>5</v>
      </c>
      <c r="F271" s="49">
        <v>64</v>
      </c>
      <c r="G271" s="51">
        <f>SUM(C271:F271)</f>
        <v>82.5</v>
      </c>
      <c r="H271" s="52" t="str">
        <f>IF(G271&gt;=91,"A1",IF(G271&gt;=81,"A2",IF(G271&gt;=71,"B1",IF(G271&gt;=61,"B2",IF(G271&gt;=51,"C1",IF(G271&gt;=41,"C2",IF(G271&gt;=33,"D","E")))))))</f>
        <v>A2</v>
      </c>
    </row>
    <row r="272" spans="1:8" ht="18.75">
      <c r="A272" s="47">
        <v>2</v>
      </c>
      <c r="B272" s="48" t="s">
        <v>277</v>
      </c>
      <c r="C272" s="53">
        <v>8</v>
      </c>
      <c r="D272" s="50">
        <v>5</v>
      </c>
      <c r="E272" s="50">
        <v>5</v>
      </c>
      <c r="F272" s="50">
        <v>56</v>
      </c>
      <c r="G272" s="51">
        <f t="shared" ref="G272:G274" si="15">SUM(C272:F272)</f>
        <v>74</v>
      </c>
      <c r="H272" s="52" t="str">
        <f t="shared" ref="H272:H275" si="16">IF(G272&gt;=91,"A1",IF(G272&gt;=81,"A2",IF(G272&gt;=71,"B1",IF(G272&gt;=61,"B2",IF(G272&gt;=51,"C1",IF(G272&gt;=41,"C2",IF(G272&gt;=33,"D","E")))))))</f>
        <v>B1</v>
      </c>
    </row>
    <row r="273" spans="1:8" ht="18.75">
      <c r="A273" s="47">
        <v>3</v>
      </c>
      <c r="B273" s="48" t="s">
        <v>278</v>
      </c>
      <c r="C273" s="50">
        <v>7.25</v>
      </c>
      <c r="D273" s="50">
        <v>4</v>
      </c>
      <c r="E273" s="50">
        <v>4</v>
      </c>
      <c r="F273" s="50">
        <v>53.5</v>
      </c>
      <c r="G273" s="51">
        <f t="shared" si="15"/>
        <v>68.75</v>
      </c>
      <c r="H273" s="52" t="str">
        <f t="shared" si="16"/>
        <v>B2</v>
      </c>
    </row>
    <row r="274" spans="1:8" ht="18.75">
      <c r="A274" s="47">
        <v>4</v>
      </c>
      <c r="B274" s="48" t="s">
        <v>279</v>
      </c>
      <c r="C274" s="50">
        <v>9.25</v>
      </c>
      <c r="D274" s="50">
        <v>5</v>
      </c>
      <c r="E274" s="50">
        <v>5</v>
      </c>
      <c r="F274" s="50">
        <v>74</v>
      </c>
      <c r="G274" s="51">
        <f t="shared" si="15"/>
        <v>93.25</v>
      </c>
      <c r="H274" s="52" t="str">
        <f t="shared" si="16"/>
        <v>A1</v>
      </c>
    </row>
    <row r="275" spans="1:8" ht="18.75">
      <c r="A275" s="47">
        <v>5</v>
      </c>
      <c r="B275" s="48" t="s">
        <v>379</v>
      </c>
      <c r="C275" s="50">
        <v>9.25</v>
      </c>
      <c r="D275" s="50">
        <v>5</v>
      </c>
      <c r="E275" s="50">
        <v>5</v>
      </c>
      <c r="F275" s="50">
        <v>63.5</v>
      </c>
      <c r="G275" s="50">
        <v>82.75</v>
      </c>
      <c r="H275" s="52" t="str">
        <f t="shared" si="16"/>
        <v>A2</v>
      </c>
    </row>
    <row r="276" spans="1:8" ht="18.75">
      <c r="A276" s="47">
        <v>6</v>
      </c>
      <c r="B276" s="90" t="s">
        <v>380</v>
      </c>
      <c r="C276" s="50"/>
      <c r="D276" s="50"/>
      <c r="E276" s="50"/>
      <c r="F276" s="50">
        <v>43.5</v>
      </c>
      <c r="G276" s="51">
        <v>43.5</v>
      </c>
      <c r="H276" s="52"/>
    </row>
    <row r="277" spans="1:8" ht="18.75">
      <c r="A277" s="47">
        <v>7</v>
      </c>
      <c r="B277" s="48" t="s">
        <v>381</v>
      </c>
      <c r="C277" s="55"/>
      <c r="D277" s="55"/>
      <c r="E277" s="55"/>
      <c r="F277" s="56">
        <v>47</v>
      </c>
      <c r="G277" s="51"/>
      <c r="H277" s="52"/>
    </row>
    <row r="278" spans="1:8" ht="18.75">
      <c r="A278" s="47">
        <v>8</v>
      </c>
      <c r="B278" s="48" t="s">
        <v>382</v>
      </c>
      <c r="C278" s="57"/>
      <c r="D278" s="57"/>
      <c r="E278" s="57"/>
      <c r="F278" s="58">
        <v>47.5</v>
      </c>
      <c r="G278" s="51"/>
      <c r="H278" s="52"/>
    </row>
    <row r="279" spans="1:8" ht="18.75">
      <c r="A279" s="47">
        <v>9</v>
      </c>
      <c r="B279" s="48" t="s">
        <v>383</v>
      </c>
      <c r="C279" s="57"/>
      <c r="D279" s="57"/>
      <c r="E279" s="57"/>
      <c r="F279" s="58">
        <v>44</v>
      </c>
      <c r="G279" s="51"/>
      <c r="H279" s="52"/>
    </row>
    <row r="280" spans="1:8" ht="18.75">
      <c r="A280" s="59" t="s">
        <v>283</v>
      </c>
      <c r="B280" s="60"/>
      <c r="C280" s="61"/>
      <c r="D280" s="61"/>
      <c r="E280" s="61"/>
      <c r="F280" s="62"/>
      <c r="G280" s="63">
        <f>SUM(G271:G276)</f>
        <v>444.75</v>
      </c>
      <c r="H280" s="64"/>
    </row>
    <row r="281" spans="1:8" ht="18.75">
      <c r="A281" s="59" t="s">
        <v>384</v>
      </c>
      <c r="B281" s="60"/>
      <c r="C281" s="61"/>
      <c r="D281" s="61"/>
      <c r="E281" s="61"/>
      <c r="F281" s="62"/>
      <c r="G281" s="22">
        <v>80.900000000000006</v>
      </c>
      <c r="H281" s="64" t="str">
        <f t="shared" ref="H281" si="17">IF(G281&gt;=91,"A1",IF(G281&gt;=81,"A2",IF(G281&gt;=71,"B1",IF(G281&gt;=61,"B2",IF(G281&gt;=51,"C1",IF(G281&gt;=41,"C2",IF(G281&gt;=33,"D","E")))))))</f>
        <v>B1</v>
      </c>
    </row>
    <row r="282" spans="1:8" ht="18.75">
      <c r="A282" s="453" t="s">
        <v>385</v>
      </c>
      <c r="B282" s="454"/>
      <c r="C282" s="454"/>
      <c r="D282" s="454"/>
      <c r="E282" s="454"/>
      <c r="F282" s="454"/>
      <c r="G282" s="454"/>
      <c r="H282" s="455"/>
    </row>
    <row r="283" spans="1:8" ht="18">
      <c r="A283" s="456" t="s">
        <v>386</v>
      </c>
      <c r="B283" s="457"/>
      <c r="C283" s="457"/>
      <c r="D283" s="457"/>
      <c r="E283" s="457"/>
      <c r="F283" s="457"/>
      <c r="G283" s="457"/>
      <c r="H283" s="458"/>
    </row>
    <row r="284" spans="1:8" ht="18.75">
      <c r="A284" s="469" t="s">
        <v>387</v>
      </c>
      <c r="B284" s="470"/>
      <c r="C284" s="470"/>
      <c r="D284" s="470"/>
      <c r="E284" s="470"/>
      <c r="F284" s="470"/>
      <c r="G284" s="470"/>
      <c r="H284" s="419"/>
    </row>
    <row r="285" spans="1:8" ht="18.75">
      <c r="A285" s="469" t="s">
        <v>388</v>
      </c>
      <c r="B285" s="470"/>
      <c r="C285" s="470"/>
      <c r="D285" s="470"/>
      <c r="E285" s="470"/>
      <c r="F285" s="471"/>
      <c r="G285" s="418" t="s">
        <v>389</v>
      </c>
      <c r="H285" s="419"/>
    </row>
    <row r="286" spans="1:8" ht="18.75">
      <c r="A286" s="65" t="s">
        <v>390</v>
      </c>
      <c r="B286" s="66"/>
      <c r="C286" s="66"/>
      <c r="D286" s="66"/>
      <c r="E286" s="66"/>
      <c r="F286" s="67"/>
      <c r="G286" s="68" t="s">
        <v>391</v>
      </c>
      <c r="H286" s="69"/>
    </row>
    <row r="287" spans="1:8" ht="18.75">
      <c r="A287" s="469" t="s">
        <v>392</v>
      </c>
      <c r="B287" s="470"/>
      <c r="C287" s="470"/>
      <c r="D287" s="470"/>
      <c r="E287" s="470"/>
      <c r="F287" s="471"/>
      <c r="G287" s="70"/>
      <c r="H287" s="71"/>
    </row>
    <row r="288" spans="1:8" ht="18.75">
      <c r="A288" s="469" t="s">
        <v>388</v>
      </c>
      <c r="B288" s="470"/>
      <c r="C288" s="470"/>
      <c r="D288" s="470"/>
      <c r="E288" s="470"/>
      <c r="F288" s="471"/>
      <c r="G288" s="418" t="s">
        <v>389</v>
      </c>
      <c r="H288" s="419"/>
    </row>
    <row r="289" spans="1:8" ht="18.75">
      <c r="A289" s="472" t="s">
        <v>393</v>
      </c>
      <c r="B289" s="473"/>
      <c r="C289" s="473"/>
      <c r="D289" s="473"/>
      <c r="E289" s="473"/>
      <c r="F289" s="416"/>
      <c r="G289" s="72" t="s">
        <v>394</v>
      </c>
      <c r="H289" s="71"/>
    </row>
    <row r="290" spans="1:8" ht="18.75">
      <c r="A290" s="472" t="s">
        <v>395</v>
      </c>
      <c r="B290" s="473"/>
      <c r="C290" s="473"/>
      <c r="D290" s="473"/>
      <c r="E290" s="473"/>
      <c r="F290" s="416"/>
      <c r="G290" s="68" t="s">
        <v>394</v>
      </c>
      <c r="H290" s="69"/>
    </row>
    <row r="291" spans="1:8" ht="18.75">
      <c r="A291" s="472" t="s">
        <v>396</v>
      </c>
      <c r="B291" s="473"/>
      <c r="C291" s="473"/>
      <c r="D291" s="473"/>
      <c r="E291" s="473"/>
      <c r="F291" s="473"/>
      <c r="G291" s="68" t="s">
        <v>398</v>
      </c>
      <c r="H291" s="69"/>
    </row>
    <row r="292" spans="1:8" ht="18.75">
      <c r="A292" s="472" t="s">
        <v>397</v>
      </c>
      <c r="B292" s="473"/>
      <c r="C292" s="473"/>
      <c r="D292" s="473"/>
      <c r="E292" s="473"/>
      <c r="F292" s="473"/>
      <c r="G292" s="68" t="s">
        <v>398</v>
      </c>
      <c r="H292" s="69"/>
    </row>
    <row r="293" spans="1:8" ht="18.75">
      <c r="A293" s="469" t="s">
        <v>399</v>
      </c>
      <c r="B293" s="470"/>
      <c r="C293" s="470"/>
      <c r="D293" s="470"/>
      <c r="E293" s="470"/>
      <c r="F293" s="470"/>
      <c r="G293" s="470"/>
      <c r="H293" s="419"/>
    </row>
    <row r="294" spans="1:8" ht="18.75">
      <c r="A294" s="469" t="s">
        <v>388</v>
      </c>
      <c r="B294" s="470"/>
      <c r="C294" s="470"/>
      <c r="D294" s="470"/>
      <c r="E294" s="470"/>
      <c r="F294" s="470"/>
      <c r="G294" s="470"/>
      <c r="H294" s="419"/>
    </row>
    <row r="295" spans="1:8" ht="18.75">
      <c r="A295" s="65" t="s">
        <v>373</v>
      </c>
      <c r="B295" s="415">
        <v>82</v>
      </c>
      <c r="C295" s="473"/>
      <c r="D295" s="473"/>
      <c r="E295" s="473"/>
      <c r="F295" s="473"/>
      <c r="G295" s="473"/>
      <c r="H295" s="417"/>
    </row>
    <row r="296" spans="1:8" ht="18.75">
      <c r="A296" s="73" t="s">
        <v>400</v>
      </c>
      <c r="B296" s="474"/>
      <c r="C296" s="475"/>
      <c r="D296" s="475"/>
      <c r="E296" s="475"/>
      <c r="F296" s="475"/>
      <c r="G296" s="475"/>
      <c r="H296" s="476"/>
    </row>
    <row r="297" spans="1:8" ht="18.75">
      <c r="A297" s="414" t="s">
        <v>401</v>
      </c>
      <c r="B297" s="410"/>
      <c r="C297" s="410"/>
      <c r="D297" s="410"/>
      <c r="E297" s="75"/>
      <c r="F297" s="76"/>
      <c r="G297" s="70" t="s">
        <v>402</v>
      </c>
      <c r="H297" s="77"/>
    </row>
    <row r="298" spans="1:8" ht="18.75">
      <c r="A298" s="74" t="s">
        <v>403</v>
      </c>
      <c r="B298" s="70" t="s">
        <v>275</v>
      </c>
      <c r="C298" s="70" t="s">
        <v>403</v>
      </c>
      <c r="D298" s="70" t="s">
        <v>275</v>
      </c>
      <c r="E298" s="78"/>
      <c r="F298" s="410" t="s">
        <v>404</v>
      </c>
      <c r="G298" s="410"/>
      <c r="H298" s="79" t="s">
        <v>275</v>
      </c>
    </row>
    <row r="299" spans="1:8" ht="18.75">
      <c r="A299" s="80" t="s">
        <v>405</v>
      </c>
      <c r="B299" s="81" t="s">
        <v>280</v>
      </c>
      <c r="C299" s="81" t="s">
        <v>406</v>
      </c>
      <c r="D299" s="81" t="s">
        <v>306</v>
      </c>
      <c r="E299" s="78"/>
      <c r="F299" s="477">
        <v>3</v>
      </c>
      <c r="G299" s="477"/>
      <c r="H299" s="82" t="s">
        <v>398</v>
      </c>
    </row>
    <row r="300" spans="1:8" ht="18.75">
      <c r="A300" s="80" t="s">
        <v>407</v>
      </c>
      <c r="B300" s="81" t="s">
        <v>297</v>
      </c>
      <c r="C300" s="81" t="s">
        <v>408</v>
      </c>
      <c r="D300" s="81" t="s">
        <v>292</v>
      </c>
      <c r="E300" s="78"/>
      <c r="F300" s="477">
        <v>2</v>
      </c>
      <c r="G300" s="477"/>
      <c r="H300" s="82" t="s">
        <v>391</v>
      </c>
    </row>
    <row r="301" spans="1:8" ht="18.75">
      <c r="A301" s="80" t="s">
        <v>409</v>
      </c>
      <c r="B301" s="81" t="s">
        <v>410</v>
      </c>
      <c r="C301" s="81" t="s">
        <v>411</v>
      </c>
      <c r="D301" s="81" t="s">
        <v>412</v>
      </c>
      <c r="E301" s="78"/>
      <c r="F301" s="477">
        <v>1</v>
      </c>
      <c r="G301" s="477"/>
      <c r="H301" s="82" t="s">
        <v>394</v>
      </c>
    </row>
    <row r="302" spans="1:8" ht="18.75">
      <c r="A302" s="80" t="s">
        <v>413</v>
      </c>
      <c r="B302" s="81" t="s">
        <v>336</v>
      </c>
      <c r="C302" s="81" t="s">
        <v>414</v>
      </c>
      <c r="D302" s="81" t="s">
        <v>415</v>
      </c>
      <c r="E302" s="83"/>
      <c r="F302" s="478"/>
      <c r="G302" s="479"/>
      <c r="H302" s="84"/>
    </row>
    <row r="303" spans="1:8" ht="18.75">
      <c r="A303" s="480" t="s">
        <v>424</v>
      </c>
      <c r="B303" s="481"/>
      <c r="C303" s="482" t="s">
        <v>417</v>
      </c>
      <c r="D303" s="483"/>
      <c r="E303" s="483"/>
      <c r="F303" s="483"/>
      <c r="G303" s="482" t="s">
        <v>418</v>
      </c>
      <c r="H303" s="484"/>
    </row>
    <row r="309" spans="1:8" ht="18.75">
      <c r="A309" s="439" t="s">
        <v>257</v>
      </c>
      <c r="B309" s="440"/>
      <c r="C309" s="440"/>
      <c r="D309" s="440"/>
      <c r="E309" s="440"/>
      <c r="F309" s="440"/>
      <c r="G309" s="440"/>
      <c r="H309" s="441"/>
    </row>
    <row r="310" spans="1:8" ht="15.75">
      <c r="A310" s="442" t="s">
        <v>258</v>
      </c>
      <c r="B310" s="443"/>
      <c r="C310" s="443"/>
      <c r="D310" s="443"/>
      <c r="E310" s="443"/>
      <c r="F310" s="443"/>
      <c r="G310" s="443"/>
      <c r="H310" s="444"/>
    </row>
    <row r="311" spans="1:8" ht="18.75">
      <c r="A311" s="445" t="s">
        <v>259</v>
      </c>
      <c r="B311" s="446"/>
      <c r="C311" s="446"/>
      <c r="D311" s="446"/>
      <c r="E311" s="446"/>
      <c r="F311" s="446"/>
      <c r="G311" s="446"/>
      <c r="H311" s="447"/>
    </row>
    <row r="312" spans="1:8" ht="15.75">
      <c r="A312" s="442" t="s">
        <v>374</v>
      </c>
      <c r="B312" s="443"/>
      <c r="C312" s="443"/>
      <c r="D312" s="443"/>
      <c r="E312" s="443"/>
      <c r="F312" s="443"/>
      <c r="G312" s="443"/>
      <c r="H312" s="444"/>
    </row>
    <row r="313" spans="1:8" ht="18.75">
      <c r="A313" s="445" t="s">
        <v>375</v>
      </c>
      <c r="B313" s="446"/>
      <c r="C313" s="446"/>
      <c r="D313" s="446"/>
      <c r="E313" s="446"/>
      <c r="F313" s="446"/>
      <c r="G313" s="446"/>
      <c r="H313" s="447"/>
    </row>
    <row r="314" spans="1:8" ht="18.75">
      <c r="A314" s="35" t="s">
        <v>263</v>
      </c>
      <c r="B314" s="36" t="s">
        <v>264</v>
      </c>
      <c r="C314" s="99"/>
      <c r="D314" s="37"/>
      <c r="E314" s="37"/>
      <c r="F314" s="33"/>
      <c r="G314" s="33"/>
      <c r="H314" s="34"/>
    </row>
    <row r="315" spans="1:8" ht="18.75">
      <c r="A315" s="35" t="s">
        <v>359</v>
      </c>
      <c r="B315" s="36" t="s">
        <v>425</v>
      </c>
      <c r="C315" s="96"/>
      <c r="D315" s="37"/>
      <c r="E315" s="37"/>
      <c r="F315" s="40" t="s">
        <v>376</v>
      </c>
      <c r="G315" s="40"/>
      <c r="H315" s="41">
        <v>7</v>
      </c>
    </row>
    <row r="316" spans="1:8" ht="18.75">
      <c r="A316" s="35" t="s">
        <v>377</v>
      </c>
      <c r="B316" s="85">
        <v>1451</v>
      </c>
      <c r="C316" s="97"/>
      <c r="D316" s="33"/>
      <c r="E316" s="33"/>
      <c r="F316" s="37"/>
      <c r="G316" s="37"/>
      <c r="H316" s="44"/>
    </row>
    <row r="317" spans="1:8" ht="18.75">
      <c r="A317" s="35" t="s">
        <v>270</v>
      </c>
      <c r="B317" s="36" t="s">
        <v>426</v>
      </c>
      <c r="C317" s="96"/>
      <c r="D317" s="37"/>
      <c r="E317" s="37"/>
      <c r="F317" s="37" t="s">
        <v>10</v>
      </c>
      <c r="G317" s="37"/>
      <c r="H317" s="45" t="s">
        <v>427</v>
      </c>
    </row>
    <row r="318" spans="1:8" ht="18.75">
      <c r="A318" s="448" t="s">
        <v>419</v>
      </c>
      <c r="B318" s="432"/>
      <c r="C318" s="432"/>
      <c r="D318" s="432"/>
      <c r="E318" s="432"/>
      <c r="F318" s="432"/>
      <c r="G318" s="432"/>
      <c r="H318" s="449"/>
    </row>
    <row r="319" spans="1:8" ht="18.75" customHeight="1">
      <c r="A319" s="450" t="s">
        <v>356</v>
      </c>
      <c r="B319" s="451"/>
      <c r="C319" s="451"/>
      <c r="D319" s="451"/>
      <c r="E319" s="451"/>
      <c r="F319" s="451"/>
      <c r="G319" s="451"/>
      <c r="H319" s="452"/>
    </row>
    <row r="320" spans="1:8">
      <c r="A320" s="505" t="s">
        <v>272</v>
      </c>
      <c r="B320" s="459" t="s">
        <v>273</v>
      </c>
      <c r="C320" s="460" t="s">
        <v>365</v>
      </c>
      <c r="D320" s="460" t="s">
        <v>378</v>
      </c>
      <c r="E320" s="460" t="s">
        <v>362</v>
      </c>
      <c r="F320" s="463" t="s">
        <v>363</v>
      </c>
      <c r="G320" s="460" t="s">
        <v>364</v>
      </c>
      <c r="H320" s="466" t="s">
        <v>275</v>
      </c>
    </row>
    <row r="321" spans="1:8">
      <c r="A321" s="505"/>
      <c r="B321" s="459"/>
      <c r="C321" s="461"/>
      <c r="D321" s="461"/>
      <c r="E321" s="461"/>
      <c r="F321" s="464"/>
      <c r="G321" s="461"/>
      <c r="H321" s="467"/>
    </row>
    <row r="322" spans="1:8" ht="21" customHeight="1">
      <c r="A322" s="505"/>
      <c r="B322" s="459"/>
      <c r="C322" s="462"/>
      <c r="D322" s="462"/>
      <c r="E322" s="462"/>
      <c r="F322" s="465"/>
      <c r="G322" s="462"/>
      <c r="H322" s="468"/>
    </row>
    <row r="323" spans="1:8" ht="18.75">
      <c r="A323" s="100">
        <v>1</v>
      </c>
      <c r="B323" s="101" t="s">
        <v>276</v>
      </c>
      <c r="C323" s="102">
        <v>9.25</v>
      </c>
      <c r="D323" s="81">
        <v>5</v>
      </c>
      <c r="E323" s="81">
        <v>5</v>
      </c>
      <c r="F323" s="102">
        <v>57</v>
      </c>
      <c r="G323" s="68">
        <f>SUM(C323:F323)</f>
        <v>76.25</v>
      </c>
      <c r="H323" s="103" t="str">
        <f>IF(G323&gt;=91,"A1",IF(G323&gt;=81,"A2",IF(G323&gt;=71,"B1",IF(G323&gt;=61,"B2",IF(G323&gt;=51,"C1",IF(G323&gt;=41,"C2",IF(G323&gt;=33,"D","E")))))))</f>
        <v>B1</v>
      </c>
    </row>
    <row r="324" spans="1:8" ht="18.75">
      <c r="A324" s="100">
        <v>2</v>
      </c>
      <c r="B324" s="101" t="s">
        <v>277</v>
      </c>
      <c r="C324" s="104">
        <v>8.5</v>
      </c>
      <c r="D324" s="81">
        <v>5</v>
      </c>
      <c r="E324" s="81">
        <v>5</v>
      </c>
      <c r="F324" s="81">
        <v>65</v>
      </c>
      <c r="G324" s="68">
        <f t="shared" ref="G324:G326" si="18">SUM(C324:F324)</f>
        <v>83.5</v>
      </c>
      <c r="H324" s="103" t="str">
        <f t="shared" ref="H324:H327" si="19">IF(G324&gt;=91,"A1",IF(G324&gt;=81,"A2",IF(G324&gt;=71,"B1",IF(G324&gt;=61,"B2",IF(G324&gt;=51,"C1",IF(G324&gt;=41,"C2",IF(G324&gt;=33,"D","E")))))))</f>
        <v>A2</v>
      </c>
    </row>
    <row r="325" spans="1:8" ht="18.75">
      <c r="A325" s="100">
        <v>3</v>
      </c>
      <c r="B325" s="101" t="s">
        <v>278</v>
      </c>
      <c r="C325" s="81">
        <v>9.25</v>
      </c>
      <c r="D325" s="81">
        <v>5</v>
      </c>
      <c r="E325" s="81">
        <v>5</v>
      </c>
      <c r="F325" s="81">
        <v>71.5</v>
      </c>
      <c r="G325" s="68">
        <f t="shared" si="18"/>
        <v>90.75</v>
      </c>
      <c r="H325" s="103" t="str">
        <f t="shared" si="19"/>
        <v>A2</v>
      </c>
    </row>
    <row r="326" spans="1:8" ht="18.75">
      <c r="A326" s="100">
        <v>4</v>
      </c>
      <c r="B326" s="101" t="s">
        <v>279</v>
      </c>
      <c r="C326" s="81">
        <v>8.5</v>
      </c>
      <c r="D326" s="81">
        <v>5</v>
      </c>
      <c r="E326" s="81">
        <v>5</v>
      </c>
      <c r="F326" s="81">
        <v>77</v>
      </c>
      <c r="G326" s="68">
        <f t="shared" si="18"/>
        <v>95.5</v>
      </c>
      <c r="H326" s="103" t="str">
        <f t="shared" si="19"/>
        <v>A1</v>
      </c>
    </row>
    <row r="327" spans="1:8" ht="18.75">
      <c r="A327" s="100">
        <v>5</v>
      </c>
      <c r="B327" s="101" t="s">
        <v>379</v>
      </c>
      <c r="C327" s="81">
        <v>9.5</v>
      </c>
      <c r="D327" s="81">
        <v>5</v>
      </c>
      <c r="E327" s="81">
        <v>5</v>
      </c>
      <c r="F327" s="81">
        <v>66</v>
      </c>
      <c r="G327" s="81">
        <v>85.5</v>
      </c>
      <c r="H327" s="103" t="str">
        <f t="shared" si="19"/>
        <v>A2</v>
      </c>
    </row>
    <row r="328" spans="1:8" ht="18.75">
      <c r="A328" s="100">
        <v>6</v>
      </c>
      <c r="B328" s="90" t="s">
        <v>380</v>
      </c>
      <c r="C328" s="81"/>
      <c r="D328" s="81"/>
      <c r="E328" s="81"/>
      <c r="F328" s="81">
        <v>48</v>
      </c>
      <c r="G328" s="68">
        <v>48</v>
      </c>
      <c r="H328" s="103"/>
    </row>
    <row r="329" spans="1:8" ht="18.75">
      <c r="A329" s="100">
        <v>7</v>
      </c>
      <c r="B329" s="101" t="s">
        <v>381</v>
      </c>
      <c r="C329" s="105"/>
      <c r="D329" s="105"/>
      <c r="E329" s="105"/>
      <c r="F329" s="106">
        <v>42.5</v>
      </c>
      <c r="G329" s="68"/>
      <c r="H329" s="103"/>
    </row>
    <row r="330" spans="1:8" ht="18.75">
      <c r="A330" s="100">
        <v>8</v>
      </c>
      <c r="B330" s="101" t="s">
        <v>382</v>
      </c>
      <c r="C330" s="107"/>
      <c r="D330" s="107"/>
      <c r="E330" s="107"/>
      <c r="F330" s="108">
        <v>42</v>
      </c>
      <c r="G330" s="68"/>
      <c r="H330" s="103"/>
    </row>
    <row r="331" spans="1:8" ht="18.75">
      <c r="A331" s="100">
        <v>9</v>
      </c>
      <c r="B331" s="101" t="s">
        <v>383</v>
      </c>
      <c r="C331" s="107"/>
      <c r="D331" s="107"/>
      <c r="E331" s="107"/>
      <c r="F331" s="108">
        <v>43.5</v>
      </c>
      <c r="G331" s="68"/>
      <c r="H331" s="103"/>
    </row>
    <row r="332" spans="1:8" ht="18.75">
      <c r="A332" s="59" t="s">
        <v>283</v>
      </c>
      <c r="B332" s="60"/>
      <c r="C332" s="61"/>
      <c r="D332" s="61"/>
      <c r="E332" s="61"/>
      <c r="F332" s="62"/>
      <c r="G332" s="63">
        <f>SUM(G323:G328)</f>
        <v>479.5</v>
      </c>
      <c r="H332" s="64"/>
    </row>
    <row r="333" spans="1:8" ht="18.75">
      <c r="A333" s="59" t="s">
        <v>384</v>
      </c>
      <c r="B333" s="60"/>
      <c r="C333" s="61"/>
      <c r="D333" s="61"/>
      <c r="E333" s="61"/>
      <c r="F333" s="62"/>
      <c r="G333" s="22">
        <v>87.2</v>
      </c>
      <c r="H333" s="64" t="str">
        <f t="shared" ref="H333" si="20">IF(G333&gt;=91,"A1",IF(G333&gt;=81,"A2",IF(G333&gt;=71,"B1",IF(G333&gt;=61,"B2",IF(G333&gt;=51,"C1",IF(G333&gt;=41,"C2",IF(G333&gt;=33,"D","E")))))))</f>
        <v>A2</v>
      </c>
    </row>
    <row r="334" spans="1:8" ht="18.75">
      <c r="A334" s="453" t="s">
        <v>385</v>
      </c>
      <c r="B334" s="454"/>
      <c r="C334" s="454"/>
      <c r="D334" s="454"/>
      <c r="E334" s="454"/>
      <c r="F334" s="454"/>
      <c r="G334" s="454"/>
      <c r="H334" s="455"/>
    </row>
    <row r="335" spans="1:8" ht="18">
      <c r="A335" s="456" t="s">
        <v>386</v>
      </c>
      <c r="B335" s="457"/>
      <c r="C335" s="457"/>
      <c r="D335" s="457"/>
      <c r="E335" s="457"/>
      <c r="F335" s="457"/>
      <c r="G335" s="457"/>
      <c r="H335" s="458"/>
    </row>
    <row r="336" spans="1:8" ht="18.75">
      <c r="A336" s="469" t="s">
        <v>387</v>
      </c>
      <c r="B336" s="470"/>
      <c r="C336" s="470"/>
      <c r="D336" s="470"/>
      <c r="E336" s="470"/>
      <c r="F336" s="470"/>
      <c r="G336" s="470"/>
      <c r="H336" s="419"/>
    </row>
    <row r="337" spans="1:8" ht="18.75">
      <c r="A337" s="469" t="s">
        <v>388</v>
      </c>
      <c r="B337" s="470"/>
      <c r="C337" s="470"/>
      <c r="D337" s="470"/>
      <c r="E337" s="470"/>
      <c r="F337" s="471"/>
      <c r="G337" s="418" t="s">
        <v>389</v>
      </c>
      <c r="H337" s="419"/>
    </row>
    <row r="338" spans="1:8" ht="18.75">
      <c r="A338" s="65" t="s">
        <v>390</v>
      </c>
      <c r="B338" s="66"/>
      <c r="C338" s="66"/>
      <c r="D338" s="66"/>
      <c r="E338" s="66"/>
      <c r="F338" s="67"/>
      <c r="G338" s="67" t="s">
        <v>398</v>
      </c>
      <c r="H338" s="69"/>
    </row>
    <row r="339" spans="1:8" ht="18.75">
      <c r="A339" s="469" t="s">
        <v>392</v>
      </c>
      <c r="B339" s="470"/>
      <c r="C339" s="470"/>
      <c r="D339" s="470"/>
      <c r="E339" s="470"/>
      <c r="F339" s="471"/>
      <c r="G339" s="70"/>
      <c r="H339" s="71"/>
    </row>
    <row r="340" spans="1:8" ht="18.75">
      <c r="A340" s="469" t="s">
        <v>388</v>
      </c>
      <c r="B340" s="470"/>
      <c r="C340" s="470"/>
      <c r="D340" s="470"/>
      <c r="E340" s="470"/>
      <c r="F340" s="471"/>
      <c r="G340" s="418" t="s">
        <v>389</v>
      </c>
      <c r="H340" s="419"/>
    </row>
    <row r="341" spans="1:8" ht="18.75">
      <c r="A341" s="472" t="s">
        <v>393</v>
      </c>
      <c r="B341" s="473"/>
      <c r="C341" s="473"/>
      <c r="D341" s="473"/>
      <c r="E341" s="473"/>
      <c r="F341" s="416"/>
      <c r="G341" s="72" t="s">
        <v>394</v>
      </c>
      <c r="H341" s="71"/>
    </row>
    <row r="342" spans="1:8" ht="18.75">
      <c r="A342" s="472" t="s">
        <v>395</v>
      </c>
      <c r="B342" s="473"/>
      <c r="C342" s="473"/>
      <c r="D342" s="473"/>
      <c r="E342" s="473"/>
      <c r="F342" s="416"/>
      <c r="G342" s="68" t="s">
        <v>394</v>
      </c>
      <c r="H342" s="69"/>
    </row>
    <row r="343" spans="1:8" ht="18.75">
      <c r="A343" s="472" t="s">
        <v>396</v>
      </c>
      <c r="B343" s="473"/>
      <c r="C343" s="473"/>
      <c r="D343" s="473"/>
      <c r="E343" s="473"/>
      <c r="F343" s="473"/>
      <c r="G343" s="68" t="s">
        <v>391</v>
      </c>
      <c r="H343" s="69"/>
    </row>
    <row r="344" spans="1:8" ht="18.75">
      <c r="A344" s="472" t="s">
        <v>397</v>
      </c>
      <c r="B344" s="473"/>
      <c r="C344" s="473"/>
      <c r="D344" s="473"/>
      <c r="E344" s="473"/>
      <c r="F344" s="473"/>
      <c r="G344" s="68" t="s">
        <v>398</v>
      </c>
      <c r="H344" s="69"/>
    </row>
    <row r="345" spans="1:8" ht="18.75">
      <c r="A345" s="469" t="s">
        <v>399</v>
      </c>
      <c r="B345" s="470"/>
      <c r="C345" s="470"/>
      <c r="D345" s="470"/>
      <c r="E345" s="470"/>
      <c r="F345" s="470"/>
      <c r="G345" s="470"/>
      <c r="H345" s="419"/>
    </row>
    <row r="346" spans="1:8" ht="18.75">
      <c r="A346" s="469" t="s">
        <v>388</v>
      </c>
      <c r="B346" s="470"/>
      <c r="C346" s="470"/>
      <c r="D346" s="470"/>
      <c r="E346" s="470"/>
      <c r="F346" s="470"/>
      <c r="G346" s="470"/>
      <c r="H346" s="419"/>
    </row>
    <row r="347" spans="1:8" ht="18.75">
      <c r="A347" s="65" t="s">
        <v>373</v>
      </c>
      <c r="B347" s="415">
        <v>84</v>
      </c>
      <c r="C347" s="473"/>
      <c r="D347" s="473"/>
      <c r="E347" s="473"/>
      <c r="F347" s="473"/>
      <c r="G347" s="473"/>
      <c r="H347" s="417"/>
    </row>
    <row r="348" spans="1:8" ht="18.75">
      <c r="A348" s="73" t="s">
        <v>400</v>
      </c>
      <c r="B348" s="474"/>
      <c r="C348" s="475"/>
      <c r="D348" s="475"/>
      <c r="E348" s="475"/>
      <c r="F348" s="475"/>
      <c r="G348" s="475"/>
      <c r="H348" s="476"/>
    </row>
    <row r="349" spans="1:8" ht="18.75">
      <c r="A349" s="414" t="s">
        <v>401</v>
      </c>
      <c r="B349" s="410"/>
      <c r="C349" s="410"/>
      <c r="D349" s="410"/>
      <c r="E349" s="75"/>
      <c r="F349" s="76"/>
      <c r="G349" s="70" t="s">
        <v>402</v>
      </c>
      <c r="H349" s="77"/>
    </row>
    <row r="350" spans="1:8" ht="18.75">
      <c r="A350" s="74" t="s">
        <v>403</v>
      </c>
      <c r="B350" s="70" t="s">
        <v>275</v>
      </c>
      <c r="C350" s="70" t="s">
        <v>403</v>
      </c>
      <c r="D350" s="70" t="s">
        <v>275</v>
      </c>
      <c r="E350" s="78"/>
      <c r="F350" s="410" t="s">
        <v>404</v>
      </c>
      <c r="G350" s="410"/>
      <c r="H350" s="79" t="s">
        <v>275</v>
      </c>
    </row>
    <row r="351" spans="1:8" ht="18.75">
      <c r="A351" s="80" t="s">
        <v>405</v>
      </c>
      <c r="B351" s="81" t="s">
        <v>280</v>
      </c>
      <c r="C351" s="81" t="s">
        <v>406</v>
      </c>
      <c r="D351" s="81" t="s">
        <v>306</v>
      </c>
      <c r="E351" s="78"/>
      <c r="F351" s="477">
        <v>3</v>
      </c>
      <c r="G351" s="477"/>
      <c r="H351" s="82" t="s">
        <v>398</v>
      </c>
    </row>
    <row r="352" spans="1:8" ht="18.75">
      <c r="A352" s="80" t="s">
        <v>407</v>
      </c>
      <c r="B352" s="81" t="s">
        <v>297</v>
      </c>
      <c r="C352" s="81" t="s">
        <v>408</v>
      </c>
      <c r="D352" s="81" t="s">
        <v>292</v>
      </c>
      <c r="E352" s="78"/>
      <c r="F352" s="477">
        <v>2</v>
      </c>
      <c r="G352" s="477"/>
      <c r="H352" s="82" t="s">
        <v>391</v>
      </c>
    </row>
    <row r="353" spans="1:8" ht="18.75">
      <c r="A353" s="80" t="s">
        <v>409</v>
      </c>
      <c r="B353" s="81" t="s">
        <v>410</v>
      </c>
      <c r="C353" s="81" t="s">
        <v>411</v>
      </c>
      <c r="D353" s="81" t="s">
        <v>412</v>
      </c>
      <c r="E353" s="78"/>
      <c r="F353" s="477">
        <v>1</v>
      </c>
      <c r="G353" s="477"/>
      <c r="H353" s="82" t="s">
        <v>394</v>
      </c>
    </row>
    <row r="354" spans="1:8" ht="18.75">
      <c r="A354" s="80" t="s">
        <v>413</v>
      </c>
      <c r="B354" s="81" t="s">
        <v>336</v>
      </c>
      <c r="C354" s="81" t="s">
        <v>414</v>
      </c>
      <c r="D354" s="81" t="s">
        <v>415</v>
      </c>
      <c r="E354" s="83"/>
      <c r="F354" s="478"/>
      <c r="G354" s="479"/>
      <c r="H354" s="84"/>
    </row>
    <row r="355" spans="1:8" ht="18.75">
      <c r="A355" s="480" t="s">
        <v>428</v>
      </c>
      <c r="B355" s="481"/>
      <c r="C355" s="482" t="s">
        <v>417</v>
      </c>
      <c r="D355" s="483"/>
      <c r="E355" s="483"/>
      <c r="F355" s="483"/>
      <c r="G355" s="482" t="s">
        <v>418</v>
      </c>
      <c r="H355" s="484"/>
    </row>
    <row r="362" spans="1:8" ht="18.75">
      <c r="A362" s="439" t="s">
        <v>257</v>
      </c>
      <c r="B362" s="440"/>
      <c r="C362" s="440"/>
      <c r="D362" s="440"/>
      <c r="E362" s="440"/>
      <c r="F362" s="440"/>
      <c r="G362" s="440"/>
      <c r="H362" s="441"/>
    </row>
    <row r="363" spans="1:8" ht="15.75">
      <c r="A363" s="442" t="s">
        <v>258</v>
      </c>
      <c r="B363" s="443"/>
      <c r="C363" s="443"/>
      <c r="D363" s="443"/>
      <c r="E363" s="443"/>
      <c r="F363" s="443"/>
      <c r="G363" s="443"/>
      <c r="H363" s="444"/>
    </row>
    <row r="364" spans="1:8" ht="18.75">
      <c r="A364" s="445" t="s">
        <v>259</v>
      </c>
      <c r="B364" s="446"/>
      <c r="C364" s="446"/>
      <c r="D364" s="446"/>
      <c r="E364" s="446"/>
      <c r="F364" s="446"/>
      <c r="G364" s="446"/>
      <c r="H364" s="447"/>
    </row>
    <row r="365" spans="1:8" ht="15.75">
      <c r="A365" s="442" t="s">
        <v>374</v>
      </c>
      <c r="B365" s="443"/>
      <c r="C365" s="443"/>
      <c r="D365" s="443"/>
      <c r="E365" s="443"/>
      <c r="F365" s="443"/>
      <c r="G365" s="443"/>
      <c r="H365" s="444"/>
    </row>
    <row r="366" spans="1:8" ht="18.75">
      <c r="A366" s="445" t="s">
        <v>375</v>
      </c>
      <c r="B366" s="446"/>
      <c r="C366" s="446"/>
      <c r="D366" s="446"/>
      <c r="E366" s="446"/>
      <c r="F366" s="446"/>
      <c r="G366" s="446"/>
      <c r="H366" s="447"/>
    </row>
    <row r="367" spans="1:8" ht="18.75">
      <c r="A367" s="35" t="s">
        <v>263</v>
      </c>
      <c r="B367" s="36" t="s">
        <v>264</v>
      </c>
      <c r="C367" s="33"/>
      <c r="D367" s="37"/>
      <c r="E367" s="37"/>
      <c r="F367" s="33"/>
      <c r="G367" s="33"/>
      <c r="H367" s="34"/>
    </row>
    <row r="368" spans="1:8" ht="18.75">
      <c r="A368" s="35" t="s">
        <v>359</v>
      </c>
      <c r="B368" s="36" t="s">
        <v>116</v>
      </c>
      <c r="C368" s="39"/>
      <c r="D368" s="37"/>
      <c r="E368" s="37"/>
      <c r="F368" s="40" t="s">
        <v>376</v>
      </c>
      <c r="G368" s="40"/>
      <c r="H368" s="41">
        <v>8</v>
      </c>
    </row>
    <row r="369" spans="1:8" ht="18.75">
      <c r="A369" s="35" t="s">
        <v>377</v>
      </c>
      <c r="B369" s="85" t="s">
        <v>117</v>
      </c>
      <c r="C369" s="43"/>
      <c r="D369" s="33"/>
      <c r="E369" s="33"/>
      <c r="F369" s="37"/>
      <c r="G369" s="37"/>
      <c r="H369" s="44"/>
    </row>
    <row r="370" spans="1:8" ht="18.75">
      <c r="A370" s="35" t="s">
        <v>270</v>
      </c>
      <c r="B370" s="36" t="s">
        <v>305</v>
      </c>
      <c r="C370" s="39"/>
      <c r="D370" s="37"/>
      <c r="E370" s="37"/>
      <c r="F370" s="37" t="s">
        <v>10</v>
      </c>
      <c r="G370" s="37"/>
      <c r="H370" s="98" t="s">
        <v>304</v>
      </c>
    </row>
    <row r="371" spans="1:8" ht="18.75">
      <c r="A371" s="448" t="s">
        <v>419</v>
      </c>
      <c r="B371" s="432"/>
      <c r="C371" s="432"/>
      <c r="D371" s="432"/>
      <c r="E371" s="432"/>
      <c r="F371" s="432"/>
      <c r="G371" s="432"/>
      <c r="H371" s="449"/>
    </row>
    <row r="372" spans="1:8" ht="18.75">
      <c r="A372" s="450" t="s">
        <v>356</v>
      </c>
      <c r="B372" s="451"/>
      <c r="C372" s="451"/>
      <c r="D372" s="451"/>
      <c r="E372" s="451"/>
      <c r="F372" s="451"/>
      <c r="G372" s="451"/>
      <c r="H372" s="452"/>
    </row>
    <row r="373" spans="1:8">
      <c r="A373" s="505" t="s">
        <v>272</v>
      </c>
      <c r="B373" s="459" t="s">
        <v>273</v>
      </c>
      <c r="C373" s="460" t="s">
        <v>365</v>
      </c>
      <c r="D373" s="460" t="s">
        <v>378</v>
      </c>
      <c r="E373" s="460" t="s">
        <v>362</v>
      </c>
      <c r="F373" s="463" t="s">
        <v>363</v>
      </c>
      <c r="G373" s="460" t="s">
        <v>364</v>
      </c>
      <c r="H373" s="466" t="s">
        <v>275</v>
      </c>
    </row>
    <row r="374" spans="1:8">
      <c r="A374" s="505"/>
      <c r="B374" s="459"/>
      <c r="C374" s="461"/>
      <c r="D374" s="461"/>
      <c r="E374" s="461"/>
      <c r="F374" s="464"/>
      <c r="G374" s="461"/>
      <c r="H374" s="467"/>
    </row>
    <row r="375" spans="1:8" ht="20.25" customHeight="1">
      <c r="A375" s="505"/>
      <c r="B375" s="459"/>
      <c r="C375" s="462"/>
      <c r="D375" s="462"/>
      <c r="E375" s="462"/>
      <c r="F375" s="465"/>
      <c r="G375" s="462"/>
      <c r="H375" s="468"/>
    </row>
    <row r="376" spans="1:8" ht="18.75">
      <c r="A376" s="47">
        <v>1</v>
      </c>
      <c r="B376" s="48" t="s">
        <v>276</v>
      </c>
      <c r="C376" s="49">
        <v>6.75</v>
      </c>
      <c r="D376" s="50">
        <v>4</v>
      </c>
      <c r="E376" s="50">
        <v>4</v>
      </c>
      <c r="F376" s="49">
        <v>50.5</v>
      </c>
      <c r="G376" s="51">
        <f>SUM(C376:F376)</f>
        <v>65.25</v>
      </c>
      <c r="H376" s="52" t="str">
        <f>IF(G376&gt;=91,"A1",IF(G376&gt;=81,"A2",IF(G376&gt;=71,"B1",IF(G376&gt;=61,"B2",IF(G376&gt;=51,"C1",IF(G376&gt;=41,"C2",IF(G376&gt;=33,"D","E")))))))</f>
        <v>B2</v>
      </c>
    </row>
    <row r="377" spans="1:8" ht="18.75">
      <c r="A377" s="47">
        <v>2</v>
      </c>
      <c r="B377" s="48" t="s">
        <v>277</v>
      </c>
      <c r="C377" s="53">
        <v>2</v>
      </c>
      <c r="D377" s="50">
        <v>4</v>
      </c>
      <c r="E377" s="50">
        <v>4</v>
      </c>
      <c r="F377" s="50">
        <v>43</v>
      </c>
      <c r="G377" s="51">
        <f t="shared" ref="G377:G381" si="21">SUM(C377:F377)</f>
        <v>53</v>
      </c>
      <c r="H377" s="52" t="str">
        <f t="shared" ref="H377:H380" si="22">IF(G377&gt;=91,"A1",IF(G377&gt;=81,"A2",IF(G377&gt;=71,"B1",IF(G377&gt;=61,"B2",IF(G377&gt;=51,"C1",IF(G377&gt;=41,"C2",IF(G377&gt;=33,"D","E")))))))</f>
        <v>C1</v>
      </c>
    </row>
    <row r="378" spans="1:8" ht="18.75">
      <c r="A378" s="47">
        <v>3</v>
      </c>
      <c r="B378" s="48" t="s">
        <v>278</v>
      </c>
      <c r="C378" s="50">
        <v>6.25</v>
      </c>
      <c r="D378" s="50">
        <v>4</v>
      </c>
      <c r="E378" s="50">
        <v>3.5</v>
      </c>
      <c r="F378" s="50">
        <v>45.5</v>
      </c>
      <c r="G378" s="51">
        <f t="shared" si="21"/>
        <v>59.25</v>
      </c>
      <c r="H378" s="52" t="str">
        <f t="shared" si="22"/>
        <v>C1</v>
      </c>
    </row>
    <row r="379" spans="1:8" ht="18.75">
      <c r="A379" s="47">
        <v>4</v>
      </c>
      <c r="B379" s="48" t="s">
        <v>279</v>
      </c>
      <c r="C379" s="50">
        <v>5.5</v>
      </c>
      <c r="D379" s="50">
        <v>4</v>
      </c>
      <c r="E379" s="50">
        <v>4</v>
      </c>
      <c r="F379" s="50">
        <v>50</v>
      </c>
      <c r="G379" s="51">
        <f t="shared" si="21"/>
        <v>63.5</v>
      </c>
      <c r="H379" s="52" t="str">
        <f t="shared" si="22"/>
        <v>B2</v>
      </c>
    </row>
    <row r="380" spans="1:8" ht="18.75">
      <c r="A380" s="47">
        <v>5</v>
      </c>
      <c r="B380" s="48" t="s">
        <v>379</v>
      </c>
      <c r="C380" s="50">
        <v>5.5</v>
      </c>
      <c r="D380" s="50">
        <v>4</v>
      </c>
      <c r="E380" s="50">
        <v>4</v>
      </c>
      <c r="F380" s="50">
        <v>43</v>
      </c>
      <c r="G380" s="51">
        <f t="shared" si="21"/>
        <v>56.5</v>
      </c>
      <c r="H380" s="52" t="str">
        <f t="shared" si="22"/>
        <v>C1</v>
      </c>
    </row>
    <row r="381" spans="1:8" ht="18.75">
      <c r="A381" s="47">
        <v>6</v>
      </c>
      <c r="B381" s="90" t="s">
        <v>380</v>
      </c>
      <c r="C381" s="50"/>
      <c r="D381" s="50"/>
      <c r="E381" s="50"/>
      <c r="F381" s="50">
        <v>33.5</v>
      </c>
      <c r="G381" s="51">
        <f t="shared" si="21"/>
        <v>33.5</v>
      </c>
      <c r="H381" s="52"/>
    </row>
    <row r="382" spans="1:8" ht="18.75">
      <c r="A382" s="47">
        <v>7</v>
      </c>
      <c r="B382" s="48" t="s">
        <v>381</v>
      </c>
      <c r="C382" s="55"/>
      <c r="D382" s="55"/>
      <c r="E382" s="55"/>
      <c r="F382" s="56">
        <v>34.5</v>
      </c>
      <c r="G382" s="51"/>
      <c r="H382" s="52"/>
    </row>
    <row r="383" spans="1:8" ht="18.75">
      <c r="A383" s="47">
        <v>8</v>
      </c>
      <c r="B383" s="48" t="s">
        <v>382</v>
      </c>
      <c r="C383" s="57"/>
      <c r="D383" s="57"/>
      <c r="E383" s="57"/>
      <c r="F383" s="58">
        <v>18.5</v>
      </c>
      <c r="G383" s="51"/>
      <c r="H383" s="52"/>
    </row>
    <row r="384" spans="1:8" ht="18.75">
      <c r="A384" s="47">
        <v>9</v>
      </c>
      <c r="B384" s="48" t="s">
        <v>383</v>
      </c>
      <c r="C384" s="57"/>
      <c r="D384" s="57"/>
      <c r="E384" s="57"/>
      <c r="F384" s="58">
        <v>13.5</v>
      </c>
      <c r="G384" s="51"/>
      <c r="H384" s="52"/>
    </row>
    <row r="385" spans="1:8" ht="18.75">
      <c r="A385" s="59" t="s">
        <v>283</v>
      </c>
      <c r="B385" s="60"/>
      <c r="C385" s="61"/>
      <c r="D385" s="61"/>
      <c r="E385" s="61"/>
      <c r="F385" s="62"/>
      <c r="G385" s="63">
        <f>SUM(G376:G381)</f>
        <v>331</v>
      </c>
      <c r="H385" s="64"/>
    </row>
    <row r="386" spans="1:8" ht="18.75">
      <c r="A386" s="59" t="s">
        <v>384</v>
      </c>
      <c r="B386" s="60"/>
      <c r="C386" s="61"/>
      <c r="D386" s="61"/>
      <c r="E386" s="61"/>
      <c r="F386" s="62"/>
      <c r="G386" s="22">
        <v>60.2</v>
      </c>
      <c r="H386" s="64" t="str">
        <f t="shared" ref="H386" si="23">IF(G386&gt;=91,"A1",IF(G386&gt;=81,"A2",IF(G386&gt;=71,"B1",IF(G386&gt;=61,"B2",IF(G386&gt;=51,"C1",IF(G386&gt;=41,"C2",IF(G386&gt;=33,"D","E")))))))</f>
        <v>C1</v>
      </c>
    </row>
    <row r="387" spans="1:8" ht="18.75">
      <c r="A387" s="453" t="s">
        <v>385</v>
      </c>
      <c r="B387" s="454"/>
      <c r="C387" s="454"/>
      <c r="D387" s="454"/>
      <c r="E387" s="454"/>
      <c r="F387" s="454"/>
      <c r="G387" s="454"/>
      <c r="H387" s="455"/>
    </row>
    <row r="388" spans="1:8" ht="18">
      <c r="A388" s="456" t="s">
        <v>386</v>
      </c>
      <c r="B388" s="457"/>
      <c r="C388" s="457"/>
      <c r="D388" s="457"/>
      <c r="E388" s="457"/>
      <c r="F388" s="457"/>
      <c r="G388" s="457"/>
      <c r="H388" s="458"/>
    </row>
    <row r="389" spans="1:8" ht="18.75">
      <c r="A389" s="469" t="s">
        <v>387</v>
      </c>
      <c r="B389" s="470"/>
      <c r="C389" s="470"/>
      <c r="D389" s="470"/>
      <c r="E389" s="470"/>
      <c r="F389" s="470"/>
      <c r="G389" s="470"/>
      <c r="H389" s="419"/>
    </row>
    <row r="390" spans="1:8" ht="18.75">
      <c r="A390" s="469" t="s">
        <v>388</v>
      </c>
      <c r="B390" s="470"/>
      <c r="C390" s="470"/>
      <c r="D390" s="470"/>
      <c r="E390" s="470"/>
      <c r="F390" s="471"/>
      <c r="G390" s="418" t="s">
        <v>389</v>
      </c>
      <c r="H390" s="419"/>
    </row>
    <row r="391" spans="1:8" ht="18.75">
      <c r="A391" s="65" t="s">
        <v>390</v>
      </c>
      <c r="B391" s="66"/>
      <c r="C391" s="66"/>
      <c r="D391" s="66"/>
      <c r="E391" s="66"/>
      <c r="F391" s="67"/>
      <c r="G391" s="67" t="s">
        <v>391</v>
      </c>
      <c r="H391" s="69"/>
    </row>
    <row r="392" spans="1:8" ht="18.75">
      <c r="A392" s="469" t="s">
        <v>392</v>
      </c>
      <c r="B392" s="470"/>
      <c r="C392" s="470"/>
      <c r="D392" s="470"/>
      <c r="E392" s="470"/>
      <c r="F392" s="471"/>
      <c r="G392" s="70"/>
      <c r="H392" s="71"/>
    </row>
    <row r="393" spans="1:8" ht="18.75">
      <c r="A393" s="469" t="s">
        <v>388</v>
      </c>
      <c r="B393" s="470"/>
      <c r="C393" s="470"/>
      <c r="D393" s="470"/>
      <c r="E393" s="470"/>
      <c r="F393" s="471"/>
      <c r="G393" s="418" t="s">
        <v>389</v>
      </c>
      <c r="H393" s="419"/>
    </row>
    <row r="394" spans="1:8" ht="18.75">
      <c r="A394" s="472" t="s">
        <v>393</v>
      </c>
      <c r="B394" s="473"/>
      <c r="C394" s="473"/>
      <c r="D394" s="473"/>
      <c r="E394" s="473"/>
      <c r="F394" s="416"/>
      <c r="G394" s="72" t="s">
        <v>394</v>
      </c>
      <c r="H394" s="71"/>
    </row>
    <row r="395" spans="1:8" ht="18.75">
      <c r="A395" s="472" t="s">
        <v>395</v>
      </c>
      <c r="B395" s="473"/>
      <c r="C395" s="473"/>
      <c r="D395" s="473"/>
      <c r="E395" s="473"/>
      <c r="F395" s="416"/>
      <c r="G395" s="68" t="s">
        <v>394</v>
      </c>
      <c r="H395" s="69"/>
    </row>
    <row r="396" spans="1:8" ht="18.75">
      <c r="A396" s="472" t="s">
        <v>396</v>
      </c>
      <c r="B396" s="473"/>
      <c r="C396" s="473"/>
      <c r="D396" s="473"/>
      <c r="E396" s="473"/>
      <c r="F396" s="473"/>
      <c r="G396" s="68" t="s">
        <v>391</v>
      </c>
      <c r="H396" s="69"/>
    </row>
    <row r="397" spans="1:8" ht="18.75">
      <c r="A397" s="472" t="s">
        <v>397</v>
      </c>
      <c r="B397" s="473"/>
      <c r="C397" s="473"/>
      <c r="D397" s="473"/>
      <c r="E397" s="473"/>
      <c r="F397" s="473"/>
      <c r="G397" s="68" t="s">
        <v>398</v>
      </c>
      <c r="H397" s="69"/>
    </row>
    <row r="398" spans="1:8" ht="18.75">
      <c r="A398" s="469" t="s">
        <v>399</v>
      </c>
      <c r="B398" s="470"/>
      <c r="C398" s="470"/>
      <c r="D398" s="470"/>
      <c r="E398" s="470"/>
      <c r="F398" s="470"/>
      <c r="G398" s="470"/>
      <c r="H398" s="419"/>
    </row>
    <row r="399" spans="1:8" ht="18.75">
      <c r="A399" s="469" t="s">
        <v>388</v>
      </c>
      <c r="B399" s="470"/>
      <c r="C399" s="470"/>
      <c r="D399" s="470"/>
      <c r="E399" s="470"/>
      <c r="F399" s="470"/>
      <c r="G399" s="470"/>
      <c r="H399" s="419"/>
    </row>
    <row r="400" spans="1:8" ht="18.75">
      <c r="A400" s="65" t="s">
        <v>373</v>
      </c>
      <c r="B400" s="415">
        <v>74</v>
      </c>
      <c r="C400" s="473"/>
      <c r="D400" s="473"/>
      <c r="E400" s="473"/>
      <c r="F400" s="473"/>
      <c r="G400" s="473"/>
      <c r="H400" s="417"/>
    </row>
    <row r="401" spans="1:8" ht="18.75">
      <c r="A401" s="73" t="s">
        <v>400</v>
      </c>
      <c r="B401" s="474"/>
      <c r="C401" s="475"/>
      <c r="D401" s="475"/>
      <c r="E401" s="475"/>
      <c r="F401" s="475"/>
      <c r="G401" s="475"/>
      <c r="H401" s="476"/>
    </row>
    <row r="402" spans="1:8" ht="18.75">
      <c r="A402" s="414" t="s">
        <v>401</v>
      </c>
      <c r="B402" s="410"/>
      <c r="C402" s="410"/>
      <c r="D402" s="410"/>
      <c r="E402" s="75"/>
      <c r="F402" s="76"/>
      <c r="G402" s="70" t="s">
        <v>402</v>
      </c>
      <c r="H402" s="77"/>
    </row>
    <row r="403" spans="1:8" ht="18.75">
      <c r="A403" s="74" t="s">
        <v>403</v>
      </c>
      <c r="B403" s="70" t="s">
        <v>275</v>
      </c>
      <c r="C403" s="70" t="s">
        <v>403</v>
      </c>
      <c r="D403" s="70" t="s">
        <v>275</v>
      </c>
      <c r="E403" s="78"/>
      <c r="F403" s="410" t="s">
        <v>404</v>
      </c>
      <c r="G403" s="410"/>
      <c r="H403" s="79" t="s">
        <v>275</v>
      </c>
    </row>
    <row r="404" spans="1:8" ht="18.75">
      <c r="A404" s="80" t="s">
        <v>405</v>
      </c>
      <c r="B404" s="81" t="s">
        <v>280</v>
      </c>
      <c r="C404" s="81" t="s">
        <v>406</v>
      </c>
      <c r="D404" s="81" t="s">
        <v>306</v>
      </c>
      <c r="E404" s="78"/>
      <c r="F404" s="477">
        <v>3</v>
      </c>
      <c r="G404" s="477"/>
      <c r="H404" s="82" t="s">
        <v>398</v>
      </c>
    </row>
    <row r="405" spans="1:8" ht="18.75">
      <c r="A405" s="80" t="s">
        <v>407</v>
      </c>
      <c r="B405" s="81" t="s">
        <v>297</v>
      </c>
      <c r="C405" s="81" t="s">
        <v>408</v>
      </c>
      <c r="D405" s="81" t="s">
        <v>292</v>
      </c>
      <c r="E405" s="78"/>
      <c r="F405" s="477">
        <v>2</v>
      </c>
      <c r="G405" s="477"/>
      <c r="H405" s="82" t="s">
        <v>391</v>
      </c>
    </row>
    <row r="406" spans="1:8" ht="18.75">
      <c r="A406" s="80" t="s">
        <v>409</v>
      </c>
      <c r="B406" s="81" t="s">
        <v>410</v>
      </c>
      <c r="C406" s="81" t="s">
        <v>411</v>
      </c>
      <c r="D406" s="81" t="s">
        <v>412</v>
      </c>
      <c r="E406" s="78"/>
      <c r="F406" s="477">
        <v>1</v>
      </c>
      <c r="G406" s="477"/>
      <c r="H406" s="82" t="s">
        <v>394</v>
      </c>
    </row>
    <row r="407" spans="1:8" ht="18.75">
      <c r="A407" s="80" t="s">
        <v>413</v>
      </c>
      <c r="B407" s="81" t="s">
        <v>336</v>
      </c>
      <c r="C407" s="81" t="s">
        <v>414</v>
      </c>
      <c r="D407" s="81" t="s">
        <v>415</v>
      </c>
      <c r="E407" s="83"/>
      <c r="F407" s="478"/>
      <c r="G407" s="479"/>
      <c r="H407" s="84"/>
    </row>
    <row r="408" spans="1:8" ht="18.75">
      <c r="A408" s="480" t="s">
        <v>429</v>
      </c>
      <c r="B408" s="481"/>
      <c r="C408" s="482" t="s">
        <v>417</v>
      </c>
      <c r="D408" s="483"/>
      <c r="E408" s="483"/>
      <c r="F408" s="483"/>
      <c r="G408" s="482" t="s">
        <v>418</v>
      </c>
      <c r="H408" s="484"/>
    </row>
    <row r="415" spans="1:8" ht="18.75">
      <c r="A415" s="439" t="s">
        <v>257</v>
      </c>
      <c r="B415" s="440"/>
      <c r="C415" s="440"/>
      <c r="D415" s="440"/>
      <c r="E415" s="440"/>
      <c r="F415" s="440"/>
      <c r="G415" s="440"/>
      <c r="H415" s="441"/>
    </row>
    <row r="416" spans="1:8" ht="15.75">
      <c r="A416" s="442" t="s">
        <v>258</v>
      </c>
      <c r="B416" s="443"/>
      <c r="C416" s="443"/>
      <c r="D416" s="443"/>
      <c r="E416" s="443"/>
      <c r="F416" s="443"/>
      <c r="G416" s="443"/>
      <c r="H416" s="444"/>
    </row>
    <row r="417" spans="1:8" ht="18.75">
      <c r="A417" s="445" t="s">
        <v>259</v>
      </c>
      <c r="B417" s="446"/>
      <c r="C417" s="446"/>
      <c r="D417" s="446"/>
      <c r="E417" s="446"/>
      <c r="F417" s="446"/>
      <c r="G417" s="446"/>
      <c r="H417" s="447"/>
    </row>
    <row r="418" spans="1:8" ht="15.75">
      <c r="A418" s="442" t="s">
        <v>374</v>
      </c>
      <c r="B418" s="443"/>
      <c r="C418" s="443"/>
      <c r="D418" s="443"/>
      <c r="E418" s="443"/>
      <c r="F418" s="443"/>
      <c r="G418" s="443"/>
      <c r="H418" s="444"/>
    </row>
    <row r="419" spans="1:8" ht="18.75">
      <c r="A419" s="445" t="s">
        <v>375</v>
      </c>
      <c r="B419" s="446"/>
      <c r="C419" s="446"/>
      <c r="D419" s="446"/>
      <c r="E419" s="446"/>
      <c r="F419" s="446"/>
      <c r="G419" s="446"/>
      <c r="H419" s="447"/>
    </row>
    <row r="420" spans="1:8" ht="18.75">
      <c r="A420" s="35" t="s">
        <v>263</v>
      </c>
      <c r="B420" s="36" t="s">
        <v>264</v>
      </c>
      <c r="C420" s="33"/>
      <c r="D420" s="37"/>
      <c r="E420" s="37"/>
      <c r="F420" s="33"/>
      <c r="G420" s="33"/>
      <c r="H420" s="34"/>
    </row>
    <row r="421" spans="1:8" ht="18.75">
      <c r="A421" s="35" t="s">
        <v>359</v>
      </c>
      <c r="B421" s="36" t="s">
        <v>128</v>
      </c>
      <c r="C421" s="39"/>
      <c r="D421" s="37"/>
      <c r="E421" s="37"/>
      <c r="F421" s="40" t="s">
        <v>376</v>
      </c>
      <c r="G421" s="40"/>
      <c r="H421" s="41">
        <v>9</v>
      </c>
    </row>
    <row r="422" spans="1:8" ht="18.75">
      <c r="A422" s="35" t="s">
        <v>377</v>
      </c>
      <c r="B422" s="85">
        <v>961</v>
      </c>
      <c r="C422" s="43"/>
      <c r="D422" s="33"/>
      <c r="E422" s="33"/>
      <c r="F422" s="37"/>
      <c r="G422" s="37"/>
      <c r="H422" s="44"/>
    </row>
    <row r="423" spans="1:8" ht="18.75">
      <c r="A423" s="35" t="s">
        <v>270</v>
      </c>
      <c r="B423" s="36" t="s">
        <v>309</v>
      </c>
      <c r="C423" s="39"/>
      <c r="D423" s="37"/>
      <c r="E423" s="37"/>
      <c r="F423" s="37" t="s">
        <v>10</v>
      </c>
      <c r="G423" s="37"/>
      <c r="H423" s="98" t="s">
        <v>308</v>
      </c>
    </row>
    <row r="424" spans="1:8" ht="18.75">
      <c r="A424" s="448" t="s">
        <v>419</v>
      </c>
      <c r="B424" s="432"/>
      <c r="C424" s="432"/>
      <c r="D424" s="432"/>
      <c r="E424" s="432"/>
      <c r="F424" s="432"/>
      <c r="G424" s="432"/>
      <c r="H424" s="449"/>
    </row>
    <row r="425" spans="1:8" ht="18.75">
      <c r="A425" s="450" t="s">
        <v>356</v>
      </c>
      <c r="B425" s="451"/>
      <c r="C425" s="451"/>
      <c r="D425" s="451"/>
      <c r="E425" s="451"/>
      <c r="F425" s="451"/>
      <c r="G425" s="451"/>
      <c r="H425" s="452"/>
    </row>
    <row r="426" spans="1:8">
      <c r="A426" s="505" t="s">
        <v>272</v>
      </c>
      <c r="B426" s="459" t="s">
        <v>273</v>
      </c>
      <c r="C426" s="460" t="s">
        <v>365</v>
      </c>
      <c r="D426" s="460" t="s">
        <v>378</v>
      </c>
      <c r="E426" s="460" t="s">
        <v>362</v>
      </c>
      <c r="F426" s="463" t="s">
        <v>363</v>
      </c>
      <c r="G426" s="460" t="s">
        <v>364</v>
      </c>
      <c r="H426" s="466" t="s">
        <v>275</v>
      </c>
    </row>
    <row r="427" spans="1:8">
      <c r="A427" s="505"/>
      <c r="B427" s="459"/>
      <c r="C427" s="461"/>
      <c r="D427" s="461"/>
      <c r="E427" s="461"/>
      <c r="F427" s="464"/>
      <c r="G427" s="461"/>
      <c r="H427" s="467"/>
    </row>
    <row r="428" spans="1:8" ht="21.75" customHeight="1">
      <c r="A428" s="505"/>
      <c r="B428" s="459"/>
      <c r="C428" s="462"/>
      <c r="D428" s="462"/>
      <c r="E428" s="462"/>
      <c r="F428" s="465"/>
      <c r="G428" s="462"/>
      <c r="H428" s="468"/>
    </row>
    <row r="429" spans="1:8" ht="18.75">
      <c r="A429" s="47">
        <v>1</v>
      </c>
      <c r="B429" s="48" t="s">
        <v>276</v>
      </c>
      <c r="C429" s="49">
        <v>7.75</v>
      </c>
      <c r="D429" s="50">
        <v>4</v>
      </c>
      <c r="E429" s="50">
        <v>4</v>
      </c>
      <c r="F429" s="49">
        <v>52.5</v>
      </c>
      <c r="G429" s="51">
        <f>SUM(C429:F429)</f>
        <v>68.25</v>
      </c>
      <c r="H429" s="52" t="str">
        <f>IF(G429&gt;=91,"A1",IF(G429&gt;=81,"A2",IF(G429&gt;=71,"B1",IF(G429&gt;=61,"B2",IF(G429&gt;=51,"C1",IF(G429&gt;=41,"C2",IF(G429&gt;=33,"D","E")))))))</f>
        <v>B2</v>
      </c>
    </row>
    <row r="430" spans="1:8" ht="18.75">
      <c r="A430" s="47">
        <v>2</v>
      </c>
      <c r="B430" s="48" t="s">
        <v>277</v>
      </c>
      <c r="C430" s="53">
        <v>7</v>
      </c>
      <c r="D430" s="50">
        <v>5</v>
      </c>
      <c r="E430" s="50">
        <v>5</v>
      </c>
      <c r="F430" s="50">
        <v>48.5</v>
      </c>
      <c r="G430" s="51">
        <f t="shared" ref="G430:G433" si="24">SUM(C430:F430)</f>
        <v>65.5</v>
      </c>
      <c r="H430" s="52" t="str">
        <f t="shared" ref="H430:H433" si="25">IF(G430&gt;=91,"A1",IF(G430&gt;=81,"A2",IF(G430&gt;=71,"B1",IF(G430&gt;=61,"B2",IF(G430&gt;=51,"C1",IF(G430&gt;=41,"C2",IF(G430&gt;=33,"D","E")))))))</f>
        <v>B2</v>
      </c>
    </row>
    <row r="431" spans="1:8" ht="18.75">
      <c r="A431" s="47">
        <v>3</v>
      </c>
      <c r="B431" s="48" t="s">
        <v>278</v>
      </c>
      <c r="C431" s="50">
        <v>7.25</v>
      </c>
      <c r="D431" s="50">
        <v>4</v>
      </c>
      <c r="E431" s="50">
        <v>4</v>
      </c>
      <c r="F431" s="50">
        <v>58</v>
      </c>
      <c r="G431" s="51">
        <f t="shared" si="24"/>
        <v>73.25</v>
      </c>
      <c r="H431" s="52" t="str">
        <f t="shared" si="25"/>
        <v>B1</v>
      </c>
    </row>
    <row r="432" spans="1:8" ht="18.75">
      <c r="A432" s="47">
        <v>4</v>
      </c>
      <c r="B432" s="48" t="s">
        <v>279</v>
      </c>
      <c r="C432" s="50">
        <v>8.25</v>
      </c>
      <c r="D432" s="50">
        <v>4</v>
      </c>
      <c r="E432" s="50">
        <v>4</v>
      </c>
      <c r="F432" s="50">
        <v>51.5</v>
      </c>
      <c r="G432" s="51">
        <f t="shared" si="24"/>
        <v>67.75</v>
      </c>
      <c r="H432" s="52" t="str">
        <f t="shared" si="25"/>
        <v>B2</v>
      </c>
    </row>
    <row r="433" spans="1:8" ht="18.75">
      <c r="A433" s="47">
        <v>5</v>
      </c>
      <c r="B433" s="48" t="s">
        <v>379</v>
      </c>
      <c r="C433" s="50">
        <v>7.25</v>
      </c>
      <c r="D433" s="50">
        <v>4</v>
      </c>
      <c r="E433" s="50">
        <v>4</v>
      </c>
      <c r="F433" s="50">
        <v>43</v>
      </c>
      <c r="G433" s="51">
        <f t="shared" si="24"/>
        <v>58.25</v>
      </c>
      <c r="H433" s="52" t="str">
        <f t="shared" si="25"/>
        <v>C1</v>
      </c>
    </row>
    <row r="434" spans="1:8" ht="18.75">
      <c r="A434" s="47">
        <v>6</v>
      </c>
      <c r="B434" s="90" t="s">
        <v>380</v>
      </c>
      <c r="C434" s="50"/>
      <c r="D434" s="50"/>
      <c r="E434" s="50"/>
      <c r="F434" s="50">
        <v>33</v>
      </c>
      <c r="G434" s="51">
        <v>33</v>
      </c>
      <c r="H434" s="52"/>
    </row>
    <row r="435" spans="1:8" ht="18.75">
      <c r="A435" s="47">
        <v>7</v>
      </c>
      <c r="B435" s="48" t="s">
        <v>381</v>
      </c>
      <c r="C435" s="55"/>
      <c r="D435" s="55"/>
      <c r="E435" s="55"/>
      <c r="F435" s="56">
        <v>42.5</v>
      </c>
      <c r="G435" s="51"/>
      <c r="H435" s="52"/>
    </row>
    <row r="436" spans="1:8" ht="18.75">
      <c r="A436" s="47">
        <v>8</v>
      </c>
      <c r="B436" s="48" t="s">
        <v>382</v>
      </c>
      <c r="C436" s="57"/>
      <c r="D436" s="57"/>
      <c r="E436" s="57"/>
      <c r="F436" s="58">
        <v>35</v>
      </c>
      <c r="G436" s="51"/>
      <c r="H436" s="52"/>
    </row>
    <row r="437" spans="1:8" ht="18.75">
      <c r="A437" s="47">
        <v>9</v>
      </c>
      <c r="B437" s="48" t="s">
        <v>383</v>
      </c>
      <c r="C437" s="57"/>
      <c r="D437" s="57"/>
      <c r="E437" s="57"/>
      <c r="F437" s="109" t="s">
        <v>355</v>
      </c>
      <c r="G437" s="51"/>
      <c r="H437" s="52"/>
    </row>
    <row r="438" spans="1:8" ht="18.75">
      <c r="A438" s="59" t="s">
        <v>283</v>
      </c>
      <c r="B438" s="60"/>
      <c r="C438" s="61"/>
      <c r="D438" s="61"/>
      <c r="E438" s="61"/>
      <c r="F438" s="62"/>
      <c r="G438" s="63">
        <f>SUM(G429:G434)</f>
        <v>366</v>
      </c>
      <c r="H438" s="64"/>
    </row>
    <row r="439" spans="1:8" ht="18.75">
      <c r="A439" s="59" t="s">
        <v>384</v>
      </c>
      <c r="B439" s="60"/>
      <c r="C439" s="61"/>
      <c r="D439" s="61"/>
      <c r="E439" s="61"/>
      <c r="F439" s="62"/>
      <c r="G439" s="22">
        <v>66.5</v>
      </c>
      <c r="H439" s="64" t="str">
        <f t="shared" ref="H439" si="26">IF(G439&gt;=91,"A1",IF(G439&gt;=81,"A2",IF(G439&gt;=71,"B1",IF(G439&gt;=61,"B2",IF(G439&gt;=51,"C1",IF(G439&gt;=41,"C2",IF(G439&gt;=33,"D","E")))))))</f>
        <v>B2</v>
      </c>
    </row>
    <row r="440" spans="1:8" ht="18.75">
      <c r="A440" s="453" t="s">
        <v>385</v>
      </c>
      <c r="B440" s="454"/>
      <c r="C440" s="454"/>
      <c r="D440" s="454"/>
      <c r="E440" s="454"/>
      <c r="F440" s="454"/>
      <c r="G440" s="454"/>
      <c r="H440" s="455"/>
    </row>
    <row r="441" spans="1:8" ht="18">
      <c r="A441" s="456" t="s">
        <v>386</v>
      </c>
      <c r="B441" s="457"/>
      <c r="C441" s="457"/>
      <c r="D441" s="457"/>
      <c r="E441" s="457"/>
      <c r="F441" s="457"/>
      <c r="G441" s="457"/>
      <c r="H441" s="458"/>
    </row>
    <row r="442" spans="1:8" ht="18.75">
      <c r="A442" s="469" t="s">
        <v>387</v>
      </c>
      <c r="B442" s="470"/>
      <c r="C442" s="470"/>
      <c r="D442" s="470"/>
      <c r="E442" s="470"/>
      <c r="F442" s="470"/>
      <c r="G442" s="470"/>
      <c r="H442" s="419"/>
    </row>
    <row r="443" spans="1:8" ht="18.75">
      <c r="A443" s="469" t="s">
        <v>388</v>
      </c>
      <c r="B443" s="470"/>
      <c r="C443" s="470"/>
      <c r="D443" s="470"/>
      <c r="E443" s="470"/>
      <c r="F443" s="471"/>
      <c r="G443" s="418" t="s">
        <v>389</v>
      </c>
      <c r="H443" s="419"/>
    </row>
    <row r="444" spans="1:8" ht="18.75">
      <c r="A444" s="65" t="s">
        <v>390</v>
      </c>
      <c r="B444" s="66"/>
      <c r="C444" s="66"/>
      <c r="D444" s="66"/>
      <c r="E444" s="66"/>
      <c r="F444" s="67"/>
      <c r="G444" s="67" t="s">
        <v>391</v>
      </c>
      <c r="H444" s="69"/>
    </row>
    <row r="445" spans="1:8" ht="18.75">
      <c r="A445" s="469" t="s">
        <v>392</v>
      </c>
      <c r="B445" s="470"/>
      <c r="C445" s="470"/>
      <c r="D445" s="470"/>
      <c r="E445" s="470"/>
      <c r="F445" s="471"/>
      <c r="G445" s="70"/>
      <c r="H445" s="71"/>
    </row>
    <row r="446" spans="1:8" ht="18.75">
      <c r="A446" s="469" t="s">
        <v>388</v>
      </c>
      <c r="B446" s="470"/>
      <c r="C446" s="470"/>
      <c r="D446" s="470"/>
      <c r="E446" s="470"/>
      <c r="F446" s="471"/>
      <c r="G446" s="418" t="s">
        <v>389</v>
      </c>
      <c r="H446" s="419"/>
    </row>
    <row r="447" spans="1:8" ht="18.75">
      <c r="A447" s="472" t="s">
        <v>393</v>
      </c>
      <c r="B447" s="473"/>
      <c r="C447" s="473"/>
      <c r="D447" s="473"/>
      <c r="E447" s="473"/>
      <c r="F447" s="416"/>
      <c r="G447" s="72" t="s">
        <v>391</v>
      </c>
      <c r="H447" s="71"/>
    </row>
    <row r="448" spans="1:8" ht="18.75">
      <c r="A448" s="472" t="s">
        <v>395</v>
      </c>
      <c r="B448" s="473"/>
      <c r="C448" s="473"/>
      <c r="D448" s="473"/>
      <c r="E448" s="473"/>
      <c r="F448" s="416"/>
      <c r="G448" s="68" t="s">
        <v>391</v>
      </c>
      <c r="H448" s="69"/>
    </row>
    <row r="449" spans="1:8" ht="18.75">
      <c r="A449" s="472" t="s">
        <v>396</v>
      </c>
      <c r="B449" s="473"/>
      <c r="C449" s="473"/>
      <c r="D449" s="473"/>
      <c r="E449" s="473"/>
      <c r="F449" s="473"/>
      <c r="G449" s="68" t="s">
        <v>398</v>
      </c>
      <c r="H449" s="69"/>
    </row>
    <row r="450" spans="1:8" ht="18.75">
      <c r="A450" s="472" t="s">
        <v>397</v>
      </c>
      <c r="B450" s="473"/>
      <c r="C450" s="473"/>
      <c r="D450" s="473"/>
      <c r="E450" s="473"/>
      <c r="F450" s="473"/>
      <c r="G450" s="68" t="s">
        <v>398</v>
      </c>
      <c r="H450" s="69"/>
    </row>
    <row r="451" spans="1:8" ht="18.75">
      <c r="A451" s="469" t="s">
        <v>399</v>
      </c>
      <c r="B451" s="470"/>
      <c r="C451" s="470"/>
      <c r="D451" s="470"/>
      <c r="E451" s="470"/>
      <c r="F451" s="470"/>
      <c r="G451" s="470"/>
      <c r="H451" s="419"/>
    </row>
    <row r="452" spans="1:8" ht="18.75">
      <c r="A452" s="469" t="s">
        <v>388</v>
      </c>
      <c r="B452" s="470"/>
      <c r="C452" s="470"/>
      <c r="D452" s="470"/>
      <c r="E452" s="470"/>
      <c r="F452" s="470"/>
      <c r="G452" s="470"/>
      <c r="H452" s="419"/>
    </row>
    <row r="453" spans="1:8" ht="18.75">
      <c r="A453" s="65" t="s">
        <v>373</v>
      </c>
      <c r="B453" s="415">
        <v>83</v>
      </c>
      <c r="C453" s="473"/>
      <c r="D453" s="473"/>
      <c r="E453" s="473"/>
      <c r="F453" s="473"/>
      <c r="G453" s="473"/>
      <c r="H453" s="417"/>
    </row>
    <row r="454" spans="1:8" ht="18.75">
      <c r="A454" s="73" t="s">
        <v>400</v>
      </c>
      <c r="B454" s="474"/>
      <c r="C454" s="475"/>
      <c r="D454" s="475"/>
      <c r="E454" s="475"/>
      <c r="F454" s="475"/>
      <c r="G454" s="475"/>
      <c r="H454" s="476"/>
    </row>
    <row r="455" spans="1:8" ht="18.75">
      <c r="A455" s="414" t="s">
        <v>401</v>
      </c>
      <c r="B455" s="410"/>
      <c r="C455" s="410"/>
      <c r="D455" s="410"/>
      <c r="E455" s="75"/>
      <c r="F455" s="76"/>
      <c r="G455" s="70" t="s">
        <v>402</v>
      </c>
      <c r="H455" s="77"/>
    </row>
    <row r="456" spans="1:8" ht="18.75">
      <c r="A456" s="74" t="s">
        <v>403</v>
      </c>
      <c r="B456" s="70" t="s">
        <v>275</v>
      </c>
      <c r="C456" s="70" t="s">
        <v>403</v>
      </c>
      <c r="D456" s="70" t="s">
        <v>275</v>
      </c>
      <c r="E456" s="78"/>
      <c r="F456" s="410" t="s">
        <v>404</v>
      </c>
      <c r="G456" s="410"/>
      <c r="H456" s="79" t="s">
        <v>275</v>
      </c>
    </row>
    <row r="457" spans="1:8" ht="18.75">
      <c r="A457" s="80" t="s">
        <v>405</v>
      </c>
      <c r="B457" s="81" t="s">
        <v>280</v>
      </c>
      <c r="C457" s="81" t="s">
        <v>406</v>
      </c>
      <c r="D457" s="81" t="s">
        <v>306</v>
      </c>
      <c r="E457" s="78"/>
      <c r="F457" s="477">
        <v>3</v>
      </c>
      <c r="G457" s="477"/>
      <c r="H457" s="82" t="s">
        <v>398</v>
      </c>
    </row>
    <row r="458" spans="1:8" ht="18.75">
      <c r="A458" s="80" t="s">
        <v>407</v>
      </c>
      <c r="B458" s="81" t="s">
        <v>297</v>
      </c>
      <c r="C458" s="81" t="s">
        <v>408</v>
      </c>
      <c r="D458" s="81" t="s">
        <v>292</v>
      </c>
      <c r="E458" s="78"/>
      <c r="F458" s="477">
        <v>2</v>
      </c>
      <c r="G458" s="477"/>
      <c r="H458" s="82" t="s">
        <v>391</v>
      </c>
    </row>
    <row r="459" spans="1:8" ht="18.75">
      <c r="A459" s="80" t="s">
        <v>409</v>
      </c>
      <c r="B459" s="81" t="s">
        <v>410</v>
      </c>
      <c r="C459" s="81" t="s">
        <v>411</v>
      </c>
      <c r="D459" s="81" t="s">
        <v>412</v>
      </c>
      <c r="E459" s="78"/>
      <c r="F459" s="477">
        <v>1</v>
      </c>
      <c r="G459" s="477"/>
      <c r="H459" s="82" t="s">
        <v>394</v>
      </c>
    </row>
    <row r="460" spans="1:8" ht="18.75">
      <c r="A460" s="80" t="s">
        <v>413</v>
      </c>
      <c r="B460" s="81" t="s">
        <v>336</v>
      </c>
      <c r="C460" s="81" t="s">
        <v>414</v>
      </c>
      <c r="D460" s="81" t="s">
        <v>415</v>
      </c>
      <c r="E460" s="83"/>
      <c r="F460" s="478"/>
      <c r="G460" s="479"/>
      <c r="H460" s="84"/>
    </row>
    <row r="461" spans="1:8" ht="18.75">
      <c r="A461" s="480" t="s">
        <v>429</v>
      </c>
      <c r="B461" s="481"/>
      <c r="C461" s="482" t="s">
        <v>417</v>
      </c>
      <c r="D461" s="483"/>
      <c r="E461" s="483"/>
      <c r="F461" s="483"/>
      <c r="G461" s="482" t="s">
        <v>418</v>
      </c>
      <c r="H461" s="484"/>
    </row>
    <row r="465" spans="1:8" ht="18.75">
      <c r="A465" s="439" t="s">
        <v>257</v>
      </c>
      <c r="B465" s="440"/>
      <c r="C465" s="440"/>
      <c r="D465" s="440"/>
      <c r="E465" s="440"/>
      <c r="F465" s="440"/>
      <c r="G465" s="440"/>
      <c r="H465" s="441"/>
    </row>
    <row r="466" spans="1:8" ht="15.75">
      <c r="A466" s="442" t="s">
        <v>258</v>
      </c>
      <c r="B466" s="443"/>
      <c r="C466" s="443"/>
      <c r="D466" s="443"/>
      <c r="E466" s="443"/>
      <c r="F466" s="443"/>
      <c r="G466" s="443"/>
      <c r="H466" s="444"/>
    </row>
    <row r="467" spans="1:8" ht="18.75">
      <c r="A467" s="445" t="s">
        <v>259</v>
      </c>
      <c r="B467" s="446"/>
      <c r="C467" s="446"/>
      <c r="D467" s="446"/>
      <c r="E467" s="446"/>
      <c r="F467" s="446"/>
      <c r="G467" s="446"/>
      <c r="H467" s="447"/>
    </row>
    <row r="468" spans="1:8" ht="15.75">
      <c r="A468" s="442" t="s">
        <v>374</v>
      </c>
      <c r="B468" s="443"/>
      <c r="C468" s="443"/>
      <c r="D468" s="443"/>
      <c r="E468" s="443"/>
      <c r="F468" s="443"/>
      <c r="G468" s="443"/>
      <c r="H468" s="444"/>
    </row>
    <row r="469" spans="1:8" ht="18.75">
      <c r="A469" s="445" t="s">
        <v>375</v>
      </c>
      <c r="B469" s="446"/>
      <c r="C469" s="446"/>
      <c r="D469" s="446"/>
      <c r="E469" s="446"/>
      <c r="F469" s="446"/>
      <c r="G469" s="446"/>
      <c r="H469" s="447"/>
    </row>
    <row r="470" spans="1:8" ht="18.75">
      <c r="A470" s="35" t="s">
        <v>263</v>
      </c>
      <c r="B470" s="36" t="s">
        <v>264</v>
      </c>
      <c r="C470" s="33"/>
      <c r="D470" s="37"/>
      <c r="E470" s="37"/>
      <c r="F470" s="33"/>
      <c r="G470" s="33"/>
      <c r="H470" s="34"/>
    </row>
    <row r="471" spans="1:8" ht="18.75">
      <c r="A471" s="35" t="s">
        <v>359</v>
      </c>
      <c r="B471" s="36" t="s">
        <v>136</v>
      </c>
      <c r="C471" s="39"/>
      <c r="D471" s="37"/>
      <c r="E471" s="37"/>
      <c r="F471" s="40" t="s">
        <v>376</v>
      </c>
      <c r="G471" s="40"/>
      <c r="H471" s="41">
        <v>10</v>
      </c>
    </row>
    <row r="472" spans="1:8" ht="18.75">
      <c r="A472" s="35" t="s">
        <v>377</v>
      </c>
      <c r="B472" s="85">
        <v>1391</v>
      </c>
      <c r="C472" s="43"/>
      <c r="D472" s="33"/>
      <c r="E472" s="33"/>
      <c r="F472" s="37"/>
      <c r="G472" s="37"/>
      <c r="H472" s="44"/>
    </row>
    <row r="473" spans="1:8" ht="18.75">
      <c r="A473" s="35" t="s">
        <v>270</v>
      </c>
      <c r="B473" s="36" t="s">
        <v>313</v>
      </c>
      <c r="C473" s="39"/>
      <c r="D473" s="37"/>
      <c r="E473" s="37"/>
      <c r="F473" s="37" t="s">
        <v>10</v>
      </c>
      <c r="G473" s="37"/>
      <c r="H473" s="98" t="s">
        <v>312</v>
      </c>
    </row>
    <row r="474" spans="1:8" ht="18.75">
      <c r="A474" s="448" t="s">
        <v>419</v>
      </c>
      <c r="B474" s="432"/>
      <c r="C474" s="432"/>
      <c r="D474" s="432"/>
      <c r="E474" s="432"/>
      <c r="F474" s="432"/>
      <c r="G474" s="432"/>
      <c r="H474" s="449"/>
    </row>
    <row r="475" spans="1:8" ht="18.75">
      <c r="A475" s="450" t="s">
        <v>356</v>
      </c>
      <c r="B475" s="451"/>
      <c r="C475" s="451"/>
      <c r="D475" s="451"/>
      <c r="E475" s="451"/>
      <c r="F475" s="451"/>
      <c r="G475" s="451"/>
      <c r="H475" s="452"/>
    </row>
    <row r="476" spans="1:8">
      <c r="A476" s="505" t="s">
        <v>272</v>
      </c>
      <c r="B476" s="459" t="s">
        <v>273</v>
      </c>
      <c r="C476" s="460" t="s">
        <v>365</v>
      </c>
      <c r="D476" s="460" t="s">
        <v>378</v>
      </c>
      <c r="E476" s="460" t="s">
        <v>362</v>
      </c>
      <c r="F476" s="463" t="s">
        <v>363</v>
      </c>
      <c r="G476" s="460" t="s">
        <v>364</v>
      </c>
      <c r="H476" s="466" t="s">
        <v>275</v>
      </c>
    </row>
    <row r="477" spans="1:8">
      <c r="A477" s="505"/>
      <c r="B477" s="459"/>
      <c r="C477" s="461"/>
      <c r="D477" s="461"/>
      <c r="E477" s="461"/>
      <c r="F477" s="464"/>
      <c r="G477" s="461"/>
      <c r="H477" s="467"/>
    </row>
    <row r="478" spans="1:8" ht="24" customHeight="1">
      <c r="A478" s="505"/>
      <c r="B478" s="459"/>
      <c r="C478" s="462"/>
      <c r="D478" s="462"/>
      <c r="E478" s="462"/>
      <c r="F478" s="465"/>
      <c r="G478" s="462"/>
      <c r="H478" s="468"/>
    </row>
    <row r="479" spans="1:8" ht="18.75">
      <c r="A479" s="47">
        <v>1</v>
      </c>
      <c r="B479" s="48" t="s">
        <v>276</v>
      </c>
      <c r="C479" s="49">
        <v>8.75</v>
      </c>
      <c r="D479" s="50">
        <v>5</v>
      </c>
      <c r="E479" s="50">
        <v>5</v>
      </c>
      <c r="F479" s="49">
        <v>67</v>
      </c>
      <c r="G479" s="51">
        <f>SUM(C479:F479)</f>
        <v>85.75</v>
      </c>
      <c r="H479" s="52" t="str">
        <f>IF(G479&gt;=91,"A1",IF(G479&gt;=81,"A2",IF(G479&gt;=71,"B1",IF(G479&gt;=61,"B2",IF(G479&gt;=51,"C1",IF(G479&gt;=41,"C2",IF(G479&gt;=33,"D","E")))))))</f>
        <v>A2</v>
      </c>
    </row>
    <row r="480" spans="1:8" ht="18.75">
      <c r="A480" s="47">
        <v>2</v>
      </c>
      <c r="B480" s="48" t="s">
        <v>277</v>
      </c>
      <c r="C480" s="53">
        <v>7</v>
      </c>
      <c r="D480" s="50">
        <v>4</v>
      </c>
      <c r="E480" s="50">
        <v>4</v>
      </c>
      <c r="F480" s="50">
        <v>48.5</v>
      </c>
      <c r="G480" s="51">
        <f t="shared" ref="G480:G484" si="27">SUM(C480:F480)</f>
        <v>63.5</v>
      </c>
      <c r="H480" s="52" t="str">
        <f t="shared" ref="H480:H483" si="28">IF(G480&gt;=91,"A1",IF(G480&gt;=81,"A2",IF(G480&gt;=71,"B1",IF(G480&gt;=61,"B2",IF(G480&gt;=51,"C1",IF(G480&gt;=41,"C2",IF(G480&gt;=33,"D","E")))))))</f>
        <v>B2</v>
      </c>
    </row>
    <row r="481" spans="1:8" ht="18.75">
      <c r="A481" s="47">
        <v>3</v>
      </c>
      <c r="B481" s="48" t="s">
        <v>278</v>
      </c>
      <c r="C481" s="50">
        <v>9</v>
      </c>
      <c r="D481" s="50">
        <v>4</v>
      </c>
      <c r="E481" s="50">
        <v>4</v>
      </c>
      <c r="F481" s="50">
        <v>66</v>
      </c>
      <c r="G481" s="51">
        <f t="shared" si="27"/>
        <v>83</v>
      </c>
      <c r="H481" s="52" t="str">
        <f t="shared" si="28"/>
        <v>A2</v>
      </c>
    </row>
    <row r="482" spans="1:8" ht="18.75">
      <c r="A482" s="47">
        <v>4</v>
      </c>
      <c r="B482" s="48" t="s">
        <v>279</v>
      </c>
      <c r="C482" s="50">
        <v>9</v>
      </c>
      <c r="D482" s="50">
        <v>5</v>
      </c>
      <c r="E482" s="50">
        <v>5</v>
      </c>
      <c r="F482" s="50">
        <v>71</v>
      </c>
      <c r="G482" s="51">
        <f t="shared" si="27"/>
        <v>90</v>
      </c>
      <c r="H482" s="52" t="str">
        <f t="shared" si="28"/>
        <v>A2</v>
      </c>
    </row>
    <row r="483" spans="1:8" ht="18.75">
      <c r="A483" s="47">
        <v>5</v>
      </c>
      <c r="B483" s="48" t="s">
        <v>379</v>
      </c>
      <c r="C483" s="50">
        <v>9</v>
      </c>
      <c r="D483" s="50">
        <v>5</v>
      </c>
      <c r="E483" s="50">
        <v>4.5</v>
      </c>
      <c r="F483" s="50">
        <v>65.5</v>
      </c>
      <c r="G483" s="51">
        <f t="shared" si="27"/>
        <v>84</v>
      </c>
      <c r="H483" s="52" t="str">
        <f t="shared" si="28"/>
        <v>A2</v>
      </c>
    </row>
    <row r="484" spans="1:8" ht="18.75">
      <c r="A484" s="47">
        <v>6</v>
      </c>
      <c r="B484" s="90" t="s">
        <v>380</v>
      </c>
      <c r="C484" s="50"/>
      <c r="D484" s="50"/>
      <c r="E484" s="50"/>
      <c r="F484" s="50">
        <v>40</v>
      </c>
      <c r="G484" s="51">
        <f t="shared" si="27"/>
        <v>40</v>
      </c>
      <c r="H484" s="52"/>
    </row>
    <row r="485" spans="1:8" ht="18.75">
      <c r="A485" s="47">
        <v>7</v>
      </c>
      <c r="B485" s="48" t="s">
        <v>381</v>
      </c>
      <c r="C485" s="55"/>
      <c r="D485" s="55"/>
      <c r="E485" s="55"/>
      <c r="F485" s="110" t="s">
        <v>355</v>
      </c>
      <c r="G485" s="51"/>
      <c r="H485" s="52"/>
    </row>
    <row r="486" spans="1:8" ht="18.75">
      <c r="A486" s="47">
        <v>8</v>
      </c>
      <c r="B486" s="48" t="s">
        <v>382</v>
      </c>
      <c r="C486" s="57"/>
      <c r="D486" s="57"/>
      <c r="E486" s="57"/>
      <c r="F486" s="58">
        <v>41.5</v>
      </c>
      <c r="G486" s="51"/>
      <c r="H486" s="52"/>
    </row>
    <row r="487" spans="1:8" ht="18.75">
      <c r="A487" s="47">
        <v>9</v>
      </c>
      <c r="B487" s="48" t="s">
        <v>383</v>
      </c>
      <c r="C487" s="57"/>
      <c r="D487" s="57"/>
      <c r="E487" s="57"/>
      <c r="F487" s="109" t="s">
        <v>355</v>
      </c>
      <c r="G487" s="51"/>
      <c r="H487" s="52"/>
    </row>
    <row r="488" spans="1:8" ht="18.75">
      <c r="A488" s="59" t="s">
        <v>283</v>
      </c>
      <c r="B488" s="60"/>
      <c r="C488" s="61"/>
      <c r="D488" s="61"/>
      <c r="E488" s="61"/>
      <c r="F488" s="62"/>
      <c r="G488" s="63">
        <f>SUM(G479:G484)</f>
        <v>446.25</v>
      </c>
      <c r="H488" s="64"/>
    </row>
    <row r="489" spans="1:8" ht="18.75">
      <c r="A489" s="59" t="s">
        <v>384</v>
      </c>
      <c r="B489" s="60"/>
      <c r="C489" s="61"/>
      <c r="D489" s="61"/>
      <c r="E489" s="61"/>
      <c r="F489" s="62"/>
      <c r="G489" s="22">
        <v>81.099999999999994</v>
      </c>
      <c r="H489" s="64" t="str">
        <f t="shared" ref="H489" si="29">IF(G489&gt;=91,"A1",IF(G489&gt;=81,"A2",IF(G489&gt;=71,"B1",IF(G489&gt;=61,"B2",IF(G489&gt;=51,"C1",IF(G489&gt;=41,"C2",IF(G489&gt;=33,"D","E")))))))</f>
        <v>A2</v>
      </c>
    </row>
    <row r="490" spans="1:8" ht="18.75">
      <c r="A490" s="453" t="s">
        <v>385</v>
      </c>
      <c r="B490" s="454"/>
      <c r="C490" s="454"/>
      <c r="D490" s="454"/>
      <c r="E490" s="454"/>
      <c r="F490" s="454"/>
      <c r="G490" s="454"/>
      <c r="H490" s="455"/>
    </row>
    <row r="491" spans="1:8" ht="18">
      <c r="A491" s="456" t="s">
        <v>386</v>
      </c>
      <c r="B491" s="457"/>
      <c r="C491" s="457"/>
      <c r="D491" s="457"/>
      <c r="E491" s="457"/>
      <c r="F491" s="457"/>
      <c r="G491" s="457"/>
      <c r="H491" s="458"/>
    </row>
    <row r="492" spans="1:8" ht="18.75">
      <c r="A492" s="469" t="s">
        <v>387</v>
      </c>
      <c r="B492" s="470"/>
      <c r="C492" s="470"/>
      <c r="D492" s="470"/>
      <c r="E492" s="470"/>
      <c r="F492" s="470"/>
      <c r="G492" s="470"/>
      <c r="H492" s="419"/>
    </row>
    <row r="493" spans="1:8" ht="18.75">
      <c r="A493" s="469" t="s">
        <v>388</v>
      </c>
      <c r="B493" s="470"/>
      <c r="C493" s="470"/>
      <c r="D493" s="470"/>
      <c r="E493" s="470"/>
      <c r="F493" s="471"/>
      <c r="G493" s="418" t="s">
        <v>389</v>
      </c>
      <c r="H493" s="419"/>
    </row>
    <row r="494" spans="1:8" ht="18.75">
      <c r="A494" s="65" t="s">
        <v>390</v>
      </c>
      <c r="B494" s="66"/>
      <c r="C494" s="66"/>
      <c r="D494" s="66"/>
      <c r="E494" s="66"/>
      <c r="F494" s="67"/>
      <c r="G494" s="67" t="s">
        <v>398</v>
      </c>
      <c r="H494" s="69"/>
    </row>
    <row r="495" spans="1:8" ht="18.75">
      <c r="A495" s="469" t="s">
        <v>392</v>
      </c>
      <c r="B495" s="470"/>
      <c r="C495" s="470"/>
      <c r="D495" s="470"/>
      <c r="E495" s="470"/>
      <c r="F495" s="471"/>
      <c r="G495" s="70"/>
      <c r="H495" s="71"/>
    </row>
    <row r="496" spans="1:8" ht="18.75">
      <c r="A496" s="469" t="s">
        <v>388</v>
      </c>
      <c r="B496" s="470"/>
      <c r="C496" s="470"/>
      <c r="D496" s="470"/>
      <c r="E496" s="470"/>
      <c r="F496" s="471"/>
      <c r="G496" s="418" t="s">
        <v>389</v>
      </c>
      <c r="H496" s="419"/>
    </row>
    <row r="497" spans="1:8" ht="18.75">
      <c r="A497" s="472" t="s">
        <v>393</v>
      </c>
      <c r="B497" s="473"/>
      <c r="C497" s="473"/>
      <c r="D497" s="473"/>
      <c r="E497" s="473"/>
      <c r="F497" s="416"/>
      <c r="G497" s="72" t="s">
        <v>394</v>
      </c>
      <c r="H497" s="71"/>
    </row>
    <row r="498" spans="1:8" ht="18.75">
      <c r="A498" s="472" t="s">
        <v>395</v>
      </c>
      <c r="B498" s="473"/>
      <c r="C498" s="473"/>
      <c r="D498" s="473"/>
      <c r="E498" s="473"/>
      <c r="F498" s="416"/>
      <c r="G498" s="68" t="s">
        <v>394</v>
      </c>
      <c r="H498" s="69"/>
    </row>
    <row r="499" spans="1:8" ht="18.75">
      <c r="A499" s="472" t="s">
        <v>396</v>
      </c>
      <c r="B499" s="473"/>
      <c r="C499" s="473"/>
      <c r="D499" s="473"/>
      <c r="E499" s="473"/>
      <c r="F499" s="473"/>
      <c r="G499" s="68" t="s">
        <v>398</v>
      </c>
      <c r="H499" s="69"/>
    </row>
    <row r="500" spans="1:8" ht="18.75">
      <c r="A500" s="472" t="s">
        <v>397</v>
      </c>
      <c r="B500" s="473"/>
      <c r="C500" s="473"/>
      <c r="D500" s="473"/>
      <c r="E500" s="473"/>
      <c r="F500" s="473"/>
      <c r="G500" s="68" t="s">
        <v>398</v>
      </c>
      <c r="H500" s="69"/>
    </row>
    <row r="501" spans="1:8" ht="18.75">
      <c r="A501" s="469" t="s">
        <v>399</v>
      </c>
      <c r="B501" s="470"/>
      <c r="C501" s="470"/>
      <c r="D501" s="470"/>
      <c r="E501" s="470"/>
      <c r="F501" s="470"/>
      <c r="G501" s="470"/>
      <c r="H501" s="419"/>
    </row>
    <row r="502" spans="1:8" ht="18.75">
      <c r="A502" s="469" t="s">
        <v>388</v>
      </c>
      <c r="B502" s="470"/>
      <c r="C502" s="470"/>
      <c r="D502" s="470"/>
      <c r="E502" s="470"/>
      <c r="F502" s="470"/>
      <c r="G502" s="470"/>
      <c r="H502" s="419"/>
    </row>
    <row r="503" spans="1:8" ht="18.75">
      <c r="A503" s="65" t="s">
        <v>373</v>
      </c>
      <c r="B503" s="415">
        <v>82</v>
      </c>
      <c r="C503" s="473"/>
      <c r="D503" s="473"/>
      <c r="E503" s="473"/>
      <c r="F503" s="473"/>
      <c r="G503" s="473"/>
      <c r="H503" s="417"/>
    </row>
    <row r="504" spans="1:8" ht="18.75">
      <c r="A504" s="73" t="s">
        <v>400</v>
      </c>
      <c r="B504" s="474"/>
      <c r="C504" s="475"/>
      <c r="D504" s="475"/>
      <c r="E504" s="475"/>
      <c r="F504" s="475"/>
      <c r="G504" s="475"/>
      <c r="H504" s="476"/>
    </row>
    <row r="505" spans="1:8" ht="18.75">
      <c r="A505" s="414" t="s">
        <v>401</v>
      </c>
      <c r="B505" s="410"/>
      <c r="C505" s="410"/>
      <c r="D505" s="410"/>
      <c r="E505" s="75"/>
      <c r="F505" s="76"/>
      <c r="G505" s="70" t="s">
        <v>402</v>
      </c>
      <c r="H505" s="77"/>
    </row>
    <row r="506" spans="1:8" ht="18.75">
      <c r="A506" s="74" t="s">
        <v>403</v>
      </c>
      <c r="B506" s="70" t="s">
        <v>275</v>
      </c>
      <c r="C506" s="70" t="s">
        <v>403</v>
      </c>
      <c r="D506" s="70" t="s">
        <v>275</v>
      </c>
      <c r="E506" s="78"/>
      <c r="F506" s="410" t="s">
        <v>404</v>
      </c>
      <c r="G506" s="410"/>
      <c r="H506" s="79" t="s">
        <v>275</v>
      </c>
    </row>
    <row r="507" spans="1:8" ht="18.75">
      <c r="A507" s="80" t="s">
        <v>405</v>
      </c>
      <c r="B507" s="81" t="s">
        <v>280</v>
      </c>
      <c r="C507" s="81" t="s">
        <v>406</v>
      </c>
      <c r="D507" s="81" t="s">
        <v>306</v>
      </c>
      <c r="E507" s="78"/>
      <c r="F507" s="477">
        <v>3</v>
      </c>
      <c r="G507" s="477"/>
      <c r="H507" s="82" t="s">
        <v>398</v>
      </c>
    </row>
    <row r="508" spans="1:8" ht="18.75">
      <c r="A508" s="80" t="s">
        <v>407</v>
      </c>
      <c r="B508" s="81" t="s">
        <v>297</v>
      </c>
      <c r="C508" s="81" t="s">
        <v>408</v>
      </c>
      <c r="D508" s="81" t="s">
        <v>292</v>
      </c>
      <c r="E508" s="78"/>
      <c r="F508" s="477">
        <v>2</v>
      </c>
      <c r="G508" s="477"/>
      <c r="H508" s="82" t="s">
        <v>391</v>
      </c>
    </row>
    <row r="509" spans="1:8" ht="18.75">
      <c r="A509" s="80" t="s">
        <v>409</v>
      </c>
      <c r="B509" s="81" t="s">
        <v>410</v>
      </c>
      <c r="C509" s="81" t="s">
        <v>411</v>
      </c>
      <c r="D509" s="81" t="s">
        <v>412</v>
      </c>
      <c r="E509" s="78"/>
      <c r="F509" s="477">
        <v>1</v>
      </c>
      <c r="G509" s="477"/>
      <c r="H509" s="82" t="s">
        <v>394</v>
      </c>
    </row>
    <row r="510" spans="1:8" ht="18.75">
      <c r="A510" s="80" t="s">
        <v>413</v>
      </c>
      <c r="B510" s="81" t="s">
        <v>336</v>
      </c>
      <c r="C510" s="81" t="s">
        <v>414</v>
      </c>
      <c r="D510" s="81" t="s">
        <v>415</v>
      </c>
      <c r="E510" s="83"/>
      <c r="F510" s="478"/>
      <c r="G510" s="479"/>
      <c r="H510" s="84"/>
    </row>
    <row r="511" spans="1:8" ht="18.75">
      <c r="A511" s="480" t="s">
        <v>430</v>
      </c>
      <c r="B511" s="481"/>
      <c r="C511" s="482" t="s">
        <v>417</v>
      </c>
      <c r="D511" s="483"/>
      <c r="E511" s="483"/>
      <c r="F511" s="483"/>
      <c r="G511" s="482" t="s">
        <v>418</v>
      </c>
      <c r="H511" s="484"/>
    </row>
    <row r="515" spans="1:8" ht="18.75">
      <c r="A515" s="439" t="s">
        <v>257</v>
      </c>
      <c r="B515" s="440"/>
      <c r="C515" s="440"/>
      <c r="D515" s="440"/>
      <c r="E515" s="440"/>
      <c r="F515" s="440"/>
      <c r="G515" s="440"/>
      <c r="H515" s="441"/>
    </row>
    <row r="516" spans="1:8" ht="15.75">
      <c r="A516" s="442" t="s">
        <v>258</v>
      </c>
      <c r="B516" s="443"/>
      <c r="C516" s="443"/>
      <c r="D516" s="443"/>
      <c r="E516" s="443"/>
      <c r="F516" s="443"/>
      <c r="G516" s="443"/>
      <c r="H516" s="444"/>
    </row>
    <row r="517" spans="1:8" ht="18.75">
      <c r="A517" s="445" t="s">
        <v>259</v>
      </c>
      <c r="B517" s="446"/>
      <c r="C517" s="446"/>
      <c r="D517" s="446"/>
      <c r="E517" s="446"/>
      <c r="F517" s="446"/>
      <c r="G517" s="446"/>
      <c r="H517" s="447"/>
    </row>
    <row r="518" spans="1:8" ht="15.75">
      <c r="A518" s="442" t="s">
        <v>374</v>
      </c>
      <c r="B518" s="443"/>
      <c r="C518" s="443"/>
      <c r="D518" s="443"/>
      <c r="E518" s="443"/>
      <c r="F518" s="443"/>
      <c r="G518" s="443"/>
      <c r="H518" s="444"/>
    </row>
    <row r="519" spans="1:8" ht="18.75">
      <c r="A519" s="445" t="s">
        <v>375</v>
      </c>
      <c r="B519" s="446"/>
      <c r="C519" s="446"/>
      <c r="D519" s="446"/>
      <c r="E519" s="446"/>
      <c r="F519" s="446"/>
      <c r="G519" s="446"/>
      <c r="H519" s="447"/>
    </row>
    <row r="520" spans="1:8" ht="18.75">
      <c r="A520" s="35" t="s">
        <v>263</v>
      </c>
      <c r="B520" s="36" t="s">
        <v>264</v>
      </c>
      <c r="C520" s="33"/>
      <c r="D520" s="37"/>
      <c r="E520" s="37"/>
      <c r="F520" s="33"/>
      <c r="G520" s="33"/>
      <c r="H520" s="34"/>
    </row>
    <row r="521" spans="1:8" ht="18.75">
      <c r="A521" s="35" t="s">
        <v>359</v>
      </c>
      <c r="B521" s="36" t="s">
        <v>143</v>
      </c>
      <c r="C521" s="39"/>
      <c r="D521" s="37"/>
      <c r="E521" s="37"/>
      <c r="F521" s="40" t="s">
        <v>376</v>
      </c>
      <c r="G521" s="40"/>
      <c r="H521" s="41">
        <v>11</v>
      </c>
    </row>
    <row r="522" spans="1:8" ht="18.75">
      <c r="A522" s="35" t="s">
        <v>377</v>
      </c>
      <c r="B522" s="85">
        <v>1169</v>
      </c>
      <c r="C522" s="43"/>
      <c r="D522" s="33"/>
      <c r="E522" s="33"/>
      <c r="F522" s="37"/>
      <c r="G522" s="37"/>
      <c r="H522" s="111"/>
    </row>
    <row r="523" spans="1:8" ht="18.75">
      <c r="A523" s="35" t="s">
        <v>270</v>
      </c>
      <c r="B523" s="36" t="s">
        <v>316</v>
      </c>
      <c r="C523" s="39"/>
      <c r="D523" s="37"/>
      <c r="E523" s="37"/>
      <c r="F523" s="37" t="s">
        <v>10</v>
      </c>
      <c r="G523" s="37"/>
      <c r="H523" s="112" t="s">
        <v>315</v>
      </c>
    </row>
    <row r="524" spans="1:8" ht="18.75">
      <c r="A524" s="448" t="s">
        <v>419</v>
      </c>
      <c r="B524" s="432"/>
      <c r="C524" s="432"/>
      <c r="D524" s="432"/>
      <c r="E524" s="432"/>
      <c r="F524" s="432"/>
      <c r="G524" s="432"/>
      <c r="H524" s="449"/>
    </row>
    <row r="525" spans="1:8" ht="18.75">
      <c r="A525" s="450" t="s">
        <v>356</v>
      </c>
      <c r="B525" s="451"/>
      <c r="C525" s="451"/>
      <c r="D525" s="451"/>
      <c r="E525" s="451"/>
      <c r="F525" s="451"/>
      <c r="G525" s="451"/>
      <c r="H525" s="452"/>
    </row>
    <row r="526" spans="1:8">
      <c r="A526" s="505" t="s">
        <v>272</v>
      </c>
      <c r="B526" s="459" t="s">
        <v>273</v>
      </c>
      <c r="C526" s="460" t="s">
        <v>365</v>
      </c>
      <c r="D526" s="460" t="s">
        <v>378</v>
      </c>
      <c r="E526" s="460" t="s">
        <v>362</v>
      </c>
      <c r="F526" s="463" t="s">
        <v>363</v>
      </c>
      <c r="G526" s="460" t="s">
        <v>364</v>
      </c>
      <c r="H526" s="466" t="s">
        <v>275</v>
      </c>
    </row>
    <row r="527" spans="1:8">
      <c r="A527" s="505"/>
      <c r="B527" s="459"/>
      <c r="C527" s="461"/>
      <c r="D527" s="461"/>
      <c r="E527" s="461"/>
      <c r="F527" s="464"/>
      <c r="G527" s="461"/>
      <c r="H527" s="467"/>
    </row>
    <row r="528" spans="1:8" ht="20.25" customHeight="1">
      <c r="A528" s="505"/>
      <c r="B528" s="459"/>
      <c r="C528" s="462"/>
      <c r="D528" s="462"/>
      <c r="E528" s="462"/>
      <c r="F528" s="465"/>
      <c r="G528" s="462"/>
      <c r="H528" s="468"/>
    </row>
    <row r="529" spans="1:8" ht="18.75">
      <c r="A529" s="47">
        <v>1</v>
      </c>
      <c r="B529" s="48" t="s">
        <v>276</v>
      </c>
      <c r="C529" s="49">
        <v>8.75</v>
      </c>
      <c r="D529" s="50">
        <v>4</v>
      </c>
      <c r="E529" s="50">
        <v>4</v>
      </c>
      <c r="F529" s="49">
        <v>57.5</v>
      </c>
      <c r="G529" s="51">
        <f>SUM(C529:F529)</f>
        <v>74.25</v>
      </c>
      <c r="H529" s="52" t="str">
        <f>IF(G529&gt;=91,"A1",IF(G529&gt;=81,"A2",IF(G529&gt;=71,"B1",IF(G529&gt;=61,"B2",IF(G529&gt;=51,"C1",IF(G529&gt;=41,"C2",IF(G529&gt;=33,"D","E")))))))</f>
        <v>B1</v>
      </c>
    </row>
    <row r="530" spans="1:8" ht="18.75">
      <c r="A530" s="47">
        <v>2</v>
      </c>
      <c r="B530" s="48" t="s">
        <v>277</v>
      </c>
      <c r="C530" s="53">
        <v>3.5</v>
      </c>
      <c r="D530" s="50">
        <v>4</v>
      </c>
      <c r="E530" s="50">
        <v>4</v>
      </c>
      <c r="F530" s="50">
        <v>36</v>
      </c>
      <c r="G530" s="51">
        <f t="shared" ref="G530:G534" si="30">SUM(C530:F530)</f>
        <v>47.5</v>
      </c>
      <c r="H530" s="52" t="str">
        <f t="shared" ref="H530:H533" si="31">IF(G530&gt;=91,"A1",IF(G530&gt;=81,"A2",IF(G530&gt;=71,"B1",IF(G530&gt;=61,"B2",IF(G530&gt;=51,"C1",IF(G530&gt;=41,"C2",IF(G530&gt;=33,"D","E")))))))</f>
        <v>C2</v>
      </c>
    </row>
    <row r="531" spans="1:8" ht="18.75">
      <c r="A531" s="47">
        <v>3</v>
      </c>
      <c r="B531" s="48" t="s">
        <v>278</v>
      </c>
      <c r="C531" s="50">
        <v>8.5</v>
      </c>
      <c r="D531" s="50">
        <v>3.5</v>
      </c>
      <c r="E531" s="50">
        <v>3.5</v>
      </c>
      <c r="F531" s="50">
        <v>53.5</v>
      </c>
      <c r="G531" s="51">
        <f t="shared" si="30"/>
        <v>69</v>
      </c>
      <c r="H531" s="52" t="str">
        <f t="shared" si="31"/>
        <v>B2</v>
      </c>
    </row>
    <row r="532" spans="1:8" ht="18.75">
      <c r="A532" s="47">
        <v>4</v>
      </c>
      <c r="B532" s="48" t="s">
        <v>279</v>
      </c>
      <c r="C532" s="50">
        <v>8.5</v>
      </c>
      <c r="D532" s="50">
        <v>4</v>
      </c>
      <c r="E532" s="50">
        <v>4</v>
      </c>
      <c r="F532" s="50">
        <v>66.5</v>
      </c>
      <c r="G532" s="51">
        <f t="shared" si="30"/>
        <v>83</v>
      </c>
      <c r="H532" s="52" t="str">
        <f t="shared" si="31"/>
        <v>A2</v>
      </c>
    </row>
    <row r="533" spans="1:8" ht="18.75">
      <c r="A533" s="47">
        <v>5</v>
      </c>
      <c r="B533" s="48" t="s">
        <v>379</v>
      </c>
      <c r="C533" s="50">
        <v>6.75</v>
      </c>
      <c r="D533" s="50">
        <v>4.5</v>
      </c>
      <c r="E533" s="50">
        <v>4</v>
      </c>
      <c r="F533" s="50">
        <v>52</v>
      </c>
      <c r="G533" s="51">
        <f t="shared" si="30"/>
        <v>67.25</v>
      </c>
      <c r="H533" s="52" t="str">
        <f t="shared" si="31"/>
        <v>B2</v>
      </c>
    </row>
    <row r="534" spans="1:8" ht="18.75">
      <c r="A534" s="47">
        <v>6</v>
      </c>
      <c r="B534" s="90" t="s">
        <v>380</v>
      </c>
      <c r="C534" s="50"/>
      <c r="D534" s="50"/>
      <c r="E534" s="50"/>
      <c r="F534" s="50">
        <v>31</v>
      </c>
      <c r="G534" s="51">
        <f t="shared" si="30"/>
        <v>31</v>
      </c>
      <c r="H534" s="52"/>
    </row>
    <row r="535" spans="1:8" ht="18.75">
      <c r="A535" s="47">
        <v>7</v>
      </c>
      <c r="B535" s="48" t="s">
        <v>381</v>
      </c>
      <c r="C535" s="55"/>
      <c r="D535" s="55"/>
      <c r="E535" s="55"/>
      <c r="F535" s="56">
        <v>40</v>
      </c>
      <c r="G535" s="51"/>
      <c r="H535" s="52"/>
    </row>
    <row r="536" spans="1:8" ht="18.75">
      <c r="A536" s="47">
        <v>8</v>
      </c>
      <c r="B536" s="48" t="s">
        <v>382</v>
      </c>
      <c r="C536" s="57"/>
      <c r="D536" s="57"/>
      <c r="E536" s="57"/>
      <c r="F536" s="58">
        <v>32</v>
      </c>
      <c r="G536" s="51"/>
      <c r="H536" s="52"/>
    </row>
    <row r="537" spans="1:8" ht="18.75">
      <c r="A537" s="47">
        <v>9</v>
      </c>
      <c r="B537" s="48" t="s">
        <v>383</v>
      </c>
      <c r="C537" s="57"/>
      <c r="D537" s="57"/>
      <c r="E537" s="57"/>
      <c r="F537" s="58">
        <v>26</v>
      </c>
      <c r="G537" s="51"/>
      <c r="H537" s="52"/>
    </row>
    <row r="538" spans="1:8" ht="18.75">
      <c r="A538" s="59" t="s">
        <v>283</v>
      </c>
      <c r="B538" s="60"/>
      <c r="C538" s="61"/>
      <c r="D538" s="61"/>
      <c r="E538" s="61"/>
      <c r="F538" s="62"/>
      <c r="G538" s="63">
        <f>SUM(G529:G534)</f>
        <v>372</v>
      </c>
      <c r="H538" s="64"/>
    </row>
    <row r="539" spans="1:8" ht="18.75">
      <c r="A539" s="59" t="s">
        <v>384</v>
      </c>
      <c r="B539" s="60"/>
      <c r="C539" s="61"/>
      <c r="D539" s="61"/>
      <c r="E539" s="61"/>
      <c r="F539" s="62"/>
      <c r="G539" s="22">
        <v>67.599999999999994</v>
      </c>
      <c r="H539" s="64" t="str">
        <f t="shared" ref="H539" si="32">IF(G539&gt;=91,"A1",IF(G539&gt;=81,"A2",IF(G539&gt;=71,"B1",IF(G539&gt;=61,"B2",IF(G539&gt;=51,"C1",IF(G539&gt;=41,"C2",IF(G539&gt;=33,"D","E")))))))</f>
        <v>B2</v>
      </c>
    </row>
    <row r="540" spans="1:8" ht="18.75">
      <c r="A540" s="453" t="s">
        <v>385</v>
      </c>
      <c r="B540" s="454"/>
      <c r="C540" s="454"/>
      <c r="D540" s="454"/>
      <c r="E540" s="454"/>
      <c r="F540" s="454"/>
      <c r="G540" s="454"/>
      <c r="H540" s="455"/>
    </row>
    <row r="541" spans="1:8" ht="18">
      <c r="A541" s="456" t="s">
        <v>386</v>
      </c>
      <c r="B541" s="457"/>
      <c r="C541" s="457"/>
      <c r="D541" s="457"/>
      <c r="E541" s="457"/>
      <c r="F541" s="457"/>
      <c r="G541" s="457"/>
      <c r="H541" s="458"/>
    </row>
    <row r="542" spans="1:8" ht="18.75">
      <c r="A542" s="469" t="s">
        <v>387</v>
      </c>
      <c r="B542" s="470"/>
      <c r="C542" s="470"/>
      <c r="D542" s="470"/>
      <c r="E542" s="470"/>
      <c r="F542" s="470"/>
      <c r="G542" s="470"/>
      <c r="H542" s="419"/>
    </row>
    <row r="543" spans="1:8" ht="18.75">
      <c r="A543" s="469" t="s">
        <v>388</v>
      </c>
      <c r="B543" s="470"/>
      <c r="C543" s="470"/>
      <c r="D543" s="470"/>
      <c r="E543" s="470"/>
      <c r="F543" s="471"/>
      <c r="G543" s="418" t="s">
        <v>389</v>
      </c>
      <c r="H543" s="419"/>
    </row>
    <row r="544" spans="1:8" ht="18.75">
      <c r="A544" s="65" t="s">
        <v>390</v>
      </c>
      <c r="B544" s="66"/>
      <c r="C544" s="66"/>
      <c r="D544" s="66"/>
      <c r="E544" s="66"/>
      <c r="F544" s="67"/>
      <c r="G544" s="67" t="s">
        <v>398</v>
      </c>
      <c r="H544" s="69"/>
    </row>
    <row r="545" spans="1:8" ht="18.75">
      <c r="A545" s="469" t="s">
        <v>392</v>
      </c>
      <c r="B545" s="470"/>
      <c r="C545" s="470"/>
      <c r="D545" s="470"/>
      <c r="E545" s="470"/>
      <c r="F545" s="471"/>
      <c r="G545" s="70"/>
      <c r="H545" s="71"/>
    </row>
    <row r="546" spans="1:8" ht="18.75">
      <c r="A546" s="469" t="s">
        <v>388</v>
      </c>
      <c r="B546" s="470"/>
      <c r="C546" s="470"/>
      <c r="D546" s="470"/>
      <c r="E546" s="470"/>
      <c r="F546" s="471"/>
      <c r="G546" s="418" t="s">
        <v>389</v>
      </c>
      <c r="H546" s="419"/>
    </row>
    <row r="547" spans="1:8" ht="18.75">
      <c r="A547" s="472" t="s">
        <v>393</v>
      </c>
      <c r="B547" s="473"/>
      <c r="C547" s="473"/>
      <c r="D547" s="473"/>
      <c r="E547" s="473"/>
      <c r="F547" s="416"/>
      <c r="G547" s="72" t="s">
        <v>394</v>
      </c>
      <c r="H547" s="71"/>
    </row>
    <row r="548" spans="1:8" ht="18.75">
      <c r="A548" s="472" t="s">
        <v>395</v>
      </c>
      <c r="B548" s="473"/>
      <c r="C548" s="473"/>
      <c r="D548" s="473"/>
      <c r="E548" s="473"/>
      <c r="F548" s="416"/>
      <c r="G548" s="68" t="s">
        <v>394</v>
      </c>
      <c r="H548" s="69"/>
    </row>
    <row r="549" spans="1:8" ht="18.75">
      <c r="A549" s="472" t="s">
        <v>396</v>
      </c>
      <c r="B549" s="473"/>
      <c r="C549" s="473"/>
      <c r="D549" s="473"/>
      <c r="E549" s="473"/>
      <c r="F549" s="473"/>
      <c r="G549" s="68" t="s">
        <v>398</v>
      </c>
      <c r="H549" s="69"/>
    </row>
    <row r="550" spans="1:8" ht="18.75">
      <c r="A550" s="472" t="s">
        <v>397</v>
      </c>
      <c r="B550" s="473"/>
      <c r="C550" s="473"/>
      <c r="D550" s="473"/>
      <c r="E550" s="473"/>
      <c r="F550" s="473"/>
      <c r="G550" s="68" t="s">
        <v>398</v>
      </c>
      <c r="H550" s="69"/>
    </row>
    <row r="551" spans="1:8" ht="18.75">
      <c r="A551" s="469" t="s">
        <v>399</v>
      </c>
      <c r="B551" s="470"/>
      <c r="C551" s="470"/>
      <c r="D551" s="470"/>
      <c r="E551" s="470"/>
      <c r="F551" s="470"/>
      <c r="G551" s="470"/>
      <c r="H551" s="419"/>
    </row>
    <row r="552" spans="1:8" ht="18.75">
      <c r="A552" s="469" t="s">
        <v>388</v>
      </c>
      <c r="B552" s="470"/>
      <c r="C552" s="470"/>
      <c r="D552" s="470"/>
      <c r="E552" s="470"/>
      <c r="F552" s="470"/>
      <c r="G552" s="470"/>
      <c r="H552" s="419"/>
    </row>
    <row r="553" spans="1:8" ht="18.75">
      <c r="A553" s="65" t="s">
        <v>373</v>
      </c>
      <c r="B553" s="415">
        <v>70</v>
      </c>
      <c r="C553" s="473"/>
      <c r="D553" s="473"/>
      <c r="E553" s="473"/>
      <c r="F553" s="473"/>
      <c r="G553" s="473"/>
      <c r="H553" s="417"/>
    </row>
    <row r="554" spans="1:8" ht="18.75">
      <c r="A554" s="73" t="s">
        <v>400</v>
      </c>
      <c r="B554" s="474"/>
      <c r="C554" s="475"/>
      <c r="D554" s="475"/>
      <c r="E554" s="475"/>
      <c r="F554" s="475"/>
      <c r="G554" s="475"/>
      <c r="H554" s="476"/>
    </row>
    <row r="555" spans="1:8" ht="18.75">
      <c r="A555" s="414" t="s">
        <v>401</v>
      </c>
      <c r="B555" s="410"/>
      <c r="C555" s="410"/>
      <c r="D555" s="410"/>
      <c r="E555" s="75"/>
      <c r="F555" s="76"/>
      <c r="G555" s="70" t="s">
        <v>402</v>
      </c>
      <c r="H555" s="77"/>
    </row>
    <row r="556" spans="1:8" ht="18.75">
      <c r="A556" s="74" t="s">
        <v>403</v>
      </c>
      <c r="B556" s="70" t="s">
        <v>275</v>
      </c>
      <c r="C556" s="70" t="s">
        <v>403</v>
      </c>
      <c r="D556" s="70" t="s">
        <v>275</v>
      </c>
      <c r="E556" s="78"/>
      <c r="F556" s="410" t="s">
        <v>404</v>
      </c>
      <c r="G556" s="410"/>
      <c r="H556" s="79" t="s">
        <v>275</v>
      </c>
    </row>
    <row r="557" spans="1:8" ht="18.75">
      <c r="A557" s="80" t="s">
        <v>405</v>
      </c>
      <c r="B557" s="81" t="s">
        <v>280</v>
      </c>
      <c r="C557" s="81" t="s">
        <v>406</v>
      </c>
      <c r="D557" s="81" t="s">
        <v>306</v>
      </c>
      <c r="E557" s="78"/>
      <c r="F557" s="477">
        <v>3</v>
      </c>
      <c r="G557" s="477"/>
      <c r="H557" s="82" t="s">
        <v>398</v>
      </c>
    </row>
    <row r="558" spans="1:8" ht="18.75">
      <c r="A558" s="80" t="s">
        <v>407</v>
      </c>
      <c r="B558" s="81" t="s">
        <v>297</v>
      </c>
      <c r="C558" s="81" t="s">
        <v>408</v>
      </c>
      <c r="D558" s="81" t="s">
        <v>292</v>
      </c>
      <c r="E558" s="78"/>
      <c r="F558" s="477">
        <v>2</v>
      </c>
      <c r="G558" s="477"/>
      <c r="H558" s="82" t="s">
        <v>391</v>
      </c>
    </row>
    <row r="559" spans="1:8" ht="18.75">
      <c r="A559" s="80" t="s">
        <v>409</v>
      </c>
      <c r="B559" s="81" t="s">
        <v>410</v>
      </c>
      <c r="C559" s="81" t="s">
        <v>411</v>
      </c>
      <c r="D559" s="81" t="s">
        <v>412</v>
      </c>
      <c r="E559" s="78"/>
      <c r="F559" s="477">
        <v>1</v>
      </c>
      <c r="G559" s="477"/>
      <c r="H559" s="82" t="s">
        <v>394</v>
      </c>
    </row>
    <row r="560" spans="1:8" ht="18.75">
      <c r="A560" s="80" t="s">
        <v>413</v>
      </c>
      <c r="B560" s="81" t="s">
        <v>336</v>
      </c>
      <c r="C560" s="81" t="s">
        <v>414</v>
      </c>
      <c r="D560" s="81" t="s">
        <v>415</v>
      </c>
      <c r="E560" s="83"/>
      <c r="F560" s="478"/>
      <c r="G560" s="479"/>
      <c r="H560" s="84"/>
    </row>
    <row r="561" spans="1:8" ht="18.75">
      <c r="A561" s="480" t="s">
        <v>431</v>
      </c>
      <c r="B561" s="481"/>
      <c r="C561" s="482" t="s">
        <v>417</v>
      </c>
      <c r="D561" s="483"/>
      <c r="E561" s="483"/>
      <c r="F561" s="483"/>
      <c r="G561" s="482" t="s">
        <v>418</v>
      </c>
      <c r="H561" s="484"/>
    </row>
    <row r="565" spans="1:8" ht="18.75">
      <c r="A565" s="439" t="s">
        <v>257</v>
      </c>
      <c r="B565" s="440"/>
      <c r="C565" s="440"/>
      <c r="D565" s="440"/>
      <c r="E565" s="440"/>
      <c r="F565" s="440"/>
      <c r="G565" s="440"/>
      <c r="H565" s="441"/>
    </row>
    <row r="566" spans="1:8" ht="15.75">
      <c r="A566" s="442" t="s">
        <v>258</v>
      </c>
      <c r="B566" s="443"/>
      <c r="C566" s="443"/>
      <c r="D566" s="443"/>
      <c r="E566" s="443"/>
      <c r="F566" s="443"/>
      <c r="G566" s="443"/>
      <c r="H566" s="444"/>
    </row>
    <row r="567" spans="1:8" ht="18.75">
      <c r="A567" s="445" t="s">
        <v>259</v>
      </c>
      <c r="B567" s="446"/>
      <c r="C567" s="446"/>
      <c r="D567" s="446"/>
      <c r="E567" s="446"/>
      <c r="F567" s="446"/>
      <c r="G567" s="446"/>
      <c r="H567" s="447"/>
    </row>
    <row r="568" spans="1:8" ht="15.75">
      <c r="A568" s="442" t="s">
        <v>374</v>
      </c>
      <c r="B568" s="443"/>
      <c r="C568" s="443"/>
      <c r="D568" s="443"/>
      <c r="E568" s="443"/>
      <c r="F568" s="443"/>
      <c r="G568" s="443"/>
      <c r="H568" s="444"/>
    </row>
    <row r="569" spans="1:8" ht="18.75">
      <c r="A569" s="445" t="s">
        <v>375</v>
      </c>
      <c r="B569" s="446"/>
      <c r="C569" s="446"/>
      <c r="D569" s="446"/>
      <c r="E569" s="446"/>
      <c r="F569" s="446"/>
      <c r="G569" s="446"/>
      <c r="H569" s="447"/>
    </row>
    <row r="570" spans="1:8" ht="18.75">
      <c r="A570" s="35" t="s">
        <v>263</v>
      </c>
      <c r="B570" s="36" t="s">
        <v>264</v>
      </c>
      <c r="C570" s="33"/>
      <c r="D570" s="37"/>
      <c r="E570" s="37"/>
      <c r="F570" s="33"/>
      <c r="G570" s="33"/>
      <c r="H570" s="34"/>
    </row>
    <row r="571" spans="1:8" ht="18.75">
      <c r="A571" s="35" t="s">
        <v>359</v>
      </c>
      <c r="B571" s="36" t="s">
        <v>152</v>
      </c>
      <c r="C571" s="39"/>
      <c r="D571" s="37"/>
      <c r="E571" s="37"/>
      <c r="F571" s="40" t="s">
        <v>376</v>
      </c>
      <c r="G571" s="40"/>
      <c r="H571" s="41">
        <v>12</v>
      </c>
    </row>
    <row r="572" spans="1:8" ht="18.75">
      <c r="A572" s="35" t="s">
        <v>377</v>
      </c>
      <c r="B572" s="85">
        <v>900</v>
      </c>
      <c r="C572" s="43"/>
      <c r="D572" s="33"/>
      <c r="E572" s="33"/>
      <c r="F572" s="37"/>
      <c r="G572" s="37"/>
      <c r="H572" s="44"/>
    </row>
    <row r="573" spans="1:8" ht="18.75">
      <c r="A573" s="35" t="s">
        <v>270</v>
      </c>
      <c r="B573" s="36" t="s">
        <v>318</v>
      </c>
      <c r="C573" s="39"/>
      <c r="D573" s="37"/>
      <c r="E573" s="37"/>
      <c r="F573" s="37" t="s">
        <v>10</v>
      </c>
      <c r="G573" s="37"/>
      <c r="H573" s="45" t="s">
        <v>317</v>
      </c>
    </row>
    <row r="574" spans="1:8" ht="18.75">
      <c r="A574" s="448" t="s">
        <v>419</v>
      </c>
      <c r="B574" s="432"/>
      <c r="C574" s="432"/>
      <c r="D574" s="432"/>
      <c r="E574" s="432"/>
      <c r="F574" s="432"/>
      <c r="G574" s="432"/>
      <c r="H574" s="449"/>
    </row>
    <row r="575" spans="1:8" ht="18.75">
      <c r="A575" s="450" t="s">
        <v>356</v>
      </c>
      <c r="B575" s="451"/>
      <c r="C575" s="451"/>
      <c r="D575" s="451"/>
      <c r="E575" s="451"/>
      <c r="F575" s="451"/>
      <c r="G575" s="451"/>
      <c r="H575" s="452"/>
    </row>
    <row r="576" spans="1:8">
      <c r="A576" s="505" t="s">
        <v>272</v>
      </c>
      <c r="B576" s="459" t="s">
        <v>273</v>
      </c>
      <c r="C576" s="460" t="s">
        <v>365</v>
      </c>
      <c r="D576" s="460" t="s">
        <v>378</v>
      </c>
      <c r="E576" s="460" t="s">
        <v>362</v>
      </c>
      <c r="F576" s="463" t="s">
        <v>363</v>
      </c>
      <c r="G576" s="460" t="s">
        <v>364</v>
      </c>
      <c r="H576" s="466" t="s">
        <v>275</v>
      </c>
    </row>
    <row r="577" spans="1:8">
      <c r="A577" s="505"/>
      <c r="B577" s="459"/>
      <c r="C577" s="461"/>
      <c r="D577" s="461"/>
      <c r="E577" s="461"/>
      <c r="F577" s="464"/>
      <c r="G577" s="461"/>
      <c r="H577" s="467"/>
    </row>
    <row r="578" spans="1:8" ht="21" customHeight="1">
      <c r="A578" s="505"/>
      <c r="B578" s="459"/>
      <c r="C578" s="462"/>
      <c r="D578" s="462"/>
      <c r="E578" s="462"/>
      <c r="F578" s="465"/>
      <c r="G578" s="462"/>
      <c r="H578" s="468"/>
    </row>
    <row r="579" spans="1:8" ht="18.75">
      <c r="A579" s="47">
        <v>1</v>
      </c>
      <c r="B579" s="48" t="s">
        <v>276</v>
      </c>
      <c r="C579" s="49">
        <v>9.75</v>
      </c>
      <c r="D579" s="50">
        <v>5</v>
      </c>
      <c r="E579" s="50">
        <v>5</v>
      </c>
      <c r="F579" s="49">
        <v>76.5</v>
      </c>
      <c r="G579" s="51">
        <f>SUM(C579:F579)</f>
        <v>96.25</v>
      </c>
      <c r="H579" s="52" t="str">
        <f>IF(G579&gt;=91,"A1",IF(G579&gt;=81,"A2",IF(G579&gt;=71,"B1",IF(G579&gt;=61,"B2",IF(G579&gt;=51,"C1",IF(G579&gt;=41,"C2",IF(G579&gt;=33,"D","E")))))))</f>
        <v>A1</v>
      </c>
    </row>
    <row r="580" spans="1:8" ht="18.75">
      <c r="A580" s="47">
        <v>2</v>
      </c>
      <c r="B580" s="48" t="s">
        <v>277</v>
      </c>
      <c r="C580" s="53">
        <v>9.75</v>
      </c>
      <c r="D580" s="50">
        <v>5</v>
      </c>
      <c r="E580" s="50">
        <v>5</v>
      </c>
      <c r="F580" s="50">
        <v>75.5</v>
      </c>
      <c r="G580" s="51">
        <f t="shared" ref="G580:G584" si="33">SUM(C580:F580)</f>
        <v>95.25</v>
      </c>
      <c r="H580" s="52" t="str">
        <f t="shared" ref="H580:H583" si="34">IF(G580&gt;=91,"A1",IF(G580&gt;=81,"A2",IF(G580&gt;=71,"B1",IF(G580&gt;=61,"B2",IF(G580&gt;=51,"C1",IF(G580&gt;=41,"C2",IF(G580&gt;=33,"D","E")))))))</f>
        <v>A1</v>
      </c>
    </row>
    <row r="581" spans="1:8" ht="18.75">
      <c r="A581" s="47">
        <v>3</v>
      </c>
      <c r="B581" s="48" t="s">
        <v>278</v>
      </c>
      <c r="C581" s="50">
        <v>9.5</v>
      </c>
      <c r="D581" s="50">
        <v>5</v>
      </c>
      <c r="E581" s="50">
        <v>5</v>
      </c>
      <c r="F581" s="50">
        <v>77</v>
      </c>
      <c r="G581" s="51">
        <f t="shared" si="33"/>
        <v>96.5</v>
      </c>
      <c r="H581" s="52" t="str">
        <f t="shared" si="34"/>
        <v>A1</v>
      </c>
    </row>
    <row r="582" spans="1:8" ht="18.75">
      <c r="A582" s="47">
        <v>4</v>
      </c>
      <c r="B582" s="48" t="s">
        <v>279</v>
      </c>
      <c r="C582" s="50">
        <v>9.75</v>
      </c>
      <c r="D582" s="50">
        <v>5</v>
      </c>
      <c r="E582" s="50">
        <v>5</v>
      </c>
      <c r="F582" s="50">
        <v>79</v>
      </c>
      <c r="G582" s="51">
        <f t="shared" si="33"/>
        <v>98.75</v>
      </c>
      <c r="H582" s="52" t="str">
        <f t="shared" si="34"/>
        <v>A1</v>
      </c>
    </row>
    <row r="583" spans="1:8" ht="18.75">
      <c r="A583" s="47">
        <v>5</v>
      </c>
      <c r="B583" s="48" t="s">
        <v>379</v>
      </c>
      <c r="C583" s="50">
        <v>9.5</v>
      </c>
      <c r="D583" s="50">
        <v>5</v>
      </c>
      <c r="E583" s="50">
        <v>5</v>
      </c>
      <c r="F583" s="50">
        <v>76.5</v>
      </c>
      <c r="G583" s="51">
        <f t="shared" si="33"/>
        <v>96</v>
      </c>
      <c r="H583" s="52" t="str">
        <f t="shared" si="34"/>
        <v>A1</v>
      </c>
    </row>
    <row r="584" spans="1:8" ht="18.75">
      <c r="A584" s="47">
        <v>6</v>
      </c>
      <c r="B584" s="90" t="s">
        <v>380</v>
      </c>
      <c r="C584" s="50"/>
      <c r="D584" s="50"/>
      <c r="E584" s="50"/>
      <c r="F584" s="50">
        <v>50</v>
      </c>
      <c r="G584" s="51">
        <f t="shared" si="33"/>
        <v>50</v>
      </c>
      <c r="H584" s="52"/>
    </row>
    <row r="585" spans="1:8" ht="18.75">
      <c r="A585" s="47">
        <v>7</v>
      </c>
      <c r="B585" s="48" t="s">
        <v>381</v>
      </c>
      <c r="C585" s="55"/>
      <c r="D585" s="55"/>
      <c r="E585" s="55"/>
      <c r="F585" s="56">
        <v>50</v>
      </c>
      <c r="G585" s="51"/>
      <c r="H585" s="52"/>
    </row>
    <row r="586" spans="1:8" ht="18.75">
      <c r="A586" s="47">
        <v>8</v>
      </c>
      <c r="B586" s="48" t="s">
        <v>382</v>
      </c>
      <c r="C586" s="57"/>
      <c r="D586" s="57"/>
      <c r="E586" s="57"/>
      <c r="F586" s="58">
        <v>48</v>
      </c>
      <c r="G586" s="51"/>
      <c r="H586" s="52"/>
    </row>
    <row r="587" spans="1:8" ht="18.75">
      <c r="A587" s="47">
        <v>9</v>
      </c>
      <c r="B587" s="48" t="s">
        <v>383</v>
      </c>
      <c r="C587" s="57"/>
      <c r="D587" s="57"/>
      <c r="E587" s="57"/>
      <c r="F587" s="58">
        <v>49</v>
      </c>
      <c r="G587" s="51"/>
      <c r="H587" s="52"/>
    </row>
    <row r="588" spans="1:8" ht="18.75">
      <c r="A588" s="59" t="s">
        <v>283</v>
      </c>
      <c r="B588" s="60"/>
      <c r="C588" s="61"/>
      <c r="D588" s="61"/>
      <c r="E588" s="61"/>
      <c r="F588" s="62"/>
      <c r="G588" s="63">
        <f>SUM(G579:G584)</f>
        <v>532.75</v>
      </c>
      <c r="H588" s="64"/>
    </row>
    <row r="589" spans="1:8" ht="18.75">
      <c r="A589" s="59" t="s">
        <v>384</v>
      </c>
      <c r="B589" s="60"/>
      <c r="C589" s="61"/>
      <c r="D589" s="61"/>
      <c r="E589" s="61"/>
      <c r="F589" s="62"/>
      <c r="G589" s="22">
        <v>96.9</v>
      </c>
      <c r="H589" s="64" t="str">
        <f t="shared" ref="H589" si="35">IF(G589&gt;=91,"A1",IF(G589&gt;=81,"A2",IF(G589&gt;=71,"B1",IF(G589&gt;=61,"B2",IF(G589&gt;=51,"C1",IF(G589&gt;=41,"C2",IF(G589&gt;=33,"D","E")))))))</f>
        <v>A1</v>
      </c>
    </row>
    <row r="590" spans="1:8" ht="18.75">
      <c r="A590" s="453" t="s">
        <v>385</v>
      </c>
      <c r="B590" s="454"/>
      <c r="C590" s="454"/>
      <c r="D590" s="454"/>
      <c r="E590" s="454"/>
      <c r="F590" s="454"/>
      <c r="G590" s="454"/>
      <c r="H590" s="455"/>
    </row>
    <row r="591" spans="1:8" ht="18">
      <c r="A591" s="456" t="s">
        <v>386</v>
      </c>
      <c r="B591" s="457"/>
      <c r="C591" s="457"/>
      <c r="D591" s="457"/>
      <c r="E591" s="457"/>
      <c r="F591" s="457"/>
      <c r="G591" s="457"/>
      <c r="H591" s="458"/>
    </row>
    <row r="592" spans="1:8" ht="18.75">
      <c r="A592" s="469" t="s">
        <v>387</v>
      </c>
      <c r="B592" s="470"/>
      <c r="C592" s="470"/>
      <c r="D592" s="470"/>
      <c r="E592" s="470"/>
      <c r="F592" s="470"/>
      <c r="G592" s="470"/>
      <c r="H592" s="419"/>
    </row>
    <row r="593" spans="1:8" ht="18.75">
      <c r="A593" s="469" t="s">
        <v>388</v>
      </c>
      <c r="B593" s="470"/>
      <c r="C593" s="470"/>
      <c r="D593" s="470"/>
      <c r="E593" s="470"/>
      <c r="F593" s="471"/>
      <c r="G593" s="418" t="s">
        <v>389</v>
      </c>
      <c r="H593" s="419"/>
    </row>
    <row r="594" spans="1:8" ht="18.75">
      <c r="A594" s="65" t="s">
        <v>390</v>
      </c>
      <c r="B594" s="66"/>
      <c r="C594" s="66"/>
      <c r="D594" s="66"/>
      <c r="E594" s="66"/>
      <c r="F594" s="67"/>
      <c r="G594" s="67"/>
      <c r="H594" s="69"/>
    </row>
    <row r="595" spans="1:8" ht="18.75">
      <c r="A595" s="469" t="s">
        <v>392</v>
      </c>
      <c r="B595" s="470"/>
      <c r="C595" s="470"/>
      <c r="D595" s="470"/>
      <c r="E595" s="470"/>
      <c r="F595" s="471"/>
      <c r="G595" s="72" t="s">
        <v>391</v>
      </c>
      <c r="H595" s="71"/>
    </row>
    <row r="596" spans="1:8" ht="18.75">
      <c r="A596" s="469" t="s">
        <v>388</v>
      </c>
      <c r="B596" s="470"/>
      <c r="C596" s="470"/>
      <c r="D596" s="470"/>
      <c r="E596" s="470"/>
      <c r="F596" s="471"/>
      <c r="G596" s="418" t="s">
        <v>389</v>
      </c>
      <c r="H596" s="419"/>
    </row>
    <row r="597" spans="1:8" ht="18.75">
      <c r="A597" s="472" t="s">
        <v>393</v>
      </c>
      <c r="B597" s="473"/>
      <c r="C597" s="473"/>
      <c r="D597" s="473"/>
      <c r="E597" s="473"/>
      <c r="F597" s="416"/>
      <c r="G597" s="72" t="s">
        <v>394</v>
      </c>
      <c r="H597" s="71"/>
    </row>
    <row r="598" spans="1:8" ht="18.75">
      <c r="A598" s="472" t="s">
        <v>395</v>
      </c>
      <c r="B598" s="473"/>
      <c r="C598" s="473"/>
      <c r="D598" s="473"/>
      <c r="E598" s="473"/>
      <c r="F598" s="416"/>
      <c r="G598" s="68" t="s">
        <v>394</v>
      </c>
      <c r="H598" s="69"/>
    </row>
    <row r="599" spans="1:8" ht="18.75">
      <c r="A599" s="472" t="s">
        <v>396</v>
      </c>
      <c r="B599" s="473"/>
      <c r="C599" s="473"/>
      <c r="D599" s="473"/>
      <c r="E599" s="473"/>
      <c r="F599" s="473"/>
      <c r="G599" s="68" t="s">
        <v>398</v>
      </c>
      <c r="H599" s="69"/>
    </row>
    <row r="600" spans="1:8" ht="18.75">
      <c r="A600" s="472" t="s">
        <v>397</v>
      </c>
      <c r="B600" s="473"/>
      <c r="C600" s="473"/>
      <c r="D600" s="473"/>
      <c r="E600" s="473"/>
      <c r="F600" s="473"/>
      <c r="G600" s="68" t="s">
        <v>398</v>
      </c>
      <c r="H600" s="69"/>
    </row>
    <row r="601" spans="1:8" ht="18.75">
      <c r="A601" s="469" t="s">
        <v>399</v>
      </c>
      <c r="B601" s="470"/>
      <c r="C601" s="470"/>
      <c r="D601" s="470"/>
      <c r="E601" s="470"/>
      <c r="F601" s="470"/>
      <c r="G601" s="470"/>
      <c r="H601" s="419"/>
    </row>
    <row r="602" spans="1:8" ht="18.75">
      <c r="A602" s="469" t="s">
        <v>388</v>
      </c>
      <c r="B602" s="470"/>
      <c r="C602" s="470"/>
      <c r="D602" s="470"/>
      <c r="E602" s="470"/>
      <c r="F602" s="470"/>
      <c r="G602" s="470"/>
      <c r="H602" s="419"/>
    </row>
    <row r="603" spans="1:8" ht="18.75">
      <c r="A603" s="65" t="s">
        <v>373</v>
      </c>
      <c r="B603" s="415">
        <v>89</v>
      </c>
      <c r="C603" s="473"/>
      <c r="D603" s="473"/>
      <c r="E603" s="473"/>
      <c r="F603" s="473"/>
      <c r="G603" s="473"/>
      <c r="H603" s="417"/>
    </row>
    <row r="604" spans="1:8" ht="18.75">
      <c r="A604" s="73" t="s">
        <v>400</v>
      </c>
      <c r="B604" s="474"/>
      <c r="C604" s="475"/>
      <c r="D604" s="475"/>
      <c r="E604" s="475"/>
      <c r="F604" s="475"/>
      <c r="G604" s="475"/>
      <c r="H604" s="476"/>
    </row>
    <row r="605" spans="1:8" ht="18.75">
      <c r="A605" s="414" t="s">
        <v>401</v>
      </c>
      <c r="B605" s="410"/>
      <c r="C605" s="410"/>
      <c r="D605" s="410"/>
      <c r="E605" s="75"/>
      <c r="F605" s="76"/>
      <c r="G605" s="70" t="s">
        <v>402</v>
      </c>
      <c r="H605" s="77"/>
    </row>
    <row r="606" spans="1:8" ht="18.75">
      <c r="A606" s="74" t="s">
        <v>403</v>
      </c>
      <c r="B606" s="70" t="s">
        <v>275</v>
      </c>
      <c r="C606" s="70" t="s">
        <v>403</v>
      </c>
      <c r="D606" s="70" t="s">
        <v>275</v>
      </c>
      <c r="E606" s="78"/>
      <c r="F606" s="410" t="s">
        <v>404</v>
      </c>
      <c r="G606" s="410"/>
      <c r="H606" s="79" t="s">
        <v>275</v>
      </c>
    </row>
    <row r="607" spans="1:8" ht="18.75">
      <c r="A607" s="80" t="s">
        <v>405</v>
      </c>
      <c r="B607" s="81" t="s">
        <v>280</v>
      </c>
      <c r="C607" s="81" t="s">
        <v>406</v>
      </c>
      <c r="D607" s="81" t="s">
        <v>306</v>
      </c>
      <c r="E607" s="78"/>
      <c r="F607" s="477">
        <v>3</v>
      </c>
      <c r="G607" s="477"/>
      <c r="H607" s="82" t="s">
        <v>398</v>
      </c>
    </row>
    <row r="608" spans="1:8" ht="18.75">
      <c r="A608" s="80" t="s">
        <v>407</v>
      </c>
      <c r="B608" s="81" t="s">
        <v>297</v>
      </c>
      <c r="C608" s="81" t="s">
        <v>408</v>
      </c>
      <c r="D608" s="81" t="s">
        <v>292</v>
      </c>
      <c r="E608" s="78"/>
      <c r="F608" s="477">
        <v>2</v>
      </c>
      <c r="G608" s="477"/>
      <c r="H608" s="82" t="s">
        <v>391</v>
      </c>
    </row>
    <row r="609" spans="1:8" ht="18.75">
      <c r="A609" s="80" t="s">
        <v>409</v>
      </c>
      <c r="B609" s="81" t="s">
        <v>410</v>
      </c>
      <c r="C609" s="81" t="s">
        <v>411</v>
      </c>
      <c r="D609" s="81" t="s">
        <v>412</v>
      </c>
      <c r="E609" s="78"/>
      <c r="F609" s="477">
        <v>1</v>
      </c>
      <c r="G609" s="477"/>
      <c r="H609" s="82" t="s">
        <v>394</v>
      </c>
    </row>
    <row r="610" spans="1:8" ht="18.75">
      <c r="A610" s="80" t="s">
        <v>413</v>
      </c>
      <c r="B610" s="81" t="s">
        <v>336</v>
      </c>
      <c r="C610" s="81" t="s">
        <v>414</v>
      </c>
      <c r="D610" s="81" t="s">
        <v>415</v>
      </c>
      <c r="E610" s="83"/>
      <c r="F610" s="478"/>
      <c r="G610" s="479"/>
      <c r="H610" s="84"/>
    </row>
    <row r="611" spans="1:8" ht="18.75">
      <c r="A611" s="480" t="s">
        <v>429</v>
      </c>
      <c r="B611" s="481"/>
      <c r="C611" s="482" t="s">
        <v>417</v>
      </c>
      <c r="D611" s="483"/>
      <c r="E611" s="483"/>
      <c r="F611" s="483"/>
      <c r="G611" s="482" t="s">
        <v>418</v>
      </c>
      <c r="H611" s="484"/>
    </row>
    <row r="617" spans="1:8" ht="18.75">
      <c r="A617" s="439" t="s">
        <v>257</v>
      </c>
      <c r="B617" s="440"/>
      <c r="C617" s="440"/>
      <c r="D617" s="440"/>
      <c r="E617" s="440"/>
      <c r="F617" s="440"/>
      <c r="G617" s="440"/>
      <c r="H617" s="441"/>
    </row>
    <row r="618" spans="1:8" ht="15.75">
      <c r="A618" s="442" t="s">
        <v>258</v>
      </c>
      <c r="B618" s="443"/>
      <c r="C618" s="443"/>
      <c r="D618" s="443"/>
      <c r="E618" s="443"/>
      <c r="F618" s="443"/>
      <c r="G618" s="443"/>
      <c r="H618" s="444"/>
    </row>
    <row r="619" spans="1:8" ht="18.75">
      <c r="A619" s="445" t="s">
        <v>259</v>
      </c>
      <c r="B619" s="446"/>
      <c r="C619" s="446"/>
      <c r="D619" s="446"/>
      <c r="E619" s="446"/>
      <c r="F619" s="446"/>
      <c r="G619" s="446"/>
      <c r="H619" s="447"/>
    </row>
    <row r="620" spans="1:8" ht="15.75">
      <c r="A620" s="442" t="s">
        <v>374</v>
      </c>
      <c r="B620" s="443"/>
      <c r="C620" s="443"/>
      <c r="D620" s="443"/>
      <c r="E620" s="443"/>
      <c r="F620" s="443"/>
      <c r="G620" s="443"/>
      <c r="H620" s="444"/>
    </row>
    <row r="621" spans="1:8" ht="18.75">
      <c r="A621" s="445" t="s">
        <v>375</v>
      </c>
      <c r="B621" s="446"/>
      <c r="C621" s="446"/>
      <c r="D621" s="446"/>
      <c r="E621" s="446"/>
      <c r="F621" s="446"/>
      <c r="G621" s="446"/>
      <c r="H621" s="447"/>
    </row>
    <row r="622" spans="1:8" ht="18.75">
      <c r="A622" s="35" t="s">
        <v>263</v>
      </c>
      <c r="B622" s="36" t="s">
        <v>264</v>
      </c>
      <c r="C622" s="33"/>
      <c r="D622" s="37"/>
      <c r="E622" s="37"/>
      <c r="F622" s="33"/>
      <c r="G622" s="33"/>
      <c r="H622" s="34"/>
    </row>
    <row r="623" spans="1:8" ht="18.75">
      <c r="A623" s="35" t="s">
        <v>359</v>
      </c>
      <c r="B623" s="36" t="s">
        <v>161</v>
      </c>
      <c r="C623" s="39"/>
      <c r="D623" s="37"/>
      <c r="E623" s="37"/>
      <c r="F623" s="40" t="s">
        <v>376</v>
      </c>
      <c r="G623" s="40"/>
      <c r="H623" s="41">
        <v>13</v>
      </c>
    </row>
    <row r="624" spans="1:8" ht="18.75">
      <c r="A624" s="35" t="s">
        <v>377</v>
      </c>
      <c r="B624" s="85">
        <v>1195</v>
      </c>
      <c r="C624" s="43"/>
      <c r="D624" s="33"/>
      <c r="E624" s="33"/>
      <c r="F624" s="37"/>
      <c r="G624" s="37"/>
      <c r="H624" s="44"/>
    </row>
    <row r="625" spans="1:8" ht="18.75">
      <c r="A625" s="35" t="s">
        <v>270</v>
      </c>
      <c r="B625" s="36" t="s">
        <v>320</v>
      </c>
      <c r="C625" s="39"/>
      <c r="D625" s="37"/>
      <c r="E625" s="37"/>
      <c r="F625" s="37" t="s">
        <v>10</v>
      </c>
      <c r="G625" s="37"/>
      <c r="H625" s="45" t="s">
        <v>319</v>
      </c>
    </row>
    <row r="626" spans="1:8" ht="18.75">
      <c r="A626" s="448" t="s">
        <v>419</v>
      </c>
      <c r="B626" s="432"/>
      <c r="C626" s="432"/>
      <c r="D626" s="432"/>
      <c r="E626" s="432"/>
      <c r="F626" s="432"/>
      <c r="G626" s="432"/>
      <c r="H626" s="449"/>
    </row>
    <row r="627" spans="1:8" ht="18.75">
      <c r="A627" s="450" t="s">
        <v>356</v>
      </c>
      <c r="B627" s="451"/>
      <c r="C627" s="451"/>
      <c r="D627" s="451"/>
      <c r="E627" s="451"/>
      <c r="F627" s="451"/>
      <c r="G627" s="451"/>
      <c r="H627" s="452"/>
    </row>
    <row r="628" spans="1:8">
      <c r="A628" s="505" t="s">
        <v>272</v>
      </c>
      <c r="B628" s="459" t="s">
        <v>273</v>
      </c>
      <c r="C628" s="460" t="s">
        <v>365</v>
      </c>
      <c r="D628" s="460" t="s">
        <v>378</v>
      </c>
      <c r="E628" s="460" t="s">
        <v>362</v>
      </c>
      <c r="F628" s="463" t="s">
        <v>363</v>
      </c>
      <c r="G628" s="460" t="s">
        <v>364</v>
      </c>
      <c r="H628" s="466" t="s">
        <v>275</v>
      </c>
    </row>
    <row r="629" spans="1:8">
      <c r="A629" s="505"/>
      <c r="B629" s="459"/>
      <c r="C629" s="461"/>
      <c r="D629" s="461"/>
      <c r="E629" s="461"/>
      <c r="F629" s="464"/>
      <c r="G629" s="461"/>
      <c r="H629" s="467"/>
    </row>
    <row r="630" spans="1:8" ht="21.75" customHeight="1">
      <c r="A630" s="505"/>
      <c r="B630" s="459"/>
      <c r="C630" s="462"/>
      <c r="D630" s="462"/>
      <c r="E630" s="462"/>
      <c r="F630" s="465"/>
      <c r="G630" s="462"/>
      <c r="H630" s="468"/>
    </row>
    <row r="631" spans="1:8" ht="18.75">
      <c r="A631" s="47">
        <v>1</v>
      </c>
      <c r="B631" s="48" t="s">
        <v>276</v>
      </c>
      <c r="C631" s="49">
        <v>7</v>
      </c>
      <c r="D631" s="50">
        <v>4</v>
      </c>
      <c r="E631" s="50">
        <v>4</v>
      </c>
      <c r="F631" s="49">
        <v>39.5</v>
      </c>
      <c r="G631" s="51">
        <f>SUM(C631:F631)</f>
        <v>54.5</v>
      </c>
      <c r="H631" s="52" t="str">
        <f>IF(G631&gt;=91,"A1",IF(G631&gt;=81,"A2",IF(G631&gt;=71,"B1",IF(G631&gt;=61,"B2",IF(G631&gt;=51,"C1",IF(G631&gt;=41,"C2",IF(G631&gt;=33,"D","E")))))))</f>
        <v>C1</v>
      </c>
    </row>
    <row r="632" spans="1:8" ht="18.75">
      <c r="A632" s="47">
        <v>2</v>
      </c>
      <c r="B632" s="48" t="s">
        <v>277</v>
      </c>
      <c r="C632" s="53">
        <v>6.75</v>
      </c>
      <c r="D632" s="50">
        <v>4</v>
      </c>
      <c r="E632" s="50">
        <v>4</v>
      </c>
      <c r="F632" s="50">
        <v>45.5</v>
      </c>
      <c r="G632" s="51">
        <f t="shared" ref="G632:G636" si="36">SUM(C632:F632)</f>
        <v>60.25</v>
      </c>
      <c r="H632" s="52" t="str">
        <f t="shared" ref="H632:H635" si="37">IF(G632&gt;=91,"A1",IF(G632&gt;=81,"A2",IF(G632&gt;=71,"B1",IF(G632&gt;=61,"B2",IF(G632&gt;=51,"C1",IF(G632&gt;=41,"C2",IF(G632&gt;=33,"D","E")))))))</f>
        <v>C1</v>
      </c>
    </row>
    <row r="633" spans="1:8" ht="18.75">
      <c r="A633" s="47">
        <v>3</v>
      </c>
      <c r="B633" s="48" t="s">
        <v>278</v>
      </c>
      <c r="C633" s="50">
        <v>8.25</v>
      </c>
      <c r="D633" s="50">
        <v>3.5</v>
      </c>
      <c r="E633" s="50">
        <v>3.5</v>
      </c>
      <c r="F633" s="50">
        <v>50</v>
      </c>
      <c r="G633" s="51">
        <f t="shared" si="36"/>
        <v>65.25</v>
      </c>
      <c r="H633" s="52" t="str">
        <f t="shared" si="37"/>
        <v>B2</v>
      </c>
    </row>
    <row r="634" spans="1:8" ht="18.75">
      <c r="A634" s="47">
        <v>4</v>
      </c>
      <c r="B634" s="48" t="s">
        <v>279</v>
      </c>
      <c r="C634" s="50">
        <v>9.25</v>
      </c>
      <c r="D634" s="50">
        <v>4</v>
      </c>
      <c r="E634" s="50">
        <v>4</v>
      </c>
      <c r="F634" s="50">
        <v>53.5</v>
      </c>
      <c r="G634" s="51">
        <f t="shared" si="36"/>
        <v>70.75</v>
      </c>
      <c r="H634" s="52" t="str">
        <f t="shared" si="37"/>
        <v>B2</v>
      </c>
    </row>
    <row r="635" spans="1:8" ht="18.75">
      <c r="A635" s="47">
        <v>5</v>
      </c>
      <c r="B635" s="48" t="s">
        <v>379</v>
      </c>
      <c r="C635" s="50">
        <v>6</v>
      </c>
      <c r="D635" s="50">
        <v>3.5</v>
      </c>
      <c r="E635" s="50">
        <v>4</v>
      </c>
      <c r="F635" s="50">
        <v>29.5</v>
      </c>
      <c r="G635" s="51">
        <f t="shared" si="36"/>
        <v>43</v>
      </c>
      <c r="H635" s="52" t="str">
        <f t="shared" si="37"/>
        <v>C2</v>
      </c>
    </row>
    <row r="636" spans="1:8" ht="18.75">
      <c r="A636" s="47">
        <v>6</v>
      </c>
      <c r="B636" s="54" t="s">
        <v>380</v>
      </c>
      <c r="C636" s="50"/>
      <c r="D636" s="50"/>
      <c r="E636" s="50"/>
      <c r="F636" s="50">
        <v>21</v>
      </c>
      <c r="G636" s="51">
        <f t="shared" si="36"/>
        <v>21</v>
      </c>
      <c r="H636" s="52"/>
    </row>
    <row r="637" spans="1:8" ht="18.75">
      <c r="A637" s="47">
        <v>7</v>
      </c>
      <c r="B637" s="48" t="s">
        <v>381</v>
      </c>
      <c r="C637" s="55"/>
      <c r="D637" s="55"/>
      <c r="E637" s="55"/>
      <c r="F637" s="56">
        <v>27.5</v>
      </c>
      <c r="G637" s="51"/>
      <c r="H637" s="52"/>
    </row>
    <row r="638" spans="1:8" ht="18.75">
      <c r="A638" s="47">
        <v>8</v>
      </c>
      <c r="B638" s="48" t="s">
        <v>382</v>
      </c>
      <c r="C638" s="57"/>
      <c r="D638" s="57"/>
      <c r="E638" s="57"/>
      <c r="F638" s="58">
        <v>19.5</v>
      </c>
      <c r="G638" s="51"/>
      <c r="H638" s="52"/>
    </row>
    <row r="639" spans="1:8" ht="18.75">
      <c r="A639" s="47">
        <v>9</v>
      </c>
      <c r="B639" s="48" t="s">
        <v>383</v>
      </c>
      <c r="C639" s="57"/>
      <c r="D639" s="57"/>
      <c r="E639" s="57"/>
      <c r="F639" s="58">
        <v>21.5</v>
      </c>
      <c r="G639" s="51"/>
      <c r="H639" s="52"/>
    </row>
    <row r="640" spans="1:8" ht="18.75">
      <c r="A640" s="59" t="s">
        <v>283</v>
      </c>
      <c r="B640" s="60"/>
      <c r="C640" s="61"/>
      <c r="D640" s="61"/>
      <c r="E640" s="61"/>
      <c r="F640" s="62"/>
      <c r="G640" s="63">
        <f>SUM(G631:G636)</f>
        <v>314.75</v>
      </c>
      <c r="H640" s="64"/>
    </row>
    <row r="641" spans="1:8" ht="18.75">
      <c r="A641" s="59" t="s">
        <v>384</v>
      </c>
      <c r="B641" s="60"/>
      <c r="C641" s="61"/>
      <c r="D641" s="61"/>
      <c r="E641" s="61"/>
      <c r="F641" s="62"/>
      <c r="G641" s="22">
        <v>57.2</v>
      </c>
      <c r="H641" s="64" t="str">
        <f t="shared" ref="H641" si="38">IF(G641&gt;=91,"A1",IF(G641&gt;=81,"A2",IF(G641&gt;=71,"B1",IF(G641&gt;=61,"B2",IF(G641&gt;=51,"C1",IF(G641&gt;=41,"C2",IF(G641&gt;=33,"D","E")))))))</f>
        <v>C1</v>
      </c>
    </row>
    <row r="642" spans="1:8" ht="18.75">
      <c r="A642" s="453" t="s">
        <v>385</v>
      </c>
      <c r="B642" s="454"/>
      <c r="C642" s="454"/>
      <c r="D642" s="454"/>
      <c r="E642" s="454"/>
      <c r="F642" s="454"/>
      <c r="G642" s="454"/>
      <c r="H642" s="455"/>
    </row>
    <row r="643" spans="1:8" ht="18">
      <c r="A643" s="456" t="s">
        <v>386</v>
      </c>
      <c r="B643" s="457"/>
      <c r="C643" s="457"/>
      <c r="D643" s="457"/>
      <c r="E643" s="457"/>
      <c r="F643" s="457"/>
      <c r="G643" s="457"/>
      <c r="H643" s="458"/>
    </row>
    <row r="644" spans="1:8" ht="18.75">
      <c r="A644" s="469" t="s">
        <v>387</v>
      </c>
      <c r="B644" s="470"/>
      <c r="C644" s="470"/>
      <c r="D644" s="470"/>
      <c r="E644" s="470"/>
      <c r="F644" s="470"/>
      <c r="G644" s="470"/>
      <c r="H644" s="419"/>
    </row>
    <row r="645" spans="1:8" ht="18.75">
      <c r="A645" s="469" t="s">
        <v>388</v>
      </c>
      <c r="B645" s="470"/>
      <c r="C645" s="470"/>
      <c r="D645" s="470"/>
      <c r="E645" s="470"/>
      <c r="F645" s="471"/>
      <c r="G645" s="418" t="s">
        <v>389</v>
      </c>
      <c r="H645" s="419"/>
    </row>
    <row r="646" spans="1:8" ht="18.75">
      <c r="A646" s="65" t="s">
        <v>390</v>
      </c>
      <c r="B646" s="66"/>
      <c r="C646" s="66"/>
      <c r="D646" s="66"/>
      <c r="E646" s="66"/>
      <c r="F646" s="67"/>
      <c r="G646" s="67"/>
      <c r="H646" s="69"/>
    </row>
    <row r="647" spans="1:8" ht="18.75">
      <c r="A647" s="469" t="s">
        <v>392</v>
      </c>
      <c r="B647" s="470"/>
      <c r="C647" s="470"/>
      <c r="D647" s="470"/>
      <c r="E647" s="470"/>
      <c r="F647" s="471"/>
      <c r="G647" s="72" t="s">
        <v>391</v>
      </c>
      <c r="H647" s="71"/>
    </row>
    <row r="648" spans="1:8" ht="18.75">
      <c r="A648" s="469" t="s">
        <v>388</v>
      </c>
      <c r="B648" s="470"/>
      <c r="C648" s="470"/>
      <c r="D648" s="470"/>
      <c r="E648" s="470"/>
      <c r="F648" s="471"/>
      <c r="G648" s="418" t="s">
        <v>389</v>
      </c>
      <c r="H648" s="419"/>
    </row>
    <row r="649" spans="1:8" ht="18.75">
      <c r="A649" s="472" t="s">
        <v>393</v>
      </c>
      <c r="B649" s="473"/>
      <c r="C649" s="473"/>
      <c r="D649" s="473"/>
      <c r="E649" s="473"/>
      <c r="F649" s="416"/>
      <c r="G649" s="72" t="s">
        <v>391</v>
      </c>
      <c r="H649" s="71"/>
    </row>
    <row r="650" spans="1:8" ht="18.75">
      <c r="A650" s="472" t="s">
        <v>395</v>
      </c>
      <c r="B650" s="473"/>
      <c r="C650" s="473"/>
      <c r="D650" s="473"/>
      <c r="E650" s="473"/>
      <c r="F650" s="416"/>
      <c r="G650" s="68" t="s">
        <v>391</v>
      </c>
      <c r="H650" s="69"/>
    </row>
    <row r="651" spans="1:8" ht="18.75">
      <c r="A651" s="472" t="s">
        <v>396</v>
      </c>
      <c r="B651" s="473"/>
      <c r="C651" s="473"/>
      <c r="D651" s="473"/>
      <c r="E651" s="473"/>
      <c r="F651" s="473"/>
      <c r="G651" s="68" t="s">
        <v>398</v>
      </c>
      <c r="H651" s="69"/>
    </row>
    <row r="652" spans="1:8" ht="18.75">
      <c r="A652" s="472" t="s">
        <v>397</v>
      </c>
      <c r="B652" s="473"/>
      <c r="C652" s="473"/>
      <c r="D652" s="473"/>
      <c r="E652" s="473"/>
      <c r="F652" s="473"/>
      <c r="G652" s="68" t="s">
        <v>398</v>
      </c>
      <c r="H652" s="69"/>
    </row>
    <row r="653" spans="1:8" ht="18.75">
      <c r="A653" s="469" t="s">
        <v>399</v>
      </c>
      <c r="B653" s="470"/>
      <c r="C653" s="470"/>
      <c r="D653" s="470"/>
      <c r="E653" s="470"/>
      <c r="F653" s="470"/>
      <c r="G653" s="470"/>
      <c r="H653" s="419"/>
    </row>
    <row r="654" spans="1:8" ht="18.75">
      <c r="A654" s="469" t="s">
        <v>388</v>
      </c>
      <c r="B654" s="470"/>
      <c r="C654" s="470"/>
      <c r="D654" s="470"/>
      <c r="E654" s="470"/>
      <c r="F654" s="470"/>
      <c r="G654" s="470"/>
      <c r="H654" s="419"/>
    </row>
    <row r="655" spans="1:8" ht="18.75">
      <c r="A655" s="65" t="s">
        <v>373</v>
      </c>
      <c r="B655" s="415">
        <v>88</v>
      </c>
      <c r="C655" s="473"/>
      <c r="D655" s="473"/>
      <c r="E655" s="473"/>
      <c r="F655" s="473"/>
      <c r="G655" s="473"/>
      <c r="H655" s="417"/>
    </row>
    <row r="656" spans="1:8" ht="18.75">
      <c r="A656" s="73" t="s">
        <v>400</v>
      </c>
      <c r="B656" s="474"/>
      <c r="C656" s="475"/>
      <c r="D656" s="475"/>
      <c r="E656" s="475"/>
      <c r="F656" s="475"/>
      <c r="G656" s="475"/>
      <c r="H656" s="476"/>
    </row>
    <row r="657" spans="1:8" ht="18.75">
      <c r="A657" s="414" t="s">
        <v>401</v>
      </c>
      <c r="B657" s="410"/>
      <c r="C657" s="410"/>
      <c r="D657" s="410"/>
      <c r="E657" s="75"/>
      <c r="F657" s="76"/>
      <c r="G657" s="70" t="s">
        <v>402</v>
      </c>
      <c r="H657" s="77"/>
    </row>
    <row r="658" spans="1:8" ht="18.75">
      <c r="A658" s="74" t="s">
        <v>403</v>
      </c>
      <c r="B658" s="70" t="s">
        <v>275</v>
      </c>
      <c r="C658" s="70" t="s">
        <v>403</v>
      </c>
      <c r="D658" s="70" t="s">
        <v>275</v>
      </c>
      <c r="E658" s="78"/>
      <c r="F658" s="410" t="s">
        <v>404</v>
      </c>
      <c r="G658" s="410"/>
      <c r="H658" s="79" t="s">
        <v>275</v>
      </c>
    </row>
    <row r="659" spans="1:8" ht="18.75">
      <c r="A659" s="80" t="s">
        <v>405</v>
      </c>
      <c r="B659" s="81" t="s">
        <v>280</v>
      </c>
      <c r="C659" s="81" t="s">
        <v>406</v>
      </c>
      <c r="D659" s="81" t="s">
        <v>306</v>
      </c>
      <c r="E659" s="78"/>
      <c r="F659" s="477">
        <v>3</v>
      </c>
      <c r="G659" s="477"/>
      <c r="H659" s="82" t="s">
        <v>398</v>
      </c>
    </row>
    <row r="660" spans="1:8" ht="18.75">
      <c r="A660" s="80" t="s">
        <v>407</v>
      </c>
      <c r="B660" s="81" t="s">
        <v>297</v>
      </c>
      <c r="C660" s="81" t="s">
        <v>408</v>
      </c>
      <c r="D660" s="81" t="s">
        <v>292</v>
      </c>
      <c r="E660" s="78"/>
      <c r="F660" s="477">
        <v>2</v>
      </c>
      <c r="G660" s="477"/>
      <c r="H660" s="82" t="s">
        <v>391</v>
      </c>
    </row>
    <row r="661" spans="1:8" ht="18.75">
      <c r="A661" s="80" t="s">
        <v>409</v>
      </c>
      <c r="B661" s="81" t="s">
        <v>410</v>
      </c>
      <c r="C661" s="81" t="s">
        <v>411</v>
      </c>
      <c r="D661" s="81" t="s">
        <v>412</v>
      </c>
      <c r="E661" s="78"/>
      <c r="F661" s="477">
        <v>1</v>
      </c>
      <c r="G661" s="477"/>
      <c r="H661" s="82" t="s">
        <v>394</v>
      </c>
    </row>
    <row r="662" spans="1:8" ht="18.75">
      <c r="A662" s="80" t="s">
        <v>413</v>
      </c>
      <c r="B662" s="81" t="s">
        <v>336</v>
      </c>
      <c r="C662" s="81" t="s">
        <v>414</v>
      </c>
      <c r="D662" s="81" t="s">
        <v>415</v>
      </c>
      <c r="E662" s="83"/>
      <c r="F662" s="478"/>
      <c r="G662" s="479"/>
      <c r="H662" s="84"/>
    </row>
    <row r="663" spans="1:8" ht="18.75">
      <c r="A663" s="480" t="s">
        <v>416</v>
      </c>
      <c r="B663" s="481"/>
      <c r="C663" s="482" t="s">
        <v>417</v>
      </c>
      <c r="D663" s="483"/>
      <c r="E663" s="483"/>
      <c r="F663" s="483"/>
      <c r="G663" s="482" t="s">
        <v>418</v>
      </c>
      <c r="H663" s="484"/>
    </row>
    <row r="670" spans="1:8" ht="18.75">
      <c r="A670" s="439" t="s">
        <v>257</v>
      </c>
      <c r="B670" s="440"/>
      <c r="C670" s="440"/>
      <c r="D670" s="440"/>
      <c r="E670" s="440"/>
      <c r="F670" s="440"/>
      <c r="G670" s="440"/>
      <c r="H670" s="441"/>
    </row>
    <row r="671" spans="1:8" ht="15.75">
      <c r="A671" s="442" t="s">
        <v>258</v>
      </c>
      <c r="B671" s="443"/>
      <c r="C671" s="443"/>
      <c r="D671" s="443"/>
      <c r="E671" s="443"/>
      <c r="F671" s="443"/>
      <c r="G671" s="443"/>
      <c r="H671" s="444"/>
    </row>
    <row r="672" spans="1:8" ht="18.75">
      <c r="A672" s="445" t="s">
        <v>259</v>
      </c>
      <c r="B672" s="446"/>
      <c r="C672" s="446"/>
      <c r="D672" s="446"/>
      <c r="E672" s="446"/>
      <c r="F672" s="446"/>
      <c r="G672" s="446"/>
      <c r="H672" s="447"/>
    </row>
    <row r="673" spans="1:8" ht="15.75">
      <c r="A673" s="442" t="s">
        <v>374</v>
      </c>
      <c r="B673" s="443"/>
      <c r="C673" s="443"/>
      <c r="D673" s="443"/>
      <c r="E673" s="443"/>
      <c r="F673" s="443"/>
      <c r="G673" s="443"/>
      <c r="H673" s="444"/>
    </row>
    <row r="674" spans="1:8" ht="18.75">
      <c r="A674" s="445" t="s">
        <v>375</v>
      </c>
      <c r="B674" s="446"/>
      <c r="C674" s="446"/>
      <c r="D674" s="446"/>
      <c r="E674" s="446"/>
      <c r="F674" s="446"/>
      <c r="G674" s="446"/>
      <c r="H674" s="447"/>
    </row>
    <row r="675" spans="1:8" ht="18.75">
      <c r="A675" s="35" t="s">
        <v>263</v>
      </c>
      <c r="B675" s="36" t="s">
        <v>264</v>
      </c>
      <c r="C675" s="33"/>
      <c r="D675" s="37"/>
      <c r="E675" s="37"/>
      <c r="F675" s="33"/>
      <c r="G675" s="33"/>
      <c r="H675" s="34"/>
    </row>
    <row r="676" spans="1:8" ht="18.75">
      <c r="A676" s="35" t="s">
        <v>359</v>
      </c>
      <c r="B676" s="36" t="s">
        <v>168</v>
      </c>
      <c r="C676" s="39"/>
      <c r="D676" s="37"/>
      <c r="E676" s="37"/>
      <c r="F676" s="40" t="s">
        <v>376</v>
      </c>
      <c r="G676" s="40"/>
      <c r="H676" s="41">
        <v>14</v>
      </c>
    </row>
    <row r="677" spans="1:8" ht="18.75">
      <c r="A677" s="35" t="s">
        <v>377</v>
      </c>
      <c r="B677" s="85">
        <v>1358</v>
      </c>
      <c r="C677" s="43"/>
      <c r="D677" s="33"/>
      <c r="E677" s="33"/>
      <c r="F677" s="37"/>
      <c r="G677" s="37"/>
      <c r="H677" s="44"/>
    </row>
    <row r="678" spans="1:8" ht="18.75">
      <c r="A678" s="35" t="s">
        <v>270</v>
      </c>
      <c r="B678" s="36" t="s">
        <v>322</v>
      </c>
      <c r="C678" s="39"/>
      <c r="D678" s="37"/>
      <c r="E678" s="37"/>
      <c r="F678" s="37" t="s">
        <v>10</v>
      </c>
      <c r="G678" s="37"/>
      <c r="H678" s="45" t="s">
        <v>432</v>
      </c>
    </row>
    <row r="679" spans="1:8" ht="18.75">
      <c r="A679" s="448" t="s">
        <v>419</v>
      </c>
      <c r="B679" s="432"/>
      <c r="C679" s="432"/>
      <c r="D679" s="432"/>
      <c r="E679" s="432"/>
      <c r="F679" s="432"/>
      <c r="G679" s="432"/>
      <c r="H679" s="449"/>
    </row>
    <row r="680" spans="1:8" ht="18" customHeight="1">
      <c r="A680" s="450" t="s">
        <v>356</v>
      </c>
      <c r="B680" s="451"/>
      <c r="C680" s="451"/>
      <c r="D680" s="451"/>
      <c r="E680" s="451"/>
      <c r="F680" s="451"/>
      <c r="G680" s="451"/>
      <c r="H680" s="452"/>
    </row>
    <row r="681" spans="1:8">
      <c r="A681" s="505" t="s">
        <v>272</v>
      </c>
      <c r="B681" s="459" t="s">
        <v>273</v>
      </c>
      <c r="C681" s="460" t="s">
        <v>365</v>
      </c>
      <c r="D681" s="460" t="s">
        <v>378</v>
      </c>
      <c r="E681" s="460" t="s">
        <v>362</v>
      </c>
      <c r="F681" s="463" t="s">
        <v>363</v>
      </c>
      <c r="G681" s="460" t="s">
        <v>364</v>
      </c>
      <c r="H681" s="466" t="s">
        <v>275</v>
      </c>
    </row>
    <row r="682" spans="1:8">
      <c r="A682" s="505"/>
      <c r="B682" s="459"/>
      <c r="C682" s="461"/>
      <c r="D682" s="461"/>
      <c r="E682" s="461"/>
      <c r="F682" s="464"/>
      <c r="G682" s="461"/>
      <c r="H682" s="467"/>
    </row>
    <row r="683" spans="1:8" ht="21.75" customHeight="1">
      <c r="A683" s="505"/>
      <c r="B683" s="459"/>
      <c r="C683" s="462"/>
      <c r="D683" s="462"/>
      <c r="E683" s="462"/>
      <c r="F683" s="465"/>
      <c r="G683" s="462"/>
      <c r="H683" s="468"/>
    </row>
    <row r="684" spans="1:8" ht="18.75">
      <c r="A684" s="47">
        <v>1</v>
      </c>
      <c r="B684" s="48" t="s">
        <v>276</v>
      </c>
      <c r="C684" s="49">
        <v>4.25</v>
      </c>
      <c r="D684" s="50">
        <v>3</v>
      </c>
      <c r="E684" s="50">
        <v>4</v>
      </c>
      <c r="F684" s="49">
        <v>28.5</v>
      </c>
      <c r="G684" s="51">
        <f>SUM(C684:F684)</f>
        <v>39.75</v>
      </c>
      <c r="H684" s="52" t="str">
        <f>IF(G684&gt;=91,"A1",IF(G684&gt;=81,"A2",IF(G684&gt;=71,"B1",IF(G684&gt;=61,"B2",IF(G684&gt;=51,"C1",IF(G684&gt;=41,"C2",IF(G684&gt;=33,"D","E")))))))</f>
        <v>D</v>
      </c>
    </row>
    <row r="685" spans="1:8" ht="18.75">
      <c r="A685" s="47">
        <v>2</v>
      </c>
      <c r="B685" s="48" t="s">
        <v>277</v>
      </c>
      <c r="C685" s="53">
        <v>4.5</v>
      </c>
      <c r="D685" s="50">
        <v>3</v>
      </c>
      <c r="E685" s="50">
        <v>3</v>
      </c>
      <c r="F685" s="50">
        <v>24</v>
      </c>
      <c r="G685" s="51">
        <f t="shared" ref="G685:G689" si="39">SUM(C685:F685)</f>
        <v>34.5</v>
      </c>
      <c r="H685" s="52" t="str">
        <f t="shared" ref="H685:H688" si="40">IF(G685&gt;=91,"A1",IF(G685&gt;=81,"A2",IF(G685&gt;=71,"B1",IF(G685&gt;=61,"B2",IF(G685&gt;=51,"C1",IF(G685&gt;=41,"C2",IF(G685&gt;=33,"D","E")))))))</f>
        <v>D</v>
      </c>
    </row>
    <row r="686" spans="1:8" ht="18.75">
      <c r="A686" s="47">
        <v>3</v>
      </c>
      <c r="B686" s="48" t="s">
        <v>278</v>
      </c>
      <c r="C686" s="50">
        <v>6</v>
      </c>
      <c r="D686" s="50">
        <v>3.5</v>
      </c>
      <c r="E686" s="50">
        <v>3</v>
      </c>
      <c r="F686" s="50">
        <v>24</v>
      </c>
      <c r="G686" s="51">
        <f t="shared" si="39"/>
        <v>36.5</v>
      </c>
      <c r="H686" s="52" t="str">
        <f t="shared" si="40"/>
        <v>D</v>
      </c>
    </row>
    <row r="687" spans="1:8" ht="18.75">
      <c r="A687" s="47">
        <v>4</v>
      </c>
      <c r="B687" s="48" t="s">
        <v>279</v>
      </c>
      <c r="C687" s="50">
        <v>8.5</v>
      </c>
      <c r="D687" s="50">
        <v>3</v>
      </c>
      <c r="E687" s="50">
        <v>3</v>
      </c>
      <c r="F687" s="50">
        <v>28</v>
      </c>
      <c r="G687" s="51">
        <f t="shared" si="39"/>
        <v>42.5</v>
      </c>
      <c r="H687" s="52" t="str">
        <f t="shared" si="40"/>
        <v>C2</v>
      </c>
    </row>
    <row r="688" spans="1:8" ht="18.75">
      <c r="A688" s="47">
        <v>5</v>
      </c>
      <c r="B688" s="48" t="s">
        <v>379</v>
      </c>
      <c r="C688" s="50">
        <v>2.25</v>
      </c>
      <c r="D688" s="50">
        <v>2.5</v>
      </c>
      <c r="E688" s="50">
        <v>3</v>
      </c>
      <c r="F688" s="50">
        <v>23.5</v>
      </c>
      <c r="G688" s="51">
        <f t="shared" si="39"/>
        <v>31.25</v>
      </c>
      <c r="H688" s="52" t="str">
        <f t="shared" si="40"/>
        <v>E</v>
      </c>
    </row>
    <row r="689" spans="1:8" ht="18.75">
      <c r="A689" s="47">
        <v>6</v>
      </c>
      <c r="B689" s="90" t="s">
        <v>380</v>
      </c>
      <c r="C689" s="50"/>
      <c r="D689" s="50"/>
      <c r="E689" s="50"/>
      <c r="F689" s="50">
        <v>12</v>
      </c>
      <c r="G689" s="51">
        <f t="shared" si="39"/>
        <v>12</v>
      </c>
      <c r="H689" s="52"/>
    </row>
    <row r="690" spans="1:8" ht="18.75">
      <c r="A690" s="47">
        <v>7</v>
      </c>
      <c r="B690" s="48" t="s">
        <v>381</v>
      </c>
      <c r="C690" s="55"/>
      <c r="D690" s="55"/>
      <c r="E690" s="55"/>
      <c r="F690" s="56">
        <v>9</v>
      </c>
      <c r="G690" s="51"/>
      <c r="H690" s="52"/>
    </row>
    <row r="691" spans="1:8" ht="18.75">
      <c r="A691" s="47">
        <v>8</v>
      </c>
      <c r="B691" s="48" t="s">
        <v>382</v>
      </c>
      <c r="C691" s="57"/>
      <c r="D691" s="57"/>
      <c r="E691" s="57"/>
      <c r="F691" s="58">
        <v>7.5</v>
      </c>
      <c r="G691" s="51"/>
      <c r="H691" s="52"/>
    </row>
    <row r="692" spans="1:8" ht="18.75">
      <c r="A692" s="47">
        <v>9</v>
      </c>
      <c r="B692" s="48" t="s">
        <v>383</v>
      </c>
      <c r="C692" s="57"/>
      <c r="D692" s="57"/>
      <c r="E692" s="57"/>
      <c r="F692" s="58">
        <v>6.5</v>
      </c>
      <c r="G692" s="51"/>
      <c r="H692" s="52"/>
    </row>
    <row r="693" spans="1:8" ht="18.75">
      <c r="A693" s="59" t="s">
        <v>283</v>
      </c>
      <c r="B693" s="60"/>
      <c r="C693" s="61"/>
      <c r="D693" s="61"/>
      <c r="E693" s="61"/>
      <c r="F693" s="62"/>
      <c r="G693" s="63">
        <f>SUM(G684:G689)</f>
        <v>196.5</v>
      </c>
      <c r="H693" s="64"/>
    </row>
    <row r="694" spans="1:8" ht="18.75">
      <c r="A694" s="59" t="s">
        <v>384</v>
      </c>
      <c r="B694" s="60"/>
      <c r="C694" s="61"/>
      <c r="D694" s="61"/>
      <c r="E694" s="61"/>
      <c r="F694" s="62"/>
      <c r="G694" s="22">
        <v>35.700000000000003</v>
      </c>
      <c r="H694" s="64" t="str">
        <f t="shared" ref="H694" si="41">IF(G694&gt;=91,"A1",IF(G694&gt;=81,"A2",IF(G694&gt;=71,"B1",IF(G694&gt;=61,"B2",IF(G694&gt;=51,"C1",IF(G694&gt;=41,"C2",IF(G694&gt;=33,"D","E")))))))</f>
        <v>D</v>
      </c>
    </row>
    <row r="695" spans="1:8" ht="18.75">
      <c r="A695" s="453" t="s">
        <v>385</v>
      </c>
      <c r="B695" s="454"/>
      <c r="C695" s="454"/>
      <c r="D695" s="454"/>
      <c r="E695" s="454"/>
      <c r="F695" s="454"/>
      <c r="G695" s="454"/>
      <c r="H695" s="455"/>
    </row>
    <row r="696" spans="1:8" ht="18">
      <c r="A696" s="456" t="s">
        <v>386</v>
      </c>
      <c r="B696" s="457"/>
      <c r="C696" s="457"/>
      <c r="D696" s="457"/>
      <c r="E696" s="457"/>
      <c r="F696" s="457"/>
      <c r="G696" s="457"/>
      <c r="H696" s="458"/>
    </row>
    <row r="697" spans="1:8" ht="18.75">
      <c r="A697" s="469" t="s">
        <v>387</v>
      </c>
      <c r="B697" s="470"/>
      <c r="C697" s="470"/>
      <c r="D697" s="470"/>
      <c r="E697" s="470"/>
      <c r="F697" s="470"/>
      <c r="G697" s="470"/>
      <c r="H697" s="419"/>
    </row>
    <row r="698" spans="1:8" ht="18.75">
      <c r="A698" s="469" t="s">
        <v>388</v>
      </c>
      <c r="B698" s="470"/>
      <c r="C698" s="470"/>
      <c r="D698" s="470"/>
      <c r="E698" s="470"/>
      <c r="F698" s="471"/>
      <c r="G698" s="418" t="s">
        <v>389</v>
      </c>
      <c r="H698" s="419"/>
    </row>
    <row r="699" spans="1:8" ht="18.75">
      <c r="A699" s="65" t="s">
        <v>390</v>
      </c>
      <c r="B699" s="66"/>
      <c r="C699" s="66"/>
      <c r="D699" s="66"/>
      <c r="E699" s="66"/>
      <c r="F699" s="67"/>
      <c r="G699" s="67"/>
      <c r="H699" s="69"/>
    </row>
    <row r="700" spans="1:8" ht="18.75">
      <c r="A700" s="469" t="s">
        <v>392</v>
      </c>
      <c r="B700" s="470"/>
      <c r="C700" s="470"/>
      <c r="D700" s="470"/>
      <c r="E700" s="470"/>
      <c r="F700" s="471"/>
      <c r="G700" s="72" t="s">
        <v>391</v>
      </c>
      <c r="H700" s="71"/>
    </row>
    <row r="701" spans="1:8" ht="18.75">
      <c r="A701" s="469" t="s">
        <v>388</v>
      </c>
      <c r="B701" s="470"/>
      <c r="C701" s="470"/>
      <c r="D701" s="470"/>
      <c r="E701" s="470"/>
      <c r="F701" s="471"/>
      <c r="G701" s="418" t="s">
        <v>389</v>
      </c>
      <c r="H701" s="419"/>
    </row>
    <row r="702" spans="1:8" ht="18.75">
      <c r="A702" s="472" t="s">
        <v>393</v>
      </c>
      <c r="B702" s="473"/>
      <c r="C702" s="473"/>
      <c r="D702" s="473"/>
      <c r="E702" s="473"/>
      <c r="F702" s="416"/>
      <c r="G702" s="72" t="s">
        <v>391</v>
      </c>
      <c r="H702" s="71"/>
    </row>
    <row r="703" spans="1:8" ht="18.75">
      <c r="A703" s="472" t="s">
        <v>395</v>
      </c>
      <c r="B703" s="473"/>
      <c r="C703" s="473"/>
      <c r="D703" s="473"/>
      <c r="E703" s="473"/>
      <c r="F703" s="416"/>
      <c r="G703" s="68" t="s">
        <v>391</v>
      </c>
      <c r="H703" s="69"/>
    </row>
    <row r="704" spans="1:8" ht="18.75">
      <c r="A704" s="472" t="s">
        <v>396</v>
      </c>
      <c r="B704" s="473"/>
      <c r="C704" s="473"/>
      <c r="D704" s="473"/>
      <c r="E704" s="473"/>
      <c r="F704" s="473"/>
      <c r="G704" s="68" t="s">
        <v>398</v>
      </c>
      <c r="H704" s="69"/>
    </row>
    <row r="705" spans="1:8" ht="18.75">
      <c r="A705" s="472" t="s">
        <v>397</v>
      </c>
      <c r="B705" s="473"/>
      <c r="C705" s="473"/>
      <c r="D705" s="473"/>
      <c r="E705" s="473"/>
      <c r="F705" s="473"/>
      <c r="G705" s="68" t="s">
        <v>398</v>
      </c>
      <c r="H705" s="69"/>
    </row>
    <row r="706" spans="1:8" ht="18.75">
      <c r="A706" s="469" t="s">
        <v>399</v>
      </c>
      <c r="B706" s="470"/>
      <c r="C706" s="470"/>
      <c r="D706" s="470"/>
      <c r="E706" s="470"/>
      <c r="F706" s="470"/>
      <c r="G706" s="470"/>
      <c r="H706" s="419"/>
    </row>
    <row r="707" spans="1:8" ht="18.75">
      <c r="A707" s="469" t="s">
        <v>388</v>
      </c>
      <c r="B707" s="470"/>
      <c r="C707" s="470"/>
      <c r="D707" s="470"/>
      <c r="E707" s="470"/>
      <c r="F707" s="470"/>
      <c r="G707" s="470"/>
      <c r="H707" s="419"/>
    </row>
    <row r="708" spans="1:8" ht="18.75">
      <c r="A708" s="65" t="s">
        <v>373</v>
      </c>
      <c r="B708" s="415">
        <v>72</v>
      </c>
      <c r="C708" s="473"/>
      <c r="D708" s="473"/>
      <c r="E708" s="473"/>
      <c r="F708" s="473"/>
      <c r="G708" s="473"/>
      <c r="H708" s="417"/>
    </row>
    <row r="709" spans="1:8" ht="18.75">
      <c r="A709" s="73" t="s">
        <v>400</v>
      </c>
      <c r="B709" s="474"/>
      <c r="C709" s="475"/>
      <c r="D709" s="475"/>
      <c r="E709" s="475"/>
      <c r="F709" s="475"/>
      <c r="G709" s="475"/>
      <c r="H709" s="476"/>
    </row>
    <row r="710" spans="1:8" ht="18.75">
      <c r="A710" s="414" t="s">
        <v>401</v>
      </c>
      <c r="B710" s="410"/>
      <c r="C710" s="410"/>
      <c r="D710" s="410"/>
      <c r="E710" s="75"/>
      <c r="F710" s="76"/>
      <c r="G710" s="70" t="s">
        <v>402</v>
      </c>
      <c r="H710" s="77"/>
    </row>
    <row r="711" spans="1:8" ht="18.75">
      <c r="A711" s="74" t="s">
        <v>403</v>
      </c>
      <c r="B711" s="70" t="s">
        <v>275</v>
      </c>
      <c r="C711" s="70" t="s">
        <v>403</v>
      </c>
      <c r="D711" s="70" t="s">
        <v>275</v>
      </c>
      <c r="E711" s="78"/>
      <c r="F711" s="410" t="s">
        <v>404</v>
      </c>
      <c r="G711" s="410"/>
      <c r="H711" s="79" t="s">
        <v>275</v>
      </c>
    </row>
    <row r="712" spans="1:8" ht="18.75">
      <c r="A712" s="80" t="s">
        <v>405</v>
      </c>
      <c r="B712" s="81" t="s">
        <v>280</v>
      </c>
      <c r="C712" s="81" t="s">
        <v>406</v>
      </c>
      <c r="D712" s="81" t="s">
        <v>306</v>
      </c>
      <c r="E712" s="78"/>
      <c r="F712" s="477">
        <v>3</v>
      </c>
      <c r="G712" s="477"/>
      <c r="H712" s="82" t="s">
        <v>398</v>
      </c>
    </row>
    <row r="713" spans="1:8" ht="18.75">
      <c r="A713" s="80" t="s">
        <v>407</v>
      </c>
      <c r="B713" s="81" t="s">
        <v>297</v>
      </c>
      <c r="C713" s="81" t="s">
        <v>408</v>
      </c>
      <c r="D713" s="81" t="s">
        <v>292</v>
      </c>
      <c r="E713" s="78"/>
      <c r="F713" s="477">
        <v>2</v>
      </c>
      <c r="G713" s="477"/>
      <c r="H713" s="82" t="s">
        <v>391</v>
      </c>
    </row>
    <row r="714" spans="1:8" ht="18.75">
      <c r="A714" s="80" t="s">
        <v>409</v>
      </c>
      <c r="B714" s="81" t="s">
        <v>410</v>
      </c>
      <c r="C714" s="81" t="s">
        <v>411</v>
      </c>
      <c r="D714" s="81" t="s">
        <v>412</v>
      </c>
      <c r="E714" s="78"/>
      <c r="F714" s="477">
        <v>1</v>
      </c>
      <c r="G714" s="477"/>
      <c r="H714" s="82" t="s">
        <v>394</v>
      </c>
    </row>
    <row r="715" spans="1:8" ht="18.75">
      <c r="A715" s="80" t="s">
        <v>413</v>
      </c>
      <c r="B715" s="81" t="s">
        <v>336</v>
      </c>
      <c r="C715" s="81" t="s">
        <v>414</v>
      </c>
      <c r="D715" s="81" t="s">
        <v>415</v>
      </c>
      <c r="E715" s="83"/>
      <c r="F715" s="478"/>
      <c r="G715" s="479"/>
      <c r="H715" s="84"/>
    </row>
    <row r="716" spans="1:8" ht="18.75">
      <c r="A716" s="480" t="s">
        <v>416</v>
      </c>
      <c r="B716" s="481"/>
      <c r="C716" s="482" t="s">
        <v>417</v>
      </c>
      <c r="D716" s="483"/>
      <c r="E716" s="483"/>
      <c r="F716" s="483"/>
      <c r="G716" s="482" t="s">
        <v>418</v>
      </c>
      <c r="H716" s="484"/>
    </row>
    <row r="723" spans="1:8" ht="18.75">
      <c r="A723" s="439" t="s">
        <v>257</v>
      </c>
      <c r="B723" s="440"/>
      <c r="C723" s="440"/>
      <c r="D723" s="440"/>
      <c r="E723" s="440"/>
      <c r="F723" s="440"/>
      <c r="G723" s="440"/>
      <c r="H723" s="441"/>
    </row>
    <row r="724" spans="1:8" ht="15.75">
      <c r="A724" s="442" t="s">
        <v>258</v>
      </c>
      <c r="B724" s="443"/>
      <c r="C724" s="443"/>
      <c r="D724" s="443"/>
      <c r="E724" s="443"/>
      <c r="F724" s="443"/>
      <c r="G724" s="443"/>
      <c r="H724" s="444"/>
    </row>
    <row r="725" spans="1:8" ht="18.75">
      <c r="A725" s="445" t="s">
        <v>259</v>
      </c>
      <c r="B725" s="446"/>
      <c r="C725" s="446"/>
      <c r="D725" s="446"/>
      <c r="E725" s="446"/>
      <c r="F725" s="446"/>
      <c r="G725" s="446"/>
      <c r="H725" s="447"/>
    </row>
    <row r="726" spans="1:8" ht="15.75">
      <c r="A726" s="442" t="s">
        <v>374</v>
      </c>
      <c r="B726" s="443"/>
      <c r="C726" s="443"/>
      <c r="D726" s="443"/>
      <c r="E726" s="443"/>
      <c r="F726" s="443"/>
      <c r="G726" s="443"/>
      <c r="H726" s="444"/>
    </row>
    <row r="727" spans="1:8" ht="18.75">
      <c r="A727" s="445" t="s">
        <v>375</v>
      </c>
      <c r="B727" s="446"/>
      <c r="C727" s="446"/>
      <c r="D727" s="446"/>
      <c r="E727" s="446"/>
      <c r="F727" s="446"/>
      <c r="G727" s="446"/>
      <c r="H727" s="447"/>
    </row>
    <row r="728" spans="1:8" ht="18.75">
      <c r="A728" s="35" t="s">
        <v>263</v>
      </c>
      <c r="B728" s="36" t="s">
        <v>264</v>
      </c>
      <c r="C728" s="33"/>
      <c r="D728" s="37"/>
      <c r="E728" s="37"/>
      <c r="F728" s="33"/>
      <c r="G728" s="33"/>
      <c r="H728" s="34"/>
    </row>
    <row r="729" spans="1:8" ht="18.75">
      <c r="A729" s="35" t="s">
        <v>359</v>
      </c>
      <c r="B729" s="36" t="s">
        <v>177</v>
      </c>
      <c r="C729" s="39"/>
      <c r="D729" s="37"/>
      <c r="E729" s="37"/>
      <c r="F729" s="40" t="s">
        <v>376</v>
      </c>
      <c r="G729" s="40"/>
      <c r="H729" s="41">
        <v>15</v>
      </c>
    </row>
    <row r="730" spans="1:8" ht="18.75">
      <c r="A730" s="35" t="s">
        <v>377</v>
      </c>
      <c r="B730" s="85">
        <v>1412</v>
      </c>
      <c r="C730" s="43"/>
      <c r="D730" s="33"/>
      <c r="E730" s="33"/>
      <c r="F730" s="37"/>
      <c r="G730" s="37"/>
      <c r="H730" s="44"/>
    </row>
    <row r="731" spans="1:8" ht="18.75">
      <c r="A731" s="35" t="s">
        <v>270</v>
      </c>
      <c r="B731" s="36" t="s">
        <v>305</v>
      </c>
      <c r="C731" s="39"/>
      <c r="D731" s="37"/>
      <c r="E731" s="37"/>
      <c r="F731" s="37" t="s">
        <v>10</v>
      </c>
      <c r="G731" s="37"/>
      <c r="H731" s="45" t="s">
        <v>323</v>
      </c>
    </row>
    <row r="732" spans="1:8" ht="18.75">
      <c r="A732" s="448" t="s">
        <v>419</v>
      </c>
      <c r="B732" s="432"/>
      <c r="C732" s="432"/>
      <c r="D732" s="432"/>
      <c r="E732" s="432"/>
      <c r="F732" s="432"/>
      <c r="G732" s="432"/>
      <c r="H732" s="449"/>
    </row>
    <row r="733" spans="1:8" ht="21" customHeight="1">
      <c r="A733" s="450" t="s">
        <v>356</v>
      </c>
      <c r="B733" s="451"/>
      <c r="C733" s="451"/>
      <c r="D733" s="451"/>
      <c r="E733" s="451"/>
      <c r="F733" s="451"/>
      <c r="G733" s="451"/>
      <c r="H733" s="452"/>
    </row>
    <row r="734" spans="1:8">
      <c r="A734" s="505" t="s">
        <v>272</v>
      </c>
      <c r="B734" s="459" t="s">
        <v>273</v>
      </c>
      <c r="C734" s="460" t="s">
        <v>365</v>
      </c>
      <c r="D734" s="460" t="s">
        <v>378</v>
      </c>
      <c r="E734" s="460" t="s">
        <v>362</v>
      </c>
      <c r="F734" s="463" t="s">
        <v>363</v>
      </c>
      <c r="G734" s="460" t="s">
        <v>364</v>
      </c>
      <c r="H734" s="466" t="s">
        <v>275</v>
      </c>
    </row>
    <row r="735" spans="1:8">
      <c r="A735" s="505"/>
      <c r="B735" s="459"/>
      <c r="C735" s="461"/>
      <c r="D735" s="461"/>
      <c r="E735" s="461"/>
      <c r="F735" s="464"/>
      <c r="G735" s="461"/>
      <c r="H735" s="467"/>
    </row>
    <row r="736" spans="1:8" ht="42.75" customHeight="1">
      <c r="A736" s="505"/>
      <c r="B736" s="459"/>
      <c r="C736" s="462"/>
      <c r="D736" s="462"/>
      <c r="E736" s="462"/>
      <c r="F736" s="465"/>
      <c r="G736" s="462"/>
      <c r="H736" s="468"/>
    </row>
    <row r="737" spans="1:8" ht="18.75">
      <c r="A737" s="46">
        <v>1</v>
      </c>
      <c r="B737" s="87" t="s">
        <v>276</v>
      </c>
      <c r="C737" s="88">
        <v>8.75</v>
      </c>
      <c r="D737" s="22">
        <v>5</v>
      </c>
      <c r="E737" s="22">
        <v>5</v>
      </c>
      <c r="F737" s="88">
        <v>60.5</v>
      </c>
      <c r="G737" s="63">
        <f>SUM(C737:F737)</f>
        <v>79.25</v>
      </c>
      <c r="H737" s="64" t="str">
        <f>IF(G737&gt;=91,"A1",IF(G737&gt;=81,"A2",IF(G737&gt;=71,"B1",IF(G737&gt;=61,"B2",IF(G737&gt;=51,"C1",IF(G737&gt;=41,"C2",IF(G737&gt;=33,"D","E")))))))</f>
        <v>B1</v>
      </c>
    </row>
    <row r="738" spans="1:8" ht="18.75">
      <c r="A738" s="46">
        <v>2</v>
      </c>
      <c r="B738" s="87" t="s">
        <v>277</v>
      </c>
      <c r="C738" s="89">
        <v>8.25</v>
      </c>
      <c r="D738" s="22">
        <v>4</v>
      </c>
      <c r="E738" s="22">
        <v>4</v>
      </c>
      <c r="F738" s="22">
        <v>58</v>
      </c>
      <c r="G738" s="63">
        <f t="shared" ref="G738:G742" si="42">SUM(C738:F738)</f>
        <v>74.25</v>
      </c>
      <c r="H738" s="64" t="str">
        <f t="shared" ref="H738:H741" si="43">IF(G738&gt;=91,"A1",IF(G738&gt;=81,"A2",IF(G738&gt;=71,"B1",IF(G738&gt;=61,"B2",IF(G738&gt;=51,"C1",IF(G738&gt;=41,"C2",IF(G738&gt;=33,"D","E")))))))</f>
        <v>B1</v>
      </c>
    </row>
    <row r="739" spans="1:8" ht="18.75">
      <c r="A739" s="46">
        <v>3</v>
      </c>
      <c r="B739" s="87" t="s">
        <v>278</v>
      </c>
      <c r="C739" s="22">
        <v>9</v>
      </c>
      <c r="D739" s="22">
        <v>4</v>
      </c>
      <c r="E739" s="22">
        <v>4</v>
      </c>
      <c r="F739" s="22">
        <v>55</v>
      </c>
      <c r="G739" s="63">
        <f t="shared" si="42"/>
        <v>72</v>
      </c>
      <c r="H739" s="64" t="str">
        <f t="shared" si="43"/>
        <v>B1</v>
      </c>
    </row>
    <row r="740" spans="1:8" ht="18.75">
      <c r="A740" s="46">
        <v>4</v>
      </c>
      <c r="B740" s="87" t="s">
        <v>279</v>
      </c>
      <c r="C740" s="22">
        <v>9.25</v>
      </c>
      <c r="D740" s="22">
        <v>4</v>
      </c>
      <c r="E740" s="22">
        <v>4</v>
      </c>
      <c r="F740" s="22">
        <v>66</v>
      </c>
      <c r="G740" s="63">
        <f t="shared" si="42"/>
        <v>83.25</v>
      </c>
      <c r="H740" s="64" t="str">
        <f t="shared" si="43"/>
        <v>A2</v>
      </c>
    </row>
    <row r="741" spans="1:8" ht="18.75">
      <c r="A741" s="46">
        <v>5</v>
      </c>
      <c r="B741" s="87" t="s">
        <v>379</v>
      </c>
      <c r="C741" s="22">
        <v>6.25</v>
      </c>
      <c r="D741" s="22">
        <v>5</v>
      </c>
      <c r="E741" s="22">
        <v>4</v>
      </c>
      <c r="F741" s="22">
        <v>45</v>
      </c>
      <c r="G741" s="63">
        <f t="shared" si="42"/>
        <v>60.25</v>
      </c>
      <c r="H741" s="64" t="str">
        <f t="shared" si="43"/>
        <v>C1</v>
      </c>
    </row>
    <row r="742" spans="1:8" ht="18.75">
      <c r="A742" s="46">
        <v>6</v>
      </c>
      <c r="B742" s="90" t="s">
        <v>380</v>
      </c>
      <c r="C742" s="22"/>
      <c r="D742" s="22"/>
      <c r="E742" s="22"/>
      <c r="F742" s="22">
        <v>26</v>
      </c>
      <c r="G742" s="63">
        <f t="shared" si="42"/>
        <v>26</v>
      </c>
      <c r="H742" s="64"/>
    </row>
    <row r="743" spans="1:8" ht="18.75">
      <c r="A743" s="46">
        <v>7</v>
      </c>
      <c r="B743" s="87" t="s">
        <v>381</v>
      </c>
      <c r="C743" s="91"/>
      <c r="D743" s="91"/>
      <c r="E743" s="91"/>
      <c r="F743" s="92">
        <v>29</v>
      </c>
      <c r="G743" s="63"/>
      <c r="H743" s="64"/>
    </row>
    <row r="744" spans="1:8" ht="18.75">
      <c r="A744" s="46">
        <v>8</v>
      </c>
      <c r="B744" s="87" t="s">
        <v>382</v>
      </c>
      <c r="C744" s="93"/>
      <c r="D744" s="93"/>
      <c r="E744" s="93"/>
      <c r="F744" s="94">
        <v>27</v>
      </c>
      <c r="G744" s="63"/>
      <c r="H744" s="64"/>
    </row>
    <row r="745" spans="1:8" ht="18.75">
      <c r="A745" s="46">
        <v>9</v>
      </c>
      <c r="B745" s="87" t="s">
        <v>383</v>
      </c>
      <c r="C745" s="93"/>
      <c r="D745" s="93"/>
      <c r="E745" s="93"/>
      <c r="F745" s="94">
        <v>30.5</v>
      </c>
      <c r="G745" s="63"/>
      <c r="H745" s="64"/>
    </row>
    <row r="746" spans="1:8" ht="18.75">
      <c r="A746" s="59" t="s">
        <v>283</v>
      </c>
      <c r="B746" s="60"/>
      <c r="C746" s="61"/>
      <c r="D746" s="61"/>
      <c r="E746" s="61"/>
      <c r="F746" s="62"/>
      <c r="G746" s="63">
        <f>SUM(G737:G742)</f>
        <v>395</v>
      </c>
      <c r="H746" s="64"/>
    </row>
    <row r="747" spans="1:8" ht="18.75">
      <c r="A747" s="59" t="s">
        <v>384</v>
      </c>
      <c r="B747" s="60"/>
      <c r="C747" s="61"/>
      <c r="D747" s="61"/>
      <c r="E747" s="61"/>
      <c r="F747" s="62"/>
      <c r="G747" s="22">
        <v>71.8</v>
      </c>
      <c r="H747" s="64" t="str">
        <f t="shared" ref="H747" si="44">IF(G747&gt;=91,"A1",IF(G747&gt;=81,"A2",IF(G747&gt;=71,"B1",IF(G747&gt;=61,"B2",IF(G747&gt;=51,"C1",IF(G747&gt;=41,"C2",IF(G747&gt;=33,"D","E")))))))</f>
        <v>B1</v>
      </c>
    </row>
    <row r="748" spans="1:8" ht="18.75">
      <c r="A748" s="453" t="s">
        <v>385</v>
      </c>
      <c r="B748" s="454"/>
      <c r="C748" s="454"/>
      <c r="D748" s="454"/>
      <c r="E748" s="454"/>
      <c r="F748" s="454"/>
      <c r="G748" s="454"/>
      <c r="H748" s="455"/>
    </row>
    <row r="749" spans="1:8" ht="18">
      <c r="A749" s="456" t="s">
        <v>386</v>
      </c>
      <c r="B749" s="457"/>
      <c r="C749" s="457"/>
      <c r="D749" s="457"/>
      <c r="E749" s="457"/>
      <c r="F749" s="457"/>
      <c r="G749" s="457"/>
      <c r="H749" s="458"/>
    </row>
    <row r="750" spans="1:8" ht="18.75">
      <c r="A750" s="469" t="s">
        <v>387</v>
      </c>
      <c r="B750" s="470"/>
      <c r="C750" s="470"/>
      <c r="D750" s="470"/>
      <c r="E750" s="470"/>
      <c r="F750" s="470"/>
      <c r="G750" s="470"/>
      <c r="H750" s="419"/>
    </row>
    <row r="751" spans="1:8" ht="18.75">
      <c r="A751" s="469" t="s">
        <v>388</v>
      </c>
      <c r="B751" s="470"/>
      <c r="C751" s="470"/>
      <c r="D751" s="470"/>
      <c r="E751" s="470"/>
      <c r="F751" s="471"/>
      <c r="G751" s="418" t="s">
        <v>389</v>
      </c>
      <c r="H751" s="419"/>
    </row>
    <row r="752" spans="1:8" ht="18.75">
      <c r="A752" s="65" t="s">
        <v>390</v>
      </c>
      <c r="B752" s="66"/>
      <c r="C752" s="66"/>
      <c r="D752" s="66"/>
      <c r="E752" s="66"/>
      <c r="F752" s="67"/>
      <c r="G752" s="68" t="s">
        <v>98</v>
      </c>
      <c r="H752" s="69"/>
    </row>
    <row r="753" spans="1:8" ht="18.75">
      <c r="A753" s="469" t="s">
        <v>392</v>
      </c>
      <c r="B753" s="470"/>
      <c r="C753" s="470"/>
      <c r="D753" s="470"/>
      <c r="E753" s="470"/>
      <c r="F753" s="471"/>
      <c r="G753" s="70"/>
      <c r="H753" s="71"/>
    </row>
    <row r="754" spans="1:8" ht="18.75">
      <c r="A754" s="469" t="s">
        <v>388</v>
      </c>
      <c r="B754" s="470"/>
      <c r="C754" s="470"/>
      <c r="D754" s="470"/>
      <c r="E754" s="470"/>
      <c r="F754" s="471"/>
      <c r="G754" s="418" t="s">
        <v>389</v>
      </c>
      <c r="H754" s="419"/>
    </row>
    <row r="755" spans="1:8" ht="18.75">
      <c r="A755" s="472" t="s">
        <v>393</v>
      </c>
      <c r="B755" s="473"/>
      <c r="C755" s="473"/>
      <c r="D755" s="473"/>
      <c r="E755" s="473"/>
      <c r="F755" s="416"/>
      <c r="G755" s="72" t="s">
        <v>391</v>
      </c>
      <c r="H755" s="71"/>
    </row>
    <row r="756" spans="1:8" ht="18.75">
      <c r="A756" s="472" t="s">
        <v>395</v>
      </c>
      <c r="B756" s="473"/>
      <c r="C756" s="473"/>
      <c r="D756" s="473"/>
      <c r="E756" s="473"/>
      <c r="F756" s="416"/>
      <c r="G756" s="68" t="s">
        <v>391</v>
      </c>
      <c r="H756" s="69"/>
    </row>
    <row r="757" spans="1:8" ht="18.75">
      <c r="A757" s="472" t="s">
        <v>396</v>
      </c>
      <c r="B757" s="473"/>
      <c r="C757" s="473"/>
      <c r="D757" s="473"/>
      <c r="E757" s="473"/>
      <c r="F757" s="473"/>
      <c r="G757" s="68" t="s">
        <v>398</v>
      </c>
      <c r="H757" s="69"/>
    </row>
    <row r="758" spans="1:8" ht="18.75">
      <c r="A758" s="472" t="s">
        <v>397</v>
      </c>
      <c r="B758" s="473"/>
      <c r="C758" s="473"/>
      <c r="D758" s="473"/>
      <c r="E758" s="473"/>
      <c r="F758" s="473"/>
      <c r="G758" s="68" t="s">
        <v>398</v>
      </c>
      <c r="H758" s="69"/>
    </row>
    <row r="759" spans="1:8" ht="18.75">
      <c r="A759" s="469" t="s">
        <v>399</v>
      </c>
      <c r="B759" s="470"/>
      <c r="C759" s="470"/>
      <c r="D759" s="470"/>
      <c r="E759" s="470"/>
      <c r="F759" s="470"/>
      <c r="G759" s="470"/>
      <c r="H759" s="419"/>
    </row>
    <row r="760" spans="1:8" ht="18.75">
      <c r="A760" s="469" t="s">
        <v>388</v>
      </c>
      <c r="B760" s="470"/>
      <c r="C760" s="470"/>
      <c r="D760" s="470"/>
      <c r="E760" s="470"/>
      <c r="F760" s="470"/>
      <c r="G760" s="470"/>
      <c r="H760" s="419"/>
    </row>
    <row r="761" spans="1:8" ht="18.75">
      <c r="A761" s="65" t="s">
        <v>373</v>
      </c>
      <c r="B761" s="415">
        <v>90</v>
      </c>
      <c r="C761" s="473"/>
      <c r="D761" s="473"/>
      <c r="E761" s="473"/>
      <c r="F761" s="473"/>
      <c r="G761" s="473"/>
      <c r="H761" s="417"/>
    </row>
    <row r="762" spans="1:8" ht="18.75">
      <c r="A762" s="73" t="s">
        <v>400</v>
      </c>
      <c r="B762" s="474"/>
      <c r="C762" s="475"/>
      <c r="D762" s="475"/>
      <c r="E762" s="475"/>
      <c r="F762" s="475"/>
      <c r="G762" s="475"/>
      <c r="H762" s="476"/>
    </row>
    <row r="763" spans="1:8" ht="18.75">
      <c r="A763" s="414" t="s">
        <v>401</v>
      </c>
      <c r="B763" s="410"/>
      <c r="C763" s="410"/>
      <c r="D763" s="410"/>
      <c r="E763" s="75"/>
      <c r="F763" s="76"/>
      <c r="G763" s="70" t="s">
        <v>402</v>
      </c>
      <c r="H763" s="77"/>
    </row>
    <row r="764" spans="1:8" ht="18.75">
      <c r="A764" s="74" t="s">
        <v>403</v>
      </c>
      <c r="B764" s="70" t="s">
        <v>275</v>
      </c>
      <c r="C764" s="70" t="s">
        <v>403</v>
      </c>
      <c r="D764" s="70" t="s">
        <v>275</v>
      </c>
      <c r="E764" s="78"/>
      <c r="F764" s="410" t="s">
        <v>404</v>
      </c>
      <c r="G764" s="410"/>
      <c r="H764" s="79" t="s">
        <v>275</v>
      </c>
    </row>
    <row r="765" spans="1:8" ht="18.75">
      <c r="A765" s="80" t="s">
        <v>405</v>
      </c>
      <c r="B765" s="81" t="s">
        <v>280</v>
      </c>
      <c r="C765" s="81" t="s">
        <v>406</v>
      </c>
      <c r="D765" s="81" t="s">
        <v>306</v>
      </c>
      <c r="E765" s="78"/>
      <c r="F765" s="477">
        <v>3</v>
      </c>
      <c r="G765" s="477"/>
      <c r="H765" s="82" t="s">
        <v>398</v>
      </c>
    </row>
    <row r="766" spans="1:8" ht="18.75">
      <c r="A766" s="80" t="s">
        <v>407</v>
      </c>
      <c r="B766" s="81" t="s">
        <v>297</v>
      </c>
      <c r="C766" s="81" t="s">
        <v>408</v>
      </c>
      <c r="D766" s="81" t="s">
        <v>292</v>
      </c>
      <c r="E766" s="78"/>
      <c r="F766" s="477">
        <v>2</v>
      </c>
      <c r="G766" s="477"/>
      <c r="H766" s="82" t="s">
        <v>391</v>
      </c>
    </row>
    <row r="767" spans="1:8" ht="18.75">
      <c r="A767" s="80" t="s">
        <v>409</v>
      </c>
      <c r="B767" s="81" t="s">
        <v>410</v>
      </c>
      <c r="C767" s="81" t="s">
        <v>411</v>
      </c>
      <c r="D767" s="81" t="s">
        <v>412</v>
      </c>
      <c r="E767" s="78"/>
      <c r="F767" s="477">
        <v>1</v>
      </c>
      <c r="G767" s="477"/>
      <c r="H767" s="82" t="s">
        <v>394</v>
      </c>
    </row>
    <row r="768" spans="1:8" ht="18.75">
      <c r="A768" s="80" t="s">
        <v>413</v>
      </c>
      <c r="B768" s="81" t="s">
        <v>336</v>
      </c>
      <c r="C768" s="81" t="s">
        <v>414</v>
      </c>
      <c r="D768" s="81" t="s">
        <v>415</v>
      </c>
      <c r="E768" s="83"/>
      <c r="F768" s="478"/>
      <c r="G768" s="479"/>
      <c r="H768" s="84"/>
    </row>
    <row r="769" spans="1:8" ht="18.75">
      <c r="A769" s="480" t="s">
        <v>433</v>
      </c>
      <c r="B769" s="481"/>
      <c r="C769" s="482" t="s">
        <v>417</v>
      </c>
      <c r="D769" s="483"/>
      <c r="E769" s="483"/>
      <c r="F769" s="483"/>
      <c r="G769" s="482" t="s">
        <v>418</v>
      </c>
      <c r="H769" s="484"/>
    </row>
    <row r="773" spans="1:8" ht="18.75">
      <c r="A773" s="439" t="s">
        <v>257</v>
      </c>
      <c r="B773" s="440"/>
      <c r="C773" s="440"/>
      <c r="D773" s="440"/>
      <c r="E773" s="440"/>
      <c r="F773" s="440"/>
      <c r="G773" s="440"/>
      <c r="H773" s="441"/>
    </row>
    <row r="774" spans="1:8" ht="15.75">
      <c r="A774" s="442" t="s">
        <v>258</v>
      </c>
      <c r="B774" s="443"/>
      <c r="C774" s="443"/>
      <c r="D774" s="443"/>
      <c r="E774" s="443"/>
      <c r="F774" s="443"/>
      <c r="G774" s="443"/>
      <c r="H774" s="444"/>
    </row>
    <row r="775" spans="1:8" ht="18.75">
      <c r="A775" s="445" t="s">
        <v>259</v>
      </c>
      <c r="B775" s="446"/>
      <c r="C775" s="446"/>
      <c r="D775" s="446"/>
      <c r="E775" s="446"/>
      <c r="F775" s="446"/>
      <c r="G775" s="446"/>
      <c r="H775" s="447"/>
    </row>
    <row r="776" spans="1:8" ht="15.75">
      <c r="A776" s="442" t="s">
        <v>374</v>
      </c>
      <c r="B776" s="443"/>
      <c r="C776" s="443"/>
      <c r="D776" s="443"/>
      <c r="E776" s="443"/>
      <c r="F776" s="443"/>
      <c r="G776" s="443"/>
      <c r="H776" s="444"/>
    </row>
    <row r="777" spans="1:8" ht="18.75">
      <c r="A777" s="445" t="s">
        <v>375</v>
      </c>
      <c r="B777" s="446"/>
      <c r="C777" s="446"/>
      <c r="D777" s="446"/>
      <c r="E777" s="446"/>
      <c r="F777" s="446"/>
      <c r="G777" s="446"/>
      <c r="H777" s="447"/>
    </row>
    <row r="778" spans="1:8" ht="18.75">
      <c r="A778" s="35" t="s">
        <v>263</v>
      </c>
      <c r="B778" s="36" t="s">
        <v>264</v>
      </c>
      <c r="C778" s="33"/>
      <c r="D778" s="37"/>
      <c r="E778" s="37"/>
      <c r="F778" s="33"/>
      <c r="G778" s="33"/>
      <c r="H778" s="34"/>
    </row>
    <row r="779" spans="1:8" ht="18.75">
      <c r="A779" s="35" t="s">
        <v>359</v>
      </c>
      <c r="B779" s="36" t="s">
        <v>183</v>
      </c>
      <c r="C779" s="39"/>
      <c r="D779" s="37"/>
      <c r="E779" s="37"/>
      <c r="F779" s="40" t="s">
        <v>376</v>
      </c>
      <c r="G779" s="40"/>
      <c r="H779" s="41">
        <v>16</v>
      </c>
    </row>
    <row r="780" spans="1:8" ht="18.75">
      <c r="A780" s="35" t="s">
        <v>377</v>
      </c>
      <c r="B780" s="85">
        <v>1150</v>
      </c>
      <c r="C780" s="43"/>
      <c r="D780" s="33"/>
      <c r="E780" s="33"/>
      <c r="F780" s="37"/>
      <c r="G780" s="37"/>
      <c r="H780" s="44"/>
    </row>
    <row r="781" spans="1:8" ht="18.75">
      <c r="A781" s="35" t="s">
        <v>270</v>
      </c>
      <c r="B781" s="36" t="s">
        <v>325</v>
      </c>
      <c r="C781" s="39"/>
      <c r="D781" s="37"/>
      <c r="E781" s="37"/>
      <c r="F781" s="37" t="s">
        <v>10</v>
      </c>
      <c r="G781" s="37"/>
      <c r="H781" s="45" t="s">
        <v>324</v>
      </c>
    </row>
    <row r="782" spans="1:8" ht="18.75">
      <c r="A782" s="448" t="s">
        <v>419</v>
      </c>
      <c r="B782" s="432"/>
      <c r="C782" s="432"/>
      <c r="D782" s="432"/>
      <c r="E782" s="432"/>
      <c r="F782" s="432"/>
      <c r="G782" s="432"/>
      <c r="H782" s="449"/>
    </row>
    <row r="783" spans="1:8" ht="18.75">
      <c r="A783" s="450" t="s">
        <v>356</v>
      </c>
      <c r="B783" s="451"/>
      <c r="C783" s="451"/>
      <c r="D783" s="451"/>
      <c r="E783" s="451"/>
      <c r="F783" s="451"/>
      <c r="G783" s="451"/>
      <c r="H783" s="452"/>
    </row>
    <row r="784" spans="1:8">
      <c r="A784" s="505" t="s">
        <v>272</v>
      </c>
      <c r="B784" s="459" t="s">
        <v>273</v>
      </c>
      <c r="C784" s="460" t="s">
        <v>365</v>
      </c>
      <c r="D784" s="460" t="s">
        <v>378</v>
      </c>
      <c r="E784" s="460" t="s">
        <v>362</v>
      </c>
      <c r="F784" s="463" t="s">
        <v>363</v>
      </c>
      <c r="G784" s="460" t="s">
        <v>364</v>
      </c>
      <c r="H784" s="466" t="s">
        <v>275</v>
      </c>
    </row>
    <row r="785" spans="1:8">
      <c r="A785" s="505"/>
      <c r="B785" s="459"/>
      <c r="C785" s="461"/>
      <c r="D785" s="461"/>
      <c r="E785" s="461"/>
      <c r="F785" s="464"/>
      <c r="G785" s="461"/>
      <c r="H785" s="467"/>
    </row>
    <row r="786" spans="1:8" ht="21" customHeight="1">
      <c r="A786" s="505"/>
      <c r="B786" s="459"/>
      <c r="C786" s="462"/>
      <c r="D786" s="462"/>
      <c r="E786" s="462"/>
      <c r="F786" s="465"/>
      <c r="G786" s="462"/>
      <c r="H786" s="468"/>
    </row>
    <row r="787" spans="1:8" ht="18.75">
      <c r="A787" s="46">
        <v>1</v>
      </c>
      <c r="B787" s="87" t="s">
        <v>276</v>
      </c>
      <c r="C787" s="88">
        <v>8</v>
      </c>
      <c r="D787" s="22">
        <v>5</v>
      </c>
      <c r="E787" s="22">
        <v>5</v>
      </c>
      <c r="F787" s="88">
        <v>62.5</v>
      </c>
      <c r="G787" s="63">
        <f>SUM(C787:F787)</f>
        <v>80.5</v>
      </c>
      <c r="H787" s="64" t="str">
        <f>IF(G787&gt;=91,"A1",IF(G787&gt;=81,"A2",IF(G787&gt;=71,"B1",IF(G787&gt;=61,"B2",IF(G787&gt;=51,"C1",IF(G787&gt;=41,"C2",IF(G787&gt;=33,"D","E")))))))</f>
        <v>B1</v>
      </c>
    </row>
    <row r="788" spans="1:8" ht="18.75">
      <c r="A788" s="46">
        <v>2</v>
      </c>
      <c r="B788" s="87" t="s">
        <v>277</v>
      </c>
      <c r="C788" s="89">
        <v>8</v>
      </c>
      <c r="D788" s="22">
        <v>4</v>
      </c>
      <c r="E788" s="22">
        <v>4</v>
      </c>
      <c r="F788" s="22">
        <v>50.5</v>
      </c>
      <c r="G788" s="63">
        <f t="shared" ref="G788:G792" si="45">SUM(C788:F788)</f>
        <v>66.5</v>
      </c>
      <c r="H788" s="64" t="str">
        <f t="shared" ref="H788:H791" si="46">IF(G788&gt;=91,"A1",IF(G788&gt;=81,"A2",IF(G788&gt;=71,"B1",IF(G788&gt;=61,"B2",IF(G788&gt;=51,"C1",IF(G788&gt;=41,"C2",IF(G788&gt;=33,"D","E")))))))</f>
        <v>B2</v>
      </c>
    </row>
    <row r="789" spans="1:8" ht="18.75">
      <c r="A789" s="46">
        <v>3</v>
      </c>
      <c r="B789" s="87" t="s">
        <v>278</v>
      </c>
      <c r="C789" s="22">
        <v>9.75</v>
      </c>
      <c r="D789" s="22">
        <v>5</v>
      </c>
      <c r="E789" s="22">
        <v>4</v>
      </c>
      <c r="F789" s="22">
        <v>64.5</v>
      </c>
      <c r="G789" s="63">
        <f t="shared" si="45"/>
        <v>83.25</v>
      </c>
      <c r="H789" s="64" t="str">
        <f t="shared" si="46"/>
        <v>A2</v>
      </c>
    </row>
    <row r="790" spans="1:8" ht="18.75">
      <c r="A790" s="46">
        <v>4</v>
      </c>
      <c r="B790" s="87" t="s">
        <v>279</v>
      </c>
      <c r="C790" s="22">
        <v>9.25</v>
      </c>
      <c r="D790" s="22">
        <v>4</v>
      </c>
      <c r="E790" s="22">
        <v>4</v>
      </c>
      <c r="F790" s="22">
        <v>60</v>
      </c>
      <c r="G790" s="63">
        <f t="shared" si="45"/>
        <v>77.25</v>
      </c>
      <c r="H790" s="64" t="str">
        <f t="shared" si="46"/>
        <v>B1</v>
      </c>
    </row>
    <row r="791" spans="1:8" ht="18.75">
      <c r="A791" s="46">
        <v>5</v>
      </c>
      <c r="B791" s="87" t="s">
        <v>379</v>
      </c>
      <c r="C791" s="22">
        <v>9</v>
      </c>
      <c r="D791" s="22">
        <v>4</v>
      </c>
      <c r="E791" s="22">
        <v>4.5</v>
      </c>
      <c r="F791" s="22">
        <v>58.5</v>
      </c>
      <c r="G791" s="63">
        <f t="shared" si="45"/>
        <v>76</v>
      </c>
      <c r="H791" s="64" t="str">
        <f t="shared" si="46"/>
        <v>B1</v>
      </c>
    </row>
    <row r="792" spans="1:8" ht="18.75">
      <c r="A792" s="46">
        <v>6</v>
      </c>
      <c r="B792" s="90" t="s">
        <v>380</v>
      </c>
      <c r="C792" s="22"/>
      <c r="D792" s="22"/>
      <c r="E792" s="22"/>
      <c r="F792" s="22">
        <v>25.5</v>
      </c>
      <c r="G792" s="63">
        <f t="shared" si="45"/>
        <v>25.5</v>
      </c>
      <c r="H792" s="64"/>
    </row>
    <row r="793" spans="1:8" ht="18.75">
      <c r="A793" s="46">
        <v>7</v>
      </c>
      <c r="B793" s="87" t="s">
        <v>381</v>
      </c>
      <c r="C793" s="91"/>
      <c r="D793" s="91"/>
      <c r="E793" s="91"/>
      <c r="F793" s="92">
        <v>32.5</v>
      </c>
      <c r="G793" s="63"/>
      <c r="H793" s="64"/>
    </row>
    <row r="794" spans="1:8" ht="18.75">
      <c r="A794" s="46">
        <v>8</v>
      </c>
      <c r="B794" s="87" t="s">
        <v>382</v>
      </c>
      <c r="C794" s="93"/>
      <c r="D794" s="93"/>
      <c r="E794" s="93"/>
      <c r="F794" s="94">
        <v>35</v>
      </c>
      <c r="G794" s="63"/>
      <c r="H794" s="64"/>
    </row>
    <row r="795" spans="1:8" ht="18.75">
      <c r="A795" s="46">
        <v>9</v>
      </c>
      <c r="B795" s="87" t="s">
        <v>383</v>
      </c>
      <c r="C795" s="93"/>
      <c r="D795" s="93"/>
      <c r="E795" s="93"/>
      <c r="F795" s="94">
        <v>30.5</v>
      </c>
      <c r="G795" s="63"/>
      <c r="H795" s="64"/>
    </row>
    <row r="796" spans="1:8" ht="18.75">
      <c r="A796" s="59" t="s">
        <v>283</v>
      </c>
      <c r="B796" s="60"/>
      <c r="C796" s="61"/>
      <c r="D796" s="61"/>
      <c r="E796" s="61"/>
      <c r="F796" s="62"/>
      <c r="G796" s="63">
        <f>SUM(G787:G792)</f>
        <v>409</v>
      </c>
      <c r="H796" s="64"/>
    </row>
    <row r="797" spans="1:8" ht="18.75">
      <c r="A797" s="59" t="s">
        <v>384</v>
      </c>
      <c r="B797" s="60"/>
      <c r="C797" s="61"/>
      <c r="D797" s="61"/>
      <c r="E797" s="61"/>
      <c r="F797" s="62"/>
      <c r="G797" s="22">
        <v>74.400000000000006</v>
      </c>
      <c r="H797" s="64" t="str">
        <f t="shared" ref="H797" si="47">IF(G797&gt;=91,"A1",IF(G797&gt;=81,"A2",IF(G797&gt;=71,"B1",IF(G797&gt;=61,"B2",IF(G797&gt;=51,"C1",IF(G797&gt;=41,"C2",IF(G797&gt;=33,"D","E")))))))</f>
        <v>B1</v>
      </c>
    </row>
    <row r="798" spans="1:8" ht="18.75">
      <c r="A798" s="453" t="s">
        <v>385</v>
      </c>
      <c r="B798" s="454"/>
      <c r="C798" s="454"/>
      <c r="D798" s="454"/>
      <c r="E798" s="454"/>
      <c r="F798" s="454"/>
      <c r="G798" s="454"/>
      <c r="H798" s="455"/>
    </row>
    <row r="799" spans="1:8" ht="18">
      <c r="A799" s="456" t="s">
        <v>386</v>
      </c>
      <c r="B799" s="457"/>
      <c r="C799" s="457"/>
      <c r="D799" s="457"/>
      <c r="E799" s="457"/>
      <c r="F799" s="457"/>
      <c r="G799" s="457"/>
      <c r="H799" s="458"/>
    </row>
    <row r="800" spans="1:8" ht="18.75">
      <c r="A800" s="469" t="s">
        <v>387</v>
      </c>
      <c r="B800" s="470"/>
      <c r="C800" s="470"/>
      <c r="D800" s="470"/>
      <c r="E800" s="470"/>
      <c r="F800" s="470"/>
      <c r="G800" s="470"/>
      <c r="H800" s="419"/>
    </row>
    <row r="801" spans="1:8" ht="18.75">
      <c r="A801" s="469" t="s">
        <v>388</v>
      </c>
      <c r="B801" s="470"/>
      <c r="C801" s="470"/>
      <c r="D801" s="470"/>
      <c r="E801" s="470"/>
      <c r="F801" s="471"/>
      <c r="G801" s="418" t="s">
        <v>389</v>
      </c>
      <c r="H801" s="419"/>
    </row>
    <row r="802" spans="1:8" ht="18.75">
      <c r="A802" s="65" t="s">
        <v>390</v>
      </c>
      <c r="B802" s="66"/>
      <c r="C802" s="66"/>
      <c r="D802" s="66"/>
      <c r="E802" s="66"/>
      <c r="F802" s="67"/>
      <c r="G802" s="68" t="s">
        <v>98</v>
      </c>
      <c r="H802" s="69"/>
    </row>
    <row r="803" spans="1:8" ht="18.75">
      <c r="A803" s="469" t="s">
        <v>392</v>
      </c>
      <c r="B803" s="470"/>
      <c r="C803" s="470"/>
      <c r="D803" s="470"/>
      <c r="E803" s="470"/>
      <c r="F803" s="471"/>
      <c r="G803" s="70"/>
      <c r="H803" s="71"/>
    </row>
    <row r="804" spans="1:8" ht="18.75">
      <c r="A804" s="469" t="s">
        <v>388</v>
      </c>
      <c r="B804" s="470"/>
      <c r="C804" s="470"/>
      <c r="D804" s="470"/>
      <c r="E804" s="470"/>
      <c r="F804" s="471"/>
      <c r="G804" s="418" t="s">
        <v>389</v>
      </c>
      <c r="H804" s="419"/>
    </row>
    <row r="805" spans="1:8" ht="18.75">
      <c r="A805" s="472" t="s">
        <v>393</v>
      </c>
      <c r="B805" s="473"/>
      <c r="C805" s="473"/>
      <c r="D805" s="473"/>
      <c r="E805" s="473"/>
      <c r="F805" s="416"/>
      <c r="G805" s="72" t="s">
        <v>398</v>
      </c>
      <c r="H805" s="71"/>
    </row>
    <row r="806" spans="1:8" ht="18.75">
      <c r="A806" s="472" t="s">
        <v>395</v>
      </c>
      <c r="B806" s="473"/>
      <c r="C806" s="473"/>
      <c r="D806" s="473"/>
      <c r="E806" s="473"/>
      <c r="F806" s="416"/>
      <c r="G806" s="68" t="s">
        <v>398</v>
      </c>
      <c r="H806" s="69"/>
    </row>
    <row r="807" spans="1:8" ht="18.75">
      <c r="A807" s="472" t="s">
        <v>396</v>
      </c>
      <c r="B807" s="473"/>
      <c r="C807" s="473"/>
      <c r="D807" s="473"/>
      <c r="E807" s="473"/>
      <c r="F807" s="473"/>
      <c r="G807" s="68" t="s">
        <v>398</v>
      </c>
      <c r="H807" s="69"/>
    </row>
    <row r="808" spans="1:8" ht="18.75">
      <c r="A808" s="472" t="s">
        <v>397</v>
      </c>
      <c r="B808" s="473"/>
      <c r="C808" s="473"/>
      <c r="D808" s="473"/>
      <c r="E808" s="473"/>
      <c r="F808" s="473"/>
      <c r="G808" s="68" t="s">
        <v>398</v>
      </c>
      <c r="H808" s="69"/>
    </row>
    <row r="809" spans="1:8" ht="18.75">
      <c r="A809" s="469" t="s">
        <v>399</v>
      </c>
      <c r="B809" s="470"/>
      <c r="C809" s="470"/>
      <c r="D809" s="470"/>
      <c r="E809" s="470"/>
      <c r="F809" s="470"/>
      <c r="G809" s="470"/>
      <c r="H809" s="419"/>
    </row>
    <row r="810" spans="1:8" ht="18.75">
      <c r="A810" s="469" t="s">
        <v>388</v>
      </c>
      <c r="B810" s="470"/>
      <c r="C810" s="470"/>
      <c r="D810" s="470"/>
      <c r="E810" s="470"/>
      <c r="F810" s="470"/>
      <c r="G810" s="470"/>
      <c r="H810" s="419"/>
    </row>
    <row r="811" spans="1:8" ht="18.75">
      <c r="A811" s="65" t="s">
        <v>373</v>
      </c>
      <c r="B811" s="415">
        <v>76</v>
      </c>
      <c r="C811" s="473"/>
      <c r="D811" s="473"/>
      <c r="E811" s="473"/>
      <c r="F811" s="473"/>
      <c r="G811" s="473"/>
      <c r="H811" s="417"/>
    </row>
    <row r="812" spans="1:8" ht="18.75">
      <c r="A812" s="73" t="s">
        <v>400</v>
      </c>
      <c r="B812" s="474"/>
      <c r="C812" s="475"/>
      <c r="D812" s="475"/>
      <c r="E812" s="475"/>
      <c r="F812" s="475"/>
      <c r="G812" s="475"/>
      <c r="H812" s="476"/>
    </row>
    <row r="813" spans="1:8" ht="18.75">
      <c r="A813" s="414" t="s">
        <v>401</v>
      </c>
      <c r="B813" s="410"/>
      <c r="C813" s="410"/>
      <c r="D813" s="410"/>
      <c r="E813" s="75"/>
      <c r="F813" s="76"/>
      <c r="G813" s="70" t="s">
        <v>402</v>
      </c>
      <c r="H813" s="77"/>
    </row>
    <row r="814" spans="1:8" ht="18.75">
      <c r="A814" s="74" t="s">
        <v>403</v>
      </c>
      <c r="B814" s="70" t="s">
        <v>275</v>
      </c>
      <c r="C814" s="70" t="s">
        <v>403</v>
      </c>
      <c r="D814" s="70" t="s">
        <v>275</v>
      </c>
      <c r="E814" s="78"/>
      <c r="F814" s="410" t="s">
        <v>404</v>
      </c>
      <c r="G814" s="410"/>
      <c r="H814" s="79" t="s">
        <v>275</v>
      </c>
    </row>
    <row r="815" spans="1:8" ht="18.75">
      <c r="A815" s="80" t="s">
        <v>405</v>
      </c>
      <c r="B815" s="81" t="s">
        <v>280</v>
      </c>
      <c r="C815" s="81" t="s">
        <v>406</v>
      </c>
      <c r="D815" s="81" t="s">
        <v>306</v>
      </c>
      <c r="E815" s="78"/>
      <c r="F815" s="477">
        <v>3</v>
      </c>
      <c r="G815" s="477"/>
      <c r="H815" s="82" t="s">
        <v>398</v>
      </c>
    </row>
    <row r="816" spans="1:8" ht="18.75">
      <c r="A816" s="80" t="s">
        <v>407</v>
      </c>
      <c r="B816" s="81" t="s">
        <v>297</v>
      </c>
      <c r="C816" s="81" t="s">
        <v>408</v>
      </c>
      <c r="D816" s="81" t="s">
        <v>292</v>
      </c>
      <c r="E816" s="78"/>
      <c r="F816" s="477">
        <v>2</v>
      </c>
      <c r="G816" s="477"/>
      <c r="H816" s="82" t="s">
        <v>391</v>
      </c>
    </row>
    <row r="817" spans="1:8" ht="18.75">
      <c r="A817" s="80" t="s">
        <v>409</v>
      </c>
      <c r="B817" s="81" t="s">
        <v>410</v>
      </c>
      <c r="C817" s="81" t="s">
        <v>411</v>
      </c>
      <c r="D817" s="81" t="s">
        <v>412</v>
      </c>
      <c r="E817" s="78"/>
      <c r="F817" s="477">
        <v>1</v>
      </c>
      <c r="G817" s="477"/>
      <c r="H817" s="82" t="s">
        <v>394</v>
      </c>
    </row>
    <row r="818" spans="1:8" ht="18.75">
      <c r="A818" s="80" t="s">
        <v>413</v>
      </c>
      <c r="B818" s="81" t="s">
        <v>336</v>
      </c>
      <c r="C818" s="81" t="s">
        <v>414</v>
      </c>
      <c r="D818" s="81" t="s">
        <v>415</v>
      </c>
      <c r="E818" s="83"/>
      <c r="F818" s="478"/>
      <c r="G818" s="479"/>
      <c r="H818" s="84"/>
    </row>
    <row r="819" spans="1:8" ht="18.75">
      <c r="A819" s="480" t="s">
        <v>428</v>
      </c>
      <c r="B819" s="481"/>
      <c r="C819" s="482" t="s">
        <v>417</v>
      </c>
      <c r="D819" s="483"/>
      <c r="E819" s="483"/>
      <c r="F819" s="483"/>
      <c r="G819" s="482" t="s">
        <v>418</v>
      </c>
      <c r="H819" s="484"/>
    </row>
    <row r="823" spans="1:8" ht="18.75">
      <c r="A823" s="439" t="s">
        <v>257</v>
      </c>
      <c r="B823" s="440"/>
      <c r="C823" s="440"/>
      <c r="D823" s="440"/>
      <c r="E823" s="440"/>
      <c r="F823" s="440"/>
      <c r="G823" s="440"/>
      <c r="H823" s="441"/>
    </row>
    <row r="824" spans="1:8" ht="15.75">
      <c r="A824" s="442" t="s">
        <v>258</v>
      </c>
      <c r="B824" s="443"/>
      <c r="C824" s="443"/>
      <c r="D824" s="443"/>
      <c r="E824" s="443"/>
      <c r="F824" s="443"/>
      <c r="G824" s="443"/>
      <c r="H824" s="444"/>
    </row>
    <row r="825" spans="1:8" ht="18.75">
      <c r="A825" s="445" t="s">
        <v>259</v>
      </c>
      <c r="B825" s="446"/>
      <c r="C825" s="446"/>
      <c r="D825" s="446"/>
      <c r="E825" s="446"/>
      <c r="F825" s="446"/>
      <c r="G825" s="446"/>
      <c r="H825" s="447"/>
    </row>
    <row r="826" spans="1:8" ht="15.75">
      <c r="A826" s="442" t="s">
        <v>374</v>
      </c>
      <c r="B826" s="443"/>
      <c r="C826" s="443"/>
      <c r="D826" s="443"/>
      <c r="E826" s="443"/>
      <c r="F826" s="443"/>
      <c r="G826" s="443"/>
      <c r="H826" s="444"/>
    </row>
    <row r="827" spans="1:8" ht="18.75">
      <c r="A827" s="445" t="s">
        <v>375</v>
      </c>
      <c r="B827" s="446"/>
      <c r="C827" s="446"/>
      <c r="D827" s="446"/>
      <c r="E827" s="446"/>
      <c r="F827" s="446"/>
      <c r="G827" s="446"/>
      <c r="H827" s="447"/>
    </row>
    <row r="828" spans="1:8" ht="18.75">
      <c r="A828" s="35" t="s">
        <v>263</v>
      </c>
      <c r="B828" s="36" t="s">
        <v>264</v>
      </c>
      <c r="C828" s="33"/>
      <c r="D828" s="37"/>
      <c r="E828" s="37"/>
      <c r="F828" s="33"/>
      <c r="G828" s="33"/>
      <c r="H828" s="34"/>
    </row>
    <row r="829" spans="1:8" ht="18.75">
      <c r="A829" s="35" t="s">
        <v>359</v>
      </c>
      <c r="B829" s="36" t="s">
        <v>192</v>
      </c>
      <c r="C829" s="39"/>
      <c r="D829" s="37"/>
      <c r="E829" s="37"/>
      <c r="F829" s="40" t="s">
        <v>376</v>
      </c>
      <c r="G829" s="40"/>
      <c r="H829" s="41">
        <v>17</v>
      </c>
    </row>
    <row r="830" spans="1:8" ht="18.75">
      <c r="A830" s="35" t="s">
        <v>377</v>
      </c>
      <c r="B830" s="85">
        <v>1542</v>
      </c>
      <c r="C830" s="43"/>
      <c r="D830" s="33"/>
      <c r="E830" s="33"/>
      <c r="F830" s="37"/>
      <c r="G830" s="37"/>
      <c r="H830" s="44"/>
    </row>
    <row r="831" spans="1:8" ht="18.75">
      <c r="A831" s="35" t="s">
        <v>270</v>
      </c>
      <c r="B831" s="36" t="s">
        <v>434</v>
      </c>
      <c r="C831" s="39"/>
      <c r="D831" s="37"/>
      <c r="E831" s="37"/>
      <c r="F831" s="37" t="s">
        <v>10</v>
      </c>
      <c r="G831" s="37"/>
      <c r="H831" s="45" t="s">
        <v>435</v>
      </c>
    </row>
    <row r="832" spans="1:8" ht="18.75">
      <c r="A832" s="448" t="s">
        <v>419</v>
      </c>
      <c r="B832" s="432"/>
      <c r="C832" s="432"/>
      <c r="D832" s="432"/>
      <c r="E832" s="432"/>
      <c r="F832" s="432"/>
      <c r="G832" s="432"/>
      <c r="H832" s="449"/>
    </row>
    <row r="833" spans="1:8" ht="18.75">
      <c r="A833" s="450" t="s">
        <v>356</v>
      </c>
      <c r="B833" s="451"/>
      <c r="C833" s="451"/>
      <c r="D833" s="451"/>
      <c r="E833" s="451"/>
      <c r="F833" s="451"/>
      <c r="G833" s="451"/>
      <c r="H833" s="452"/>
    </row>
    <row r="834" spans="1:8">
      <c r="A834" s="507" t="s">
        <v>272</v>
      </c>
      <c r="B834" s="495" t="s">
        <v>273</v>
      </c>
      <c r="C834" s="496" t="s">
        <v>365</v>
      </c>
      <c r="D834" s="496" t="s">
        <v>378</v>
      </c>
      <c r="E834" s="496" t="s">
        <v>362</v>
      </c>
      <c r="F834" s="499" t="s">
        <v>363</v>
      </c>
      <c r="G834" s="496" t="s">
        <v>364</v>
      </c>
      <c r="H834" s="502" t="s">
        <v>275</v>
      </c>
    </row>
    <row r="835" spans="1:8">
      <c r="A835" s="507"/>
      <c r="B835" s="495"/>
      <c r="C835" s="497"/>
      <c r="D835" s="497"/>
      <c r="E835" s="497"/>
      <c r="F835" s="500"/>
      <c r="G835" s="497"/>
      <c r="H835" s="503"/>
    </row>
    <row r="836" spans="1:8" ht="23.25" customHeight="1">
      <c r="A836" s="507"/>
      <c r="B836" s="495"/>
      <c r="C836" s="498"/>
      <c r="D836" s="498"/>
      <c r="E836" s="498"/>
      <c r="F836" s="501"/>
      <c r="G836" s="498"/>
      <c r="H836" s="504"/>
    </row>
    <row r="837" spans="1:8" ht="18.75">
      <c r="A837" s="47">
        <v>1</v>
      </c>
      <c r="B837" s="48" t="s">
        <v>276</v>
      </c>
      <c r="C837" s="49">
        <v>7.5</v>
      </c>
      <c r="D837" s="50">
        <v>5</v>
      </c>
      <c r="E837" s="50">
        <v>4</v>
      </c>
      <c r="F837" s="49">
        <v>66.5</v>
      </c>
      <c r="G837" s="51">
        <f>SUM(C837:F837)</f>
        <v>83</v>
      </c>
      <c r="H837" s="52" t="str">
        <f>IF(G837&gt;=91,"A1",IF(G837&gt;=81,"A2",IF(G837&gt;=71,"B1",IF(G837&gt;=61,"B2",IF(G837&gt;=51,"C1",IF(G837&gt;=41,"C2",IF(G837&gt;=33,"D","E")))))))</f>
        <v>A2</v>
      </c>
    </row>
    <row r="838" spans="1:8" ht="18.75">
      <c r="A838" s="47">
        <v>2</v>
      </c>
      <c r="B838" s="48" t="s">
        <v>277</v>
      </c>
      <c r="C838" s="53">
        <v>7</v>
      </c>
      <c r="D838" s="50">
        <v>4</v>
      </c>
      <c r="E838" s="50">
        <v>4</v>
      </c>
      <c r="F838" s="50">
        <v>55</v>
      </c>
      <c r="G838" s="51">
        <f t="shared" ref="G838:G842" si="48">SUM(C838:F838)</f>
        <v>70</v>
      </c>
      <c r="H838" s="52" t="str">
        <f t="shared" ref="H838:H841" si="49">IF(G838&gt;=91,"A1",IF(G838&gt;=81,"A2",IF(G838&gt;=71,"B1",IF(G838&gt;=61,"B2",IF(G838&gt;=51,"C1",IF(G838&gt;=41,"C2",IF(G838&gt;=33,"D","E")))))))</f>
        <v>B2</v>
      </c>
    </row>
    <row r="839" spans="1:8" ht="18.75">
      <c r="A839" s="47">
        <v>3</v>
      </c>
      <c r="B839" s="48" t="s">
        <v>278</v>
      </c>
      <c r="C839" s="50">
        <v>8.75</v>
      </c>
      <c r="D839" s="50">
        <v>5</v>
      </c>
      <c r="E839" s="50">
        <v>5</v>
      </c>
      <c r="F839" s="50">
        <v>71.5</v>
      </c>
      <c r="G839" s="51">
        <f t="shared" si="48"/>
        <v>90.25</v>
      </c>
      <c r="H839" s="52" t="str">
        <f t="shared" si="49"/>
        <v>A2</v>
      </c>
    </row>
    <row r="840" spans="1:8" ht="18.75">
      <c r="A840" s="47">
        <v>4</v>
      </c>
      <c r="B840" s="48" t="s">
        <v>279</v>
      </c>
      <c r="C840" s="50">
        <v>9.75</v>
      </c>
      <c r="D840" s="50">
        <v>5</v>
      </c>
      <c r="E840" s="50">
        <v>5</v>
      </c>
      <c r="F840" s="50">
        <v>71</v>
      </c>
      <c r="G840" s="51">
        <f t="shared" si="48"/>
        <v>90.75</v>
      </c>
      <c r="H840" s="52" t="str">
        <f t="shared" si="49"/>
        <v>A2</v>
      </c>
    </row>
    <row r="841" spans="1:8" ht="18.75">
      <c r="A841" s="47">
        <v>5</v>
      </c>
      <c r="B841" s="48" t="s">
        <v>379</v>
      </c>
      <c r="C841" s="50">
        <v>7.5</v>
      </c>
      <c r="D841" s="50">
        <v>4.5</v>
      </c>
      <c r="E841" s="50">
        <v>4</v>
      </c>
      <c r="F841" s="50">
        <v>58</v>
      </c>
      <c r="G841" s="51">
        <f t="shared" si="48"/>
        <v>74</v>
      </c>
      <c r="H841" s="52" t="str">
        <f t="shared" si="49"/>
        <v>B1</v>
      </c>
    </row>
    <row r="842" spans="1:8" ht="18.75">
      <c r="A842" s="47">
        <v>6</v>
      </c>
      <c r="B842" s="54" t="s">
        <v>380</v>
      </c>
      <c r="C842" s="50"/>
      <c r="D842" s="50"/>
      <c r="E842" s="50"/>
      <c r="F842" s="50">
        <v>44.5</v>
      </c>
      <c r="G842" s="51">
        <f t="shared" si="48"/>
        <v>44.5</v>
      </c>
      <c r="H842" s="52"/>
    </row>
    <row r="843" spans="1:8" ht="18.75">
      <c r="A843" s="47">
        <v>7</v>
      </c>
      <c r="B843" s="48" t="s">
        <v>381</v>
      </c>
      <c r="C843" s="55"/>
      <c r="D843" s="55"/>
      <c r="E843" s="55"/>
      <c r="F843" s="56">
        <v>45</v>
      </c>
      <c r="G843" s="51"/>
      <c r="H843" s="52"/>
    </row>
    <row r="844" spans="1:8" ht="18.75">
      <c r="A844" s="47">
        <v>8</v>
      </c>
      <c r="B844" s="48" t="s">
        <v>382</v>
      </c>
      <c r="C844" s="57"/>
      <c r="D844" s="57"/>
      <c r="E844" s="57"/>
      <c r="F844" s="58">
        <v>40.5</v>
      </c>
      <c r="G844" s="51"/>
      <c r="H844" s="52"/>
    </row>
    <row r="845" spans="1:8" ht="18.75">
      <c r="A845" s="47">
        <v>9</v>
      </c>
      <c r="B845" s="48" t="s">
        <v>383</v>
      </c>
      <c r="C845" s="57"/>
      <c r="D845" s="57"/>
      <c r="E845" s="57"/>
      <c r="F845" s="58">
        <v>28</v>
      </c>
      <c r="G845" s="51"/>
      <c r="H845" s="52"/>
    </row>
    <row r="846" spans="1:8" ht="18.75">
      <c r="A846" s="59" t="s">
        <v>283</v>
      </c>
      <c r="B846" s="60"/>
      <c r="C846" s="61"/>
      <c r="D846" s="61"/>
      <c r="E846" s="61"/>
      <c r="F846" s="62"/>
      <c r="G846" s="63">
        <f>SUM(G837:G842)</f>
        <v>452.5</v>
      </c>
      <c r="H846" s="64"/>
    </row>
    <row r="847" spans="1:8" ht="18.75">
      <c r="A847" s="59" t="s">
        <v>384</v>
      </c>
      <c r="B847" s="60"/>
      <c r="C847" s="61"/>
      <c r="D847" s="61"/>
      <c r="E847" s="61"/>
      <c r="F847" s="62"/>
      <c r="G847" s="22">
        <v>82.3</v>
      </c>
      <c r="H847" s="64" t="str">
        <f t="shared" ref="H847" si="50">IF(G847&gt;=91,"A1",IF(G847&gt;=81,"A2",IF(G847&gt;=71,"B1",IF(G847&gt;=61,"B2",IF(G847&gt;=51,"C1",IF(G847&gt;=41,"C2",IF(G847&gt;=33,"D","E")))))))</f>
        <v>A2</v>
      </c>
    </row>
    <row r="848" spans="1:8" ht="18.75">
      <c r="A848" s="453" t="s">
        <v>385</v>
      </c>
      <c r="B848" s="454"/>
      <c r="C848" s="454"/>
      <c r="D848" s="454"/>
      <c r="E848" s="454"/>
      <c r="F848" s="454"/>
      <c r="G848" s="454"/>
      <c r="H848" s="455"/>
    </row>
    <row r="849" spans="1:8" ht="18">
      <c r="A849" s="456" t="s">
        <v>386</v>
      </c>
      <c r="B849" s="457"/>
      <c r="C849" s="457"/>
      <c r="D849" s="457"/>
      <c r="E849" s="457"/>
      <c r="F849" s="457"/>
      <c r="G849" s="457"/>
      <c r="H849" s="458"/>
    </row>
    <row r="850" spans="1:8" ht="18.75">
      <c r="A850" s="469" t="s">
        <v>387</v>
      </c>
      <c r="B850" s="470"/>
      <c r="C850" s="470"/>
      <c r="D850" s="470"/>
      <c r="E850" s="470"/>
      <c r="F850" s="470"/>
      <c r="G850" s="470"/>
      <c r="H850" s="419"/>
    </row>
    <row r="851" spans="1:8" ht="18.75">
      <c r="A851" s="469" t="s">
        <v>388</v>
      </c>
      <c r="B851" s="470"/>
      <c r="C851" s="470"/>
      <c r="D851" s="470"/>
      <c r="E851" s="470"/>
      <c r="F851" s="471"/>
      <c r="G851" s="418" t="s">
        <v>389</v>
      </c>
      <c r="H851" s="419"/>
    </row>
    <row r="852" spans="1:8" ht="18.75">
      <c r="A852" s="65" t="s">
        <v>390</v>
      </c>
      <c r="B852" s="66"/>
      <c r="C852" s="66"/>
      <c r="D852" s="66"/>
      <c r="E852" s="66"/>
      <c r="F852" s="67"/>
      <c r="G852" s="68" t="s">
        <v>391</v>
      </c>
      <c r="H852" s="69"/>
    </row>
    <row r="853" spans="1:8" ht="18.75">
      <c r="A853" s="469" t="s">
        <v>392</v>
      </c>
      <c r="B853" s="470"/>
      <c r="C853" s="470"/>
      <c r="D853" s="470"/>
      <c r="E853" s="470"/>
      <c r="F853" s="471"/>
      <c r="G853" s="70"/>
      <c r="H853" s="71"/>
    </row>
    <row r="854" spans="1:8" ht="18.75">
      <c r="A854" s="469" t="s">
        <v>388</v>
      </c>
      <c r="B854" s="470"/>
      <c r="C854" s="470"/>
      <c r="D854" s="470"/>
      <c r="E854" s="470"/>
      <c r="F854" s="471"/>
      <c r="G854" s="418" t="s">
        <v>389</v>
      </c>
      <c r="H854" s="419"/>
    </row>
    <row r="855" spans="1:8" ht="18.75">
      <c r="A855" s="472" t="s">
        <v>393</v>
      </c>
      <c r="B855" s="473"/>
      <c r="C855" s="473"/>
      <c r="D855" s="473"/>
      <c r="E855" s="473"/>
      <c r="F855" s="416"/>
      <c r="G855" s="72" t="s">
        <v>391</v>
      </c>
      <c r="H855" s="71"/>
    </row>
    <row r="856" spans="1:8" ht="18.75">
      <c r="A856" s="472" t="s">
        <v>395</v>
      </c>
      <c r="B856" s="473"/>
      <c r="C856" s="473"/>
      <c r="D856" s="473"/>
      <c r="E856" s="473"/>
      <c r="F856" s="416"/>
      <c r="G856" s="68" t="s">
        <v>391</v>
      </c>
      <c r="H856" s="69"/>
    </row>
    <row r="857" spans="1:8" ht="18.75">
      <c r="A857" s="472" t="s">
        <v>396</v>
      </c>
      <c r="B857" s="473"/>
      <c r="C857" s="473"/>
      <c r="D857" s="473"/>
      <c r="E857" s="473"/>
      <c r="F857" s="473"/>
      <c r="G857" s="68" t="s">
        <v>398</v>
      </c>
      <c r="H857" s="69"/>
    </row>
    <row r="858" spans="1:8" ht="18.75">
      <c r="A858" s="472" t="s">
        <v>397</v>
      </c>
      <c r="B858" s="473"/>
      <c r="C858" s="473"/>
      <c r="D858" s="473"/>
      <c r="E858" s="473"/>
      <c r="F858" s="473"/>
      <c r="G858" s="68" t="s">
        <v>398</v>
      </c>
      <c r="H858" s="69"/>
    </row>
    <row r="859" spans="1:8" ht="18.75">
      <c r="A859" s="469" t="s">
        <v>399</v>
      </c>
      <c r="B859" s="470"/>
      <c r="C859" s="470"/>
      <c r="D859" s="470"/>
      <c r="E859" s="470"/>
      <c r="F859" s="470"/>
      <c r="G859" s="470"/>
      <c r="H859" s="419"/>
    </row>
    <row r="860" spans="1:8" ht="18.75">
      <c r="A860" s="469" t="s">
        <v>388</v>
      </c>
      <c r="B860" s="470"/>
      <c r="C860" s="470"/>
      <c r="D860" s="470"/>
      <c r="E860" s="470"/>
      <c r="F860" s="470"/>
      <c r="G860" s="470"/>
      <c r="H860" s="419"/>
    </row>
    <row r="861" spans="1:8" ht="18.75">
      <c r="A861" s="65" t="s">
        <v>373</v>
      </c>
      <c r="B861" s="415">
        <v>66</v>
      </c>
      <c r="C861" s="473"/>
      <c r="D861" s="473"/>
      <c r="E861" s="473"/>
      <c r="F861" s="473"/>
      <c r="G861" s="473"/>
      <c r="H861" s="417"/>
    </row>
    <row r="862" spans="1:8" ht="18.75">
      <c r="A862" s="73" t="s">
        <v>400</v>
      </c>
      <c r="B862" s="474"/>
      <c r="C862" s="475"/>
      <c r="D862" s="475"/>
      <c r="E862" s="475"/>
      <c r="F862" s="475"/>
      <c r="G862" s="475"/>
      <c r="H862" s="476"/>
    </row>
    <row r="863" spans="1:8" ht="18.75">
      <c r="A863" s="414" t="s">
        <v>401</v>
      </c>
      <c r="B863" s="410"/>
      <c r="C863" s="410"/>
      <c r="D863" s="410"/>
      <c r="E863" s="75"/>
      <c r="F863" s="76"/>
      <c r="G863" s="70" t="s">
        <v>402</v>
      </c>
      <c r="H863" s="77"/>
    </row>
    <row r="864" spans="1:8" ht="18.75">
      <c r="A864" s="74" t="s">
        <v>403</v>
      </c>
      <c r="B864" s="70" t="s">
        <v>275</v>
      </c>
      <c r="C864" s="70" t="s">
        <v>403</v>
      </c>
      <c r="D864" s="70" t="s">
        <v>275</v>
      </c>
      <c r="E864" s="78"/>
      <c r="F864" s="410" t="s">
        <v>404</v>
      </c>
      <c r="G864" s="410"/>
      <c r="H864" s="79" t="s">
        <v>275</v>
      </c>
    </row>
    <row r="865" spans="1:8" ht="18.75">
      <c r="A865" s="80" t="s">
        <v>405</v>
      </c>
      <c r="B865" s="81" t="s">
        <v>280</v>
      </c>
      <c r="C865" s="81" t="s">
        <v>406</v>
      </c>
      <c r="D865" s="81" t="s">
        <v>306</v>
      </c>
      <c r="E865" s="78"/>
      <c r="F865" s="477">
        <v>3</v>
      </c>
      <c r="G865" s="477"/>
      <c r="H865" s="82" t="s">
        <v>398</v>
      </c>
    </row>
    <row r="866" spans="1:8" ht="18.75">
      <c r="A866" s="80" t="s">
        <v>407</v>
      </c>
      <c r="B866" s="81" t="s">
        <v>297</v>
      </c>
      <c r="C866" s="81" t="s">
        <v>408</v>
      </c>
      <c r="D866" s="81" t="s">
        <v>292</v>
      </c>
      <c r="E866" s="78"/>
      <c r="F866" s="477">
        <v>2</v>
      </c>
      <c r="G866" s="477"/>
      <c r="H866" s="82" t="s">
        <v>391</v>
      </c>
    </row>
    <row r="867" spans="1:8" ht="18.75">
      <c r="A867" s="80" t="s">
        <v>409</v>
      </c>
      <c r="B867" s="81" t="s">
        <v>410</v>
      </c>
      <c r="C867" s="81" t="s">
        <v>411</v>
      </c>
      <c r="D867" s="81" t="s">
        <v>412</v>
      </c>
      <c r="E867" s="78"/>
      <c r="F867" s="477">
        <v>1</v>
      </c>
      <c r="G867" s="477"/>
      <c r="H867" s="82" t="s">
        <v>394</v>
      </c>
    </row>
    <row r="868" spans="1:8" ht="18.75">
      <c r="A868" s="80" t="s">
        <v>413</v>
      </c>
      <c r="B868" s="81" t="s">
        <v>336</v>
      </c>
      <c r="C868" s="81" t="s">
        <v>414</v>
      </c>
      <c r="D868" s="81" t="s">
        <v>415</v>
      </c>
      <c r="E868" s="83"/>
      <c r="F868" s="478"/>
      <c r="G868" s="479"/>
      <c r="H868" s="84"/>
    </row>
    <row r="869" spans="1:8" ht="18.75">
      <c r="A869" s="480" t="s">
        <v>428</v>
      </c>
      <c r="B869" s="481"/>
      <c r="C869" s="482" t="s">
        <v>417</v>
      </c>
      <c r="D869" s="483"/>
      <c r="E869" s="483"/>
      <c r="F869" s="483"/>
      <c r="G869" s="482" t="s">
        <v>418</v>
      </c>
      <c r="H869" s="484"/>
    </row>
    <row r="873" spans="1:8" ht="18.75">
      <c r="A873" s="439" t="s">
        <v>257</v>
      </c>
      <c r="B873" s="440"/>
      <c r="C873" s="440"/>
      <c r="D873" s="440"/>
      <c r="E873" s="440"/>
      <c r="F873" s="440"/>
      <c r="G873" s="440"/>
      <c r="H873" s="441"/>
    </row>
    <row r="874" spans="1:8" ht="15.75">
      <c r="A874" s="442" t="s">
        <v>258</v>
      </c>
      <c r="B874" s="443"/>
      <c r="C874" s="443"/>
      <c r="D874" s="443"/>
      <c r="E874" s="443"/>
      <c r="F874" s="443"/>
      <c r="G874" s="443"/>
      <c r="H874" s="444"/>
    </row>
    <row r="875" spans="1:8" ht="18.75">
      <c r="A875" s="445" t="s">
        <v>259</v>
      </c>
      <c r="B875" s="446"/>
      <c r="C875" s="446"/>
      <c r="D875" s="446"/>
      <c r="E875" s="446"/>
      <c r="F875" s="446"/>
      <c r="G875" s="446"/>
      <c r="H875" s="447"/>
    </row>
    <row r="876" spans="1:8" ht="15.75">
      <c r="A876" s="442" t="s">
        <v>374</v>
      </c>
      <c r="B876" s="443"/>
      <c r="C876" s="443"/>
      <c r="D876" s="443"/>
      <c r="E876" s="443"/>
      <c r="F876" s="443"/>
      <c r="G876" s="443"/>
      <c r="H876" s="444"/>
    </row>
    <row r="877" spans="1:8" ht="18.75">
      <c r="A877" s="445" t="s">
        <v>375</v>
      </c>
      <c r="B877" s="446"/>
      <c r="C877" s="446"/>
      <c r="D877" s="446"/>
      <c r="E877" s="446"/>
      <c r="F877" s="446"/>
      <c r="G877" s="446"/>
      <c r="H877" s="447"/>
    </row>
    <row r="878" spans="1:8" ht="18.75">
      <c r="A878" s="35" t="s">
        <v>263</v>
      </c>
      <c r="B878" s="36" t="s">
        <v>264</v>
      </c>
      <c r="C878" s="33"/>
      <c r="D878" s="37"/>
      <c r="E878" s="37"/>
      <c r="F878" s="33"/>
      <c r="G878" s="33"/>
      <c r="H878" s="34"/>
    </row>
    <row r="879" spans="1:8" ht="18.75">
      <c r="A879" s="35" t="s">
        <v>359</v>
      </c>
      <c r="B879" s="36" t="s">
        <v>200</v>
      </c>
      <c r="C879" s="39"/>
      <c r="D879" s="37"/>
      <c r="E879" s="37"/>
      <c r="F879" s="40" t="s">
        <v>376</v>
      </c>
      <c r="G879" s="40"/>
      <c r="H879" s="113">
        <v>18</v>
      </c>
    </row>
    <row r="880" spans="1:8" ht="18.75">
      <c r="A880" s="35" t="s">
        <v>377</v>
      </c>
      <c r="B880" s="85">
        <v>1133</v>
      </c>
      <c r="C880" s="43"/>
      <c r="D880" s="33"/>
      <c r="E880" s="33"/>
      <c r="F880" s="37"/>
      <c r="G880" s="37"/>
      <c r="H880" s="114"/>
    </row>
    <row r="881" spans="1:8" ht="18.75">
      <c r="A881" s="35" t="s">
        <v>270</v>
      </c>
      <c r="B881" s="36" t="s">
        <v>329</v>
      </c>
      <c r="C881" s="39"/>
      <c r="D881" s="37"/>
      <c r="E881" s="37"/>
      <c r="F881" s="37" t="s">
        <v>10</v>
      </c>
      <c r="G881" s="37"/>
      <c r="H881" s="45" t="s">
        <v>328</v>
      </c>
    </row>
    <row r="882" spans="1:8" ht="18.75">
      <c r="A882" s="448" t="s">
        <v>419</v>
      </c>
      <c r="B882" s="432"/>
      <c r="C882" s="432"/>
      <c r="D882" s="432"/>
      <c r="E882" s="432"/>
      <c r="F882" s="432"/>
      <c r="G882" s="432"/>
      <c r="H882" s="449"/>
    </row>
    <row r="883" spans="1:8" ht="22.5" customHeight="1">
      <c r="A883" s="450" t="s">
        <v>356</v>
      </c>
      <c r="B883" s="451"/>
      <c r="C883" s="451"/>
      <c r="D883" s="451"/>
      <c r="E883" s="451"/>
      <c r="F883" s="451"/>
      <c r="G883" s="451"/>
      <c r="H883" s="452"/>
    </row>
    <row r="884" spans="1:8">
      <c r="A884" s="505" t="s">
        <v>272</v>
      </c>
      <c r="B884" s="459" t="s">
        <v>273</v>
      </c>
      <c r="C884" s="460" t="s">
        <v>365</v>
      </c>
      <c r="D884" s="460" t="s">
        <v>378</v>
      </c>
      <c r="E884" s="460" t="s">
        <v>362</v>
      </c>
      <c r="F884" s="463" t="s">
        <v>363</v>
      </c>
      <c r="G884" s="460" t="s">
        <v>364</v>
      </c>
      <c r="H884" s="466" t="s">
        <v>275</v>
      </c>
    </row>
    <row r="885" spans="1:8">
      <c r="A885" s="505"/>
      <c r="B885" s="459"/>
      <c r="C885" s="461"/>
      <c r="D885" s="461"/>
      <c r="E885" s="461"/>
      <c r="F885" s="464"/>
      <c r="G885" s="461"/>
      <c r="H885" s="467"/>
    </row>
    <row r="886" spans="1:8" ht="22.5" customHeight="1">
      <c r="A886" s="505"/>
      <c r="B886" s="459"/>
      <c r="C886" s="462"/>
      <c r="D886" s="462"/>
      <c r="E886" s="462"/>
      <c r="F886" s="465"/>
      <c r="G886" s="462"/>
      <c r="H886" s="468"/>
    </row>
    <row r="887" spans="1:8" ht="18.75">
      <c r="A887" s="46">
        <v>1</v>
      </c>
      <c r="B887" s="87" t="s">
        <v>276</v>
      </c>
      <c r="C887" s="88">
        <v>9.25</v>
      </c>
      <c r="D887" s="22">
        <v>5</v>
      </c>
      <c r="E887" s="22">
        <v>5</v>
      </c>
      <c r="F887" s="88">
        <v>70</v>
      </c>
      <c r="G887" s="63">
        <f>SUM(C887:F887)</f>
        <v>89.25</v>
      </c>
      <c r="H887" s="64" t="str">
        <f>IF(G887&gt;=91,"A1",IF(G887&gt;=81,"A2",IF(G887&gt;=71,"B1",IF(G887&gt;=61,"B2",IF(G887&gt;=51,"C1",IF(G887&gt;=41,"C2",IF(G887&gt;=33,"D","E")))))))</f>
        <v>A2</v>
      </c>
    </row>
    <row r="888" spans="1:8" ht="18.75">
      <c r="A888" s="46">
        <v>2</v>
      </c>
      <c r="B888" s="87" t="s">
        <v>277</v>
      </c>
      <c r="C888" s="89">
        <v>8.5</v>
      </c>
      <c r="D888" s="22">
        <v>5</v>
      </c>
      <c r="E888" s="22">
        <v>5</v>
      </c>
      <c r="F888" s="22">
        <v>61</v>
      </c>
      <c r="G888" s="63">
        <f t="shared" ref="G888:G892" si="51">SUM(C888:F888)</f>
        <v>79.5</v>
      </c>
      <c r="H888" s="64" t="str">
        <f t="shared" ref="H888:H891" si="52">IF(G888&gt;=91,"A1",IF(G888&gt;=81,"A2",IF(G888&gt;=71,"B1",IF(G888&gt;=61,"B2",IF(G888&gt;=51,"C1",IF(G888&gt;=41,"C2",IF(G888&gt;=33,"D","E")))))))</f>
        <v>B1</v>
      </c>
    </row>
    <row r="889" spans="1:8" ht="18.75">
      <c r="A889" s="46">
        <v>3</v>
      </c>
      <c r="B889" s="87" t="s">
        <v>278</v>
      </c>
      <c r="C889" s="22">
        <v>10</v>
      </c>
      <c r="D889" s="22">
        <v>5</v>
      </c>
      <c r="E889" s="22">
        <v>5</v>
      </c>
      <c r="F889" s="22">
        <v>68</v>
      </c>
      <c r="G889" s="63">
        <f t="shared" si="51"/>
        <v>88</v>
      </c>
      <c r="H889" s="64" t="str">
        <f t="shared" si="52"/>
        <v>A2</v>
      </c>
    </row>
    <row r="890" spans="1:8" ht="18.75">
      <c r="A890" s="46">
        <v>4</v>
      </c>
      <c r="B890" s="87" t="s">
        <v>279</v>
      </c>
      <c r="C890" s="22">
        <v>10</v>
      </c>
      <c r="D890" s="22">
        <v>5</v>
      </c>
      <c r="E890" s="22">
        <v>5</v>
      </c>
      <c r="F890" s="22">
        <v>74.5</v>
      </c>
      <c r="G890" s="63">
        <f t="shared" si="51"/>
        <v>94.5</v>
      </c>
      <c r="H890" s="64" t="str">
        <f t="shared" si="52"/>
        <v>A1</v>
      </c>
    </row>
    <row r="891" spans="1:8" ht="18.75">
      <c r="A891" s="46">
        <v>5</v>
      </c>
      <c r="B891" s="87" t="s">
        <v>379</v>
      </c>
      <c r="C891" s="22">
        <v>9.75</v>
      </c>
      <c r="D891" s="22">
        <v>5</v>
      </c>
      <c r="E891" s="22">
        <v>5</v>
      </c>
      <c r="F891" s="22">
        <v>73</v>
      </c>
      <c r="G891" s="63">
        <f t="shared" si="51"/>
        <v>92.75</v>
      </c>
      <c r="H891" s="64" t="str">
        <f t="shared" si="52"/>
        <v>A1</v>
      </c>
    </row>
    <row r="892" spans="1:8" ht="18.75">
      <c r="A892" s="46">
        <v>6</v>
      </c>
      <c r="B892" s="90" t="s">
        <v>380</v>
      </c>
      <c r="C892" s="22"/>
      <c r="D892" s="22"/>
      <c r="E892" s="22"/>
      <c r="F892" s="22">
        <v>46</v>
      </c>
      <c r="G892" s="63">
        <f t="shared" si="51"/>
        <v>46</v>
      </c>
      <c r="H892" s="64"/>
    </row>
    <row r="893" spans="1:8" ht="18.75">
      <c r="A893" s="46">
        <v>7</v>
      </c>
      <c r="B893" s="87" t="s">
        <v>381</v>
      </c>
      <c r="C893" s="91"/>
      <c r="D893" s="91"/>
      <c r="E893" s="91"/>
      <c r="F893" s="92">
        <v>47.5</v>
      </c>
      <c r="G893" s="63"/>
      <c r="H893" s="64"/>
    </row>
    <row r="894" spans="1:8" ht="18.75">
      <c r="A894" s="46">
        <v>8</v>
      </c>
      <c r="B894" s="87" t="s">
        <v>382</v>
      </c>
      <c r="C894" s="93"/>
      <c r="D894" s="93"/>
      <c r="E894" s="93"/>
      <c r="F894" s="94">
        <v>40.5</v>
      </c>
      <c r="G894" s="63"/>
      <c r="H894" s="64"/>
    </row>
    <row r="895" spans="1:8" ht="18.75">
      <c r="A895" s="46">
        <v>9</v>
      </c>
      <c r="B895" s="87" t="s">
        <v>383</v>
      </c>
      <c r="C895" s="93"/>
      <c r="D895" s="93"/>
      <c r="E895" s="93"/>
      <c r="F895" s="94">
        <v>43</v>
      </c>
      <c r="G895" s="63"/>
      <c r="H895" s="64"/>
    </row>
    <row r="896" spans="1:8" ht="18.75">
      <c r="A896" s="59" t="s">
        <v>283</v>
      </c>
      <c r="B896" s="60"/>
      <c r="C896" s="61"/>
      <c r="D896" s="61"/>
      <c r="E896" s="61"/>
      <c r="F896" s="62"/>
      <c r="G896" s="63">
        <f>SUM(G887:G892)</f>
        <v>490</v>
      </c>
      <c r="H896" s="64"/>
    </row>
    <row r="897" spans="1:8" ht="18.75">
      <c r="A897" s="59" t="s">
        <v>384</v>
      </c>
      <c r="B897" s="60"/>
      <c r="C897" s="61"/>
      <c r="D897" s="61"/>
      <c r="E897" s="61"/>
      <c r="F897" s="62"/>
      <c r="G897" s="22">
        <v>89.1</v>
      </c>
      <c r="H897" s="64" t="str">
        <f t="shared" ref="H897" si="53">IF(G897&gt;=91,"A1",IF(G897&gt;=81,"A2",IF(G897&gt;=71,"B1",IF(G897&gt;=61,"B2",IF(G897&gt;=51,"C1",IF(G897&gt;=41,"C2",IF(G897&gt;=33,"D","E")))))))</f>
        <v>A2</v>
      </c>
    </row>
    <row r="898" spans="1:8" ht="18.75">
      <c r="A898" s="453" t="s">
        <v>385</v>
      </c>
      <c r="B898" s="454"/>
      <c r="C898" s="454"/>
      <c r="D898" s="454"/>
      <c r="E898" s="454"/>
      <c r="F898" s="454"/>
      <c r="G898" s="454"/>
      <c r="H898" s="455"/>
    </row>
    <row r="899" spans="1:8" ht="18">
      <c r="A899" s="456" t="s">
        <v>386</v>
      </c>
      <c r="B899" s="457"/>
      <c r="C899" s="457"/>
      <c r="D899" s="457"/>
      <c r="E899" s="457"/>
      <c r="F899" s="457"/>
      <c r="G899" s="457"/>
      <c r="H899" s="458"/>
    </row>
    <row r="900" spans="1:8" ht="18.75">
      <c r="A900" s="469" t="s">
        <v>387</v>
      </c>
      <c r="B900" s="470"/>
      <c r="C900" s="470"/>
      <c r="D900" s="470"/>
      <c r="E900" s="470"/>
      <c r="F900" s="470"/>
      <c r="G900" s="470"/>
      <c r="H900" s="419"/>
    </row>
    <row r="901" spans="1:8" ht="18.75">
      <c r="A901" s="469" t="s">
        <v>388</v>
      </c>
      <c r="B901" s="470"/>
      <c r="C901" s="470"/>
      <c r="D901" s="470"/>
      <c r="E901" s="470"/>
      <c r="F901" s="471"/>
      <c r="G901" s="418" t="s">
        <v>389</v>
      </c>
      <c r="H901" s="419"/>
    </row>
    <row r="902" spans="1:8" ht="18.75">
      <c r="A902" s="65" t="s">
        <v>390</v>
      </c>
      <c r="B902" s="66"/>
      <c r="C902" s="66"/>
      <c r="D902" s="66"/>
      <c r="E902" s="66"/>
      <c r="F902" s="67"/>
      <c r="G902" s="68" t="s">
        <v>391</v>
      </c>
      <c r="H902" s="69"/>
    </row>
    <row r="903" spans="1:8" ht="18.75">
      <c r="A903" s="469" t="s">
        <v>392</v>
      </c>
      <c r="B903" s="470"/>
      <c r="C903" s="470"/>
      <c r="D903" s="470"/>
      <c r="E903" s="470"/>
      <c r="F903" s="471"/>
      <c r="G903" s="70"/>
      <c r="H903" s="71"/>
    </row>
    <row r="904" spans="1:8" ht="18.75">
      <c r="A904" s="469" t="s">
        <v>388</v>
      </c>
      <c r="B904" s="470"/>
      <c r="C904" s="470"/>
      <c r="D904" s="470"/>
      <c r="E904" s="470"/>
      <c r="F904" s="471"/>
      <c r="G904" s="418" t="s">
        <v>389</v>
      </c>
      <c r="H904" s="419"/>
    </row>
    <row r="905" spans="1:8" ht="18.75">
      <c r="A905" s="472" t="s">
        <v>393</v>
      </c>
      <c r="B905" s="473"/>
      <c r="C905" s="473"/>
      <c r="D905" s="473"/>
      <c r="E905" s="473"/>
      <c r="F905" s="416"/>
      <c r="G905" s="72" t="s">
        <v>394</v>
      </c>
      <c r="H905" s="71"/>
    </row>
    <row r="906" spans="1:8" ht="18.75">
      <c r="A906" s="472" t="s">
        <v>395</v>
      </c>
      <c r="B906" s="473"/>
      <c r="C906" s="473"/>
      <c r="D906" s="473"/>
      <c r="E906" s="473"/>
      <c r="F906" s="416"/>
      <c r="G906" s="68" t="s">
        <v>394</v>
      </c>
      <c r="H906" s="69"/>
    </row>
    <row r="907" spans="1:8" ht="18.75">
      <c r="A907" s="472" t="s">
        <v>396</v>
      </c>
      <c r="B907" s="473"/>
      <c r="C907" s="473"/>
      <c r="D907" s="473"/>
      <c r="E907" s="473"/>
      <c r="F907" s="473"/>
      <c r="G907" s="68" t="s">
        <v>391</v>
      </c>
      <c r="H907" s="69"/>
    </row>
    <row r="908" spans="1:8" ht="18.75">
      <c r="A908" s="472" t="s">
        <v>397</v>
      </c>
      <c r="B908" s="473"/>
      <c r="C908" s="473"/>
      <c r="D908" s="473"/>
      <c r="E908" s="473"/>
      <c r="F908" s="473"/>
      <c r="G908" s="68" t="s">
        <v>398</v>
      </c>
      <c r="H908" s="69"/>
    </row>
    <row r="909" spans="1:8" ht="18.75">
      <c r="A909" s="469" t="s">
        <v>399</v>
      </c>
      <c r="B909" s="470"/>
      <c r="C909" s="470"/>
      <c r="D909" s="470"/>
      <c r="E909" s="470"/>
      <c r="F909" s="470"/>
      <c r="G909" s="470"/>
      <c r="H909" s="419"/>
    </row>
    <row r="910" spans="1:8" ht="18.75">
      <c r="A910" s="469" t="s">
        <v>388</v>
      </c>
      <c r="B910" s="470"/>
      <c r="C910" s="470"/>
      <c r="D910" s="470"/>
      <c r="E910" s="470"/>
      <c r="F910" s="470"/>
      <c r="G910" s="470"/>
      <c r="H910" s="419"/>
    </row>
    <row r="911" spans="1:8" ht="18.75">
      <c r="A911" s="65" t="s">
        <v>373</v>
      </c>
      <c r="B911" s="415">
        <v>86</v>
      </c>
      <c r="C911" s="473"/>
      <c r="D911" s="473"/>
      <c r="E911" s="473"/>
      <c r="F911" s="473"/>
      <c r="G911" s="473"/>
      <c r="H911" s="417"/>
    </row>
    <row r="912" spans="1:8" ht="18.75">
      <c r="A912" s="73" t="s">
        <v>400</v>
      </c>
      <c r="B912" s="474"/>
      <c r="C912" s="475"/>
      <c r="D912" s="475"/>
      <c r="E912" s="475"/>
      <c r="F912" s="475"/>
      <c r="G912" s="475"/>
      <c r="H912" s="476"/>
    </row>
    <row r="913" spans="1:8" ht="18.75">
      <c r="A913" s="414" t="s">
        <v>401</v>
      </c>
      <c r="B913" s="410"/>
      <c r="C913" s="410"/>
      <c r="D913" s="410"/>
      <c r="E913" s="75"/>
      <c r="F913" s="76"/>
      <c r="G913" s="70" t="s">
        <v>402</v>
      </c>
      <c r="H913" s="77"/>
    </row>
    <row r="914" spans="1:8" ht="18.75">
      <c r="A914" s="74" t="s">
        <v>403</v>
      </c>
      <c r="B914" s="70" t="s">
        <v>275</v>
      </c>
      <c r="C914" s="70" t="s">
        <v>403</v>
      </c>
      <c r="D914" s="70" t="s">
        <v>275</v>
      </c>
      <c r="E914" s="78"/>
      <c r="F914" s="410" t="s">
        <v>404</v>
      </c>
      <c r="G914" s="410"/>
      <c r="H914" s="79" t="s">
        <v>275</v>
      </c>
    </row>
    <row r="915" spans="1:8" ht="18.75">
      <c r="A915" s="80" t="s">
        <v>405</v>
      </c>
      <c r="B915" s="81" t="s">
        <v>280</v>
      </c>
      <c r="C915" s="81" t="s">
        <v>406</v>
      </c>
      <c r="D915" s="81" t="s">
        <v>306</v>
      </c>
      <c r="E915" s="78"/>
      <c r="F915" s="477">
        <v>3</v>
      </c>
      <c r="G915" s="477"/>
      <c r="H915" s="82" t="s">
        <v>398</v>
      </c>
    </row>
    <row r="916" spans="1:8" ht="18.75">
      <c r="A916" s="80" t="s">
        <v>407</v>
      </c>
      <c r="B916" s="81" t="s">
        <v>297</v>
      </c>
      <c r="C916" s="81" t="s">
        <v>408</v>
      </c>
      <c r="D916" s="81" t="s">
        <v>292</v>
      </c>
      <c r="E916" s="78"/>
      <c r="F916" s="477">
        <v>2</v>
      </c>
      <c r="G916" s="477"/>
      <c r="H916" s="82" t="s">
        <v>391</v>
      </c>
    </row>
    <row r="917" spans="1:8" ht="18.75">
      <c r="A917" s="80" t="s">
        <v>409</v>
      </c>
      <c r="B917" s="81" t="s">
        <v>410</v>
      </c>
      <c r="C917" s="81" t="s">
        <v>411</v>
      </c>
      <c r="D917" s="81" t="s">
        <v>412</v>
      </c>
      <c r="E917" s="78"/>
      <c r="F917" s="477">
        <v>1</v>
      </c>
      <c r="G917" s="477"/>
      <c r="H917" s="82" t="s">
        <v>394</v>
      </c>
    </row>
    <row r="918" spans="1:8" ht="18.75">
      <c r="A918" s="80" t="s">
        <v>413</v>
      </c>
      <c r="B918" s="81" t="s">
        <v>336</v>
      </c>
      <c r="C918" s="81" t="s">
        <v>414</v>
      </c>
      <c r="D918" s="81" t="s">
        <v>415</v>
      </c>
      <c r="E918" s="83"/>
      <c r="F918" s="478"/>
      <c r="G918" s="479"/>
      <c r="H918" s="84"/>
    </row>
    <row r="919" spans="1:8" ht="18.75">
      <c r="A919" s="480" t="s">
        <v>416</v>
      </c>
      <c r="B919" s="481"/>
      <c r="C919" s="482" t="s">
        <v>417</v>
      </c>
      <c r="D919" s="483"/>
      <c r="E919" s="483"/>
      <c r="F919" s="483"/>
      <c r="G919" s="482" t="s">
        <v>418</v>
      </c>
      <c r="H919" s="484"/>
    </row>
    <row r="931" spans="1:8" ht="18.75">
      <c r="A931" s="439" t="s">
        <v>257</v>
      </c>
      <c r="B931" s="440"/>
      <c r="C931" s="440"/>
      <c r="D931" s="440"/>
      <c r="E931" s="440"/>
      <c r="F931" s="440"/>
      <c r="G931" s="440"/>
      <c r="H931" s="441"/>
    </row>
    <row r="932" spans="1:8" ht="15.75">
      <c r="A932" s="442" t="s">
        <v>258</v>
      </c>
      <c r="B932" s="443"/>
      <c r="C932" s="443"/>
      <c r="D932" s="443"/>
      <c r="E932" s="443"/>
      <c r="F932" s="443"/>
      <c r="G932" s="443"/>
      <c r="H932" s="444"/>
    </row>
    <row r="933" spans="1:8" ht="18.75">
      <c r="A933" s="445" t="s">
        <v>259</v>
      </c>
      <c r="B933" s="446"/>
      <c r="C933" s="446"/>
      <c r="D933" s="446"/>
      <c r="E933" s="446"/>
      <c r="F933" s="446"/>
      <c r="G933" s="446"/>
      <c r="H933" s="447"/>
    </row>
    <row r="934" spans="1:8" ht="15.75">
      <c r="A934" s="442" t="s">
        <v>374</v>
      </c>
      <c r="B934" s="443"/>
      <c r="C934" s="443"/>
      <c r="D934" s="443"/>
      <c r="E934" s="443"/>
      <c r="F934" s="443"/>
      <c r="G934" s="443"/>
      <c r="H934" s="444"/>
    </row>
    <row r="935" spans="1:8" ht="18.75">
      <c r="A935" s="445" t="s">
        <v>375</v>
      </c>
      <c r="B935" s="446"/>
      <c r="C935" s="446"/>
      <c r="D935" s="446"/>
      <c r="E935" s="446"/>
      <c r="F935" s="446"/>
      <c r="G935" s="446"/>
      <c r="H935" s="447"/>
    </row>
    <row r="936" spans="1:8" ht="18.75">
      <c r="A936" s="35" t="s">
        <v>263</v>
      </c>
      <c r="B936" s="36" t="s">
        <v>264</v>
      </c>
      <c r="C936" s="33"/>
      <c r="D936" s="37"/>
      <c r="E936" s="37"/>
      <c r="F936" s="33"/>
      <c r="G936" s="33"/>
      <c r="H936" s="34"/>
    </row>
    <row r="937" spans="1:8" ht="18.75">
      <c r="A937" s="35" t="s">
        <v>359</v>
      </c>
      <c r="B937" s="36" t="s">
        <v>210</v>
      </c>
      <c r="C937" s="39"/>
      <c r="D937" s="37"/>
      <c r="E937" s="37"/>
      <c r="F937" s="40" t="s">
        <v>376</v>
      </c>
      <c r="G937" s="40"/>
      <c r="H937" s="41">
        <v>19</v>
      </c>
    </row>
    <row r="938" spans="1:8" ht="18.75">
      <c r="A938" s="35" t="s">
        <v>377</v>
      </c>
      <c r="B938" s="115">
        <v>1163</v>
      </c>
      <c r="C938" s="43"/>
      <c r="D938" s="33"/>
      <c r="E938" s="33"/>
      <c r="F938" s="37"/>
      <c r="G938" s="37"/>
      <c r="H938" s="44"/>
    </row>
    <row r="939" spans="1:8" ht="18.75">
      <c r="A939" s="35" t="s">
        <v>270</v>
      </c>
      <c r="B939" s="36" t="s">
        <v>331</v>
      </c>
      <c r="C939" s="39"/>
      <c r="D939" s="37"/>
      <c r="E939" s="37"/>
      <c r="F939" s="37" t="s">
        <v>10</v>
      </c>
      <c r="G939" s="37"/>
      <c r="H939" s="45" t="s">
        <v>330</v>
      </c>
    </row>
    <row r="940" spans="1:8" ht="18.75">
      <c r="A940" s="448" t="s">
        <v>419</v>
      </c>
      <c r="B940" s="432"/>
      <c r="C940" s="432"/>
      <c r="D940" s="432"/>
      <c r="E940" s="432"/>
      <c r="F940" s="432"/>
      <c r="G940" s="432"/>
      <c r="H940" s="449"/>
    </row>
    <row r="941" spans="1:8" ht="18.75">
      <c r="A941" s="450" t="s">
        <v>356</v>
      </c>
      <c r="B941" s="451"/>
      <c r="C941" s="451"/>
      <c r="D941" s="451"/>
      <c r="E941" s="451"/>
      <c r="F941" s="451"/>
      <c r="G941" s="451"/>
      <c r="H941" s="452"/>
    </row>
    <row r="942" spans="1:8">
      <c r="A942" s="505" t="s">
        <v>272</v>
      </c>
      <c r="B942" s="459" t="s">
        <v>273</v>
      </c>
      <c r="C942" s="460" t="s">
        <v>365</v>
      </c>
      <c r="D942" s="460" t="s">
        <v>378</v>
      </c>
      <c r="E942" s="460" t="s">
        <v>362</v>
      </c>
      <c r="F942" s="463" t="s">
        <v>363</v>
      </c>
      <c r="G942" s="460" t="s">
        <v>364</v>
      </c>
      <c r="H942" s="466" t="s">
        <v>275</v>
      </c>
    </row>
    <row r="943" spans="1:8">
      <c r="A943" s="505"/>
      <c r="B943" s="459"/>
      <c r="C943" s="461"/>
      <c r="D943" s="461"/>
      <c r="E943" s="461"/>
      <c r="F943" s="464"/>
      <c r="G943" s="461"/>
      <c r="H943" s="467"/>
    </row>
    <row r="944" spans="1:8" ht="27" customHeight="1">
      <c r="A944" s="505"/>
      <c r="B944" s="459"/>
      <c r="C944" s="462"/>
      <c r="D944" s="462"/>
      <c r="E944" s="462"/>
      <c r="F944" s="465"/>
      <c r="G944" s="462"/>
      <c r="H944" s="468"/>
    </row>
    <row r="945" spans="1:8" ht="18.75">
      <c r="A945" s="47">
        <v>1</v>
      </c>
      <c r="B945" s="48" t="s">
        <v>276</v>
      </c>
      <c r="C945" s="49">
        <v>6.25</v>
      </c>
      <c r="D945" s="50">
        <v>5</v>
      </c>
      <c r="E945" s="50">
        <v>4</v>
      </c>
      <c r="F945" s="49">
        <v>66</v>
      </c>
      <c r="G945" s="51">
        <f>SUM(C945:F945)</f>
        <v>81.25</v>
      </c>
      <c r="H945" s="52" t="str">
        <f>IF(G945&gt;=91,"A1",IF(G945&gt;=81,"A2",IF(G945&gt;=71,"B1",IF(G945&gt;=61,"B2",IF(G945&gt;=51,"C1",IF(G945&gt;=41,"C2",IF(G945&gt;=33,"D","E")))))))</f>
        <v>A2</v>
      </c>
    </row>
    <row r="946" spans="1:8" ht="18.75">
      <c r="A946" s="47">
        <v>2</v>
      </c>
      <c r="B946" s="48" t="s">
        <v>277</v>
      </c>
      <c r="C946" s="53">
        <v>5</v>
      </c>
      <c r="D946" s="50">
        <v>4</v>
      </c>
      <c r="E946" s="50">
        <v>4</v>
      </c>
      <c r="F946" s="50">
        <v>43.5</v>
      </c>
      <c r="G946" s="51">
        <f t="shared" ref="G946:G950" si="54">SUM(C946:F946)</f>
        <v>56.5</v>
      </c>
      <c r="H946" s="52" t="str">
        <f t="shared" ref="H946:H949" si="55">IF(G946&gt;=91,"A1",IF(G946&gt;=81,"A2",IF(G946&gt;=71,"B1",IF(G946&gt;=61,"B2",IF(G946&gt;=51,"C1",IF(G946&gt;=41,"C2",IF(G946&gt;=33,"D","E")))))))</f>
        <v>C1</v>
      </c>
    </row>
    <row r="947" spans="1:8" ht="18.75">
      <c r="A947" s="47">
        <v>3</v>
      </c>
      <c r="B947" s="48" t="s">
        <v>278</v>
      </c>
      <c r="C947" s="50">
        <v>7</v>
      </c>
      <c r="D947" s="50">
        <v>3.5</v>
      </c>
      <c r="E947" s="50">
        <v>3.5</v>
      </c>
      <c r="F947" s="50">
        <v>30</v>
      </c>
      <c r="G947" s="51">
        <f t="shared" si="54"/>
        <v>44</v>
      </c>
      <c r="H947" s="52" t="str">
        <f t="shared" si="55"/>
        <v>C2</v>
      </c>
    </row>
    <row r="948" spans="1:8" ht="18.75">
      <c r="A948" s="47">
        <v>4</v>
      </c>
      <c r="B948" s="48" t="s">
        <v>279</v>
      </c>
      <c r="C948" s="50">
        <v>9.25</v>
      </c>
      <c r="D948" s="50">
        <v>4</v>
      </c>
      <c r="E948" s="50">
        <v>4</v>
      </c>
      <c r="F948" s="50">
        <v>53</v>
      </c>
      <c r="G948" s="51">
        <f t="shared" si="54"/>
        <v>70.25</v>
      </c>
      <c r="H948" s="52" t="str">
        <f t="shared" si="55"/>
        <v>B2</v>
      </c>
    </row>
    <row r="949" spans="1:8" ht="18.75">
      <c r="A949" s="47">
        <v>5</v>
      </c>
      <c r="B949" s="48" t="s">
        <v>379</v>
      </c>
      <c r="C949" s="50">
        <v>5.75</v>
      </c>
      <c r="D949" s="50">
        <v>4</v>
      </c>
      <c r="E949" s="50">
        <v>4</v>
      </c>
      <c r="F949" s="50">
        <v>48.5</v>
      </c>
      <c r="G949" s="51">
        <f t="shared" si="54"/>
        <v>62.25</v>
      </c>
      <c r="H949" s="52" t="str">
        <f t="shared" si="55"/>
        <v>B2</v>
      </c>
    </row>
    <row r="950" spans="1:8" ht="18.75">
      <c r="A950" s="47">
        <v>6</v>
      </c>
      <c r="B950" s="54" t="s">
        <v>380</v>
      </c>
      <c r="C950" s="50"/>
      <c r="D950" s="50"/>
      <c r="E950" s="50"/>
      <c r="F950" s="50">
        <v>31</v>
      </c>
      <c r="G950" s="51">
        <f t="shared" si="54"/>
        <v>31</v>
      </c>
      <c r="H950" s="52"/>
    </row>
    <row r="951" spans="1:8" ht="18.75">
      <c r="A951" s="47">
        <v>7</v>
      </c>
      <c r="B951" s="48" t="s">
        <v>381</v>
      </c>
      <c r="C951" s="55"/>
      <c r="D951" s="55"/>
      <c r="E951" s="55"/>
      <c r="F951" s="56">
        <v>39.5</v>
      </c>
      <c r="G951" s="51"/>
      <c r="H951" s="52"/>
    </row>
    <row r="952" spans="1:8" ht="18.75">
      <c r="A952" s="47">
        <v>8</v>
      </c>
      <c r="B952" s="48" t="s">
        <v>382</v>
      </c>
      <c r="C952" s="57"/>
      <c r="D952" s="57"/>
      <c r="E952" s="57"/>
      <c r="F952" s="58">
        <v>39.5</v>
      </c>
      <c r="G952" s="51"/>
      <c r="H952" s="52"/>
    </row>
    <row r="953" spans="1:8" ht="18.75">
      <c r="A953" s="47">
        <v>9</v>
      </c>
      <c r="B953" s="48" t="s">
        <v>383</v>
      </c>
      <c r="C953" s="57"/>
      <c r="D953" s="57"/>
      <c r="E953" s="57"/>
      <c r="F953" s="58">
        <v>37</v>
      </c>
      <c r="G953" s="51"/>
      <c r="H953" s="52"/>
    </row>
    <row r="954" spans="1:8" ht="18.75">
      <c r="A954" s="59" t="s">
        <v>283</v>
      </c>
      <c r="B954" s="60"/>
      <c r="C954" s="61"/>
      <c r="D954" s="61"/>
      <c r="E954" s="61"/>
      <c r="F954" s="62"/>
      <c r="G954" s="63">
        <f>SUM(G945:G950)</f>
        <v>345.25</v>
      </c>
      <c r="H954" s="64"/>
    </row>
    <row r="955" spans="1:8" ht="18.75">
      <c r="A955" s="59" t="s">
        <v>384</v>
      </c>
      <c r="B955" s="60"/>
      <c r="C955" s="61"/>
      <c r="D955" s="61"/>
      <c r="E955" s="61"/>
      <c r="F955" s="62"/>
      <c r="G955" s="22">
        <v>62.8</v>
      </c>
      <c r="H955" s="64" t="str">
        <f t="shared" ref="H955" si="56">IF(G955&gt;=91,"A1",IF(G955&gt;=81,"A2",IF(G955&gt;=71,"B1",IF(G955&gt;=61,"B2",IF(G955&gt;=51,"C1",IF(G955&gt;=41,"C2",IF(G955&gt;=33,"D","E")))))))</f>
        <v>B2</v>
      </c>
    </row>
    <row r="956" spans="1:8" ht="18.75">
      <c r="A956" s="453" t="s">
        <v>385</v>
      </c>
      <c r="B956" s="454"/>
      <c r="C956" s="454"/>
      <c r="D956" s="454"/>
      <c r="E956" s="454"/>
      <c r="F956" s="454"/>
      <c r="G956" s="454"/>
      <c r="H956" s="455"/>
    </row>
    <row r="957" spans="1:8" ht="18">
      <c r="A957" s="456" t="s">
        <v>386</v>
      </c>
      <c r="B957" s="457"/>
      <c r="C957" s="457"/>
      <c r="D957" s="457"/>
      <c r="E957" s="457"/>
      <c r="F957" s="457"/>
      <c r="G957" s="457"/>
      <c r="H957" s="458"/>
    </row>
    <row r="958" spans="1:8" ht="18.75">
      <c r="A958" s="469" t="s">
        <v>387</v>
      </c>
      <c r="B958" s="470"/>
      <c r="C958" s="470"/>
      <c r="D958" s="470"/>
      <c r="E958" s="470"/>
      <c r="F958" s="470"/>
      <c r="G958" s="470"/>
      <c r="H958" s="419"/>
    </row>
    <row r="959" spans="1:8" ht="18.75">
      <c r="A959" s="469" t="s">
        <v>388</v>
      </c>
      <c r="B959" s="470"/>
      <c r="C959" s="470"/>
      <c r="D959" s="470"/>
      <c r="E959" s="470"/>
      <c r="F959" s="471"/>
      <c r="G959" s="418" t="s">
        <v>389</v>
      </c>
      <c r="H959" s="419"/>
    </row>
    <row r="960" spans="1:8" ht="18.75">
      <c r="A960" s="65" t="s">
        <v>390</v>
      </c>
      <c r="B960" s="66"/>
      <c r="C960" s="66"/>
      <c r="D960" s="66"/>
      <c r="E960" s="66"/>
      <c r="F960" s="67"/>
      <c r="G960" s="68" t="s">
        <v>391</v>
      </c>
      <c r="H960" s="69"/>
    </row>
    <row r="961" spans="1:8" ht="18.75">
      <c r="A961" s="469" t="s">
        <v>392</v>
      </c>
      <c r="B961" s="470"/>
      <c r="C961" s="470"/>
      <c r="D961" s="470"/>
      <c r="E961" s="470"/>
      <c r="F961" s="471"/>
      <c r="G961" s="70"/>
      <c r="H961" s="71"/>
    </row>
    <row r="962" spans="1:8" ht="18.75">
      <c r="A962" s="469" t="s">
        <v>388</v>
      </c>
      <c r="B962" s="470"/>
      <c r="C962" s="470"/>
      <c r="D962" s="470"/>
      <c r="E962" s="470"/>
      <c r="F962" s="471"/>
      <c r="G962" s="418" t="s">
        <v>389</v>
      </c>
      <c r="H962" s="419"/>
    </row>
    <row r="963" spans="1:8" ht="18.75">
      <c r="A963" s="472" t="s">
        <v>393</v>
      </c>
      <c r="B963" s="473"/>
      <c r="C963" s="473"/>
      <c r="D963" s="473"/>
      <c r="E963" s="473"/>
      <c r="F963" s="416"/>
      <c r="G963" s="72" t="s">
        <v>394</v>
      </c>
      <c r="H963" s="71"/>
    </row>
    <row r="964" spans="1:8" ht="18.75">
      <c r="A964" s="472" t="s">
        <v>395</v>
      </c>
      <c r="B964" s="473"/>
      <c r="C964" s="473"/>
      <c r="D964" s="473"/>
      <c r="E964" s="473"/>
      <c r="F964" s="416"/>
      <c r="G964" s="68" t="s">
        <v>394</v>
      </c>
      <c r="H964" s="69"/>
    </row>
    <row r="965" spans="1:8" ht="18.75">
      <c r="A965" s="472" t="s">
        <v>396</v>
      </c>
      <c r="B965" s="473"/>
      <c r="C965" s="473"/>
      <c r="D965" s="473"/>
      <c r="E965" s="473"/>
      <c r="F965" s="473"/>
      <c r="G965" s="68" t="s">
        <v>391</v>
      </c>
      <c r="H965" s="69"/>
    </row>
    <row r="966" spans="1:8" ht="18.75">
      <c r="A966" s="472" t="s">
        <v>397</v>
      </c>
      <c r="B966" s="473"/>
      <c r="C966" s="473"/>
      <c r="D966" s="473"/>
      <c r="E966" s="473"/>
      <c r="F966" s="473"/>
      <c r="G966" s="68" t="s">
        <v>398</v>
      </c>
      <c r="H966" s="69"/>
    </row>
    <row r="967" spans="1:8" ht="18.75">
      <c r="A967" s="469" t="s">
        <v>399</v>
      </c>
      <c r="B967" s="470"/>
      <c r="C967" s="470"/>
      <c r="D967" s="470"/>
      <c r="E967" s="470"/>
      <c r="F967" s="470"/>
      <c r="G967" s="470"/>
      <c r="H967" s="419"/>
    </row>
    <row r="968" spans="1:8" ht="18.75">
      <c r="A968" s="469" t="s">
        <v>388</v>
      </c>
      <c r="B968" s="470"/>
      <c r="C968" s="470"/>
      <c r="D968" s="470"/>
      <c r="E968" s="470"/>
      <c r="F968" s="470"/>
      <c r="G968" s="470"/>
      <c r="H968" s="419"/>
    </row>
    <row r="969" spans="1:8" ht="18.75">
      <c r="A969" s="65" t="s">
        <v>373</v>
      </c>
      <c r="B969" s="415">
        <v>89</v>
      </c>
      <c r="C969" s="473"/>
      <c r="D969" s="473"/>
      <c r="E969" s="473"/>
      <c r="F969" s="473"/>
      <c r="G969" s="473"/>
      <c r="H969" s="417"/>
    </row>
    <row r="970" spans="1:8" ht="18.75">
      <c r="A970" s="73" t="s">
        <v>400</v>
      </c>
      <c r="B970" s="474"/>
      <c r="C970" s="475"/>
      <c r="D970" s="475"/>
      <c r="E970" s="475"/>
      <c r="F970" s="475"/>
      <c r="G970" s="475"/>
      <c r="H970" s="476"/>
    </row>
    <row r="971" spans="1:8" ht="18.75">
      <c r="A971" s="414" t="s">
        <v>401</v>
      </c>
      <c r="B971" s="410"/>
      <c r="C971" s="410"/>
      <c r="D971" s="410"/>
      <c r="E971" s="75"/>
      <c r="F971" s="76"/>
      <c r="G971" s="70" t="s">
        <v>402</v>
      </c>
      <c r="H971" s="77"/>
    </row>
    <row r="972" spans="1:8" ht="18.75">
      <c r="A972" s="74" t="s">
        <v>403</v>
      </c>
      <c r="B972" s="70" t="s">
        <v>275</v>
      </c>
      <c r="C972" s="70" t="s">
        <v>403</v>
      </c>
      <c r="D972" s="70" t="s">
        <v>275</v>
      </c>
      <c r="E972" s="78"/>
      <c r="F972" s="410" t="s">
        <v>404</v>
      </c>
      <c r="G972" s="410"/>
      <c r="H972" s="79" t="s">
        <v>275</v>
      </c>
    </row>
    <row r="973" spans="1:8" ht="18.75">
      <c r="A973" s="80" t="s">
        <v>405</v>
      </c>
      <c r="B973" s="81" t="s">
        <v>280</v>
      </c>
      <c r="C973" s="81" t="s">
        <v>406</v>
      </c>
      <c r="D973" s="81" t="s">
        <v>306</v>
      </c>
      <c r="E973" s="78"/>
      <c r="F973" s="477">
        <v>3</v>
      </c>
      <c r="G973" s="477"/>
      <c r="H973" s="82" t="s">
        <v>398</v>
      </c>
    </row>
    <row r="974" spans="1:8" ht="18.75">
      <c r="A974" s="80" t="s">
        <v>407</v>
      </c>
      <c r="B974" s="81" t="s">
        <v>297</v>
      </c>
      <c r="C974" s="81" t="s">
        <v>408</v>
      </c>
      <c r="D974" s="81" t="s">
        <v>292</v>
      </c>
      <c r="E974" s="78"/>
      <c r="F974" s="477">
        <v>2</v>
      </c>
      <c r="G974" s="477"/>
      <c r="H974" s="82" t="s">
        <v>391</v>
      </c>
    </row>
    <row r="975" spans="1:8" ht="18.75">
      <c r="A975" s="80" t="s">
        <v>409</v>
      </c>
      <c r="B975" s="81" t="s">
        <v>410</v>
      </c>
      <c r="C975" s="81" t="s">
        <v>411</v>
      </c>
      <c r="D975" s="81" t="s">
        <v>412</v>
      </c>
      <c r="E975" s="78"/>
      <c r="F975" s="477">
        <v>1</v>
      </c>
      <c r="G975" s="477"/>
      <c r="H975" s="82" t="s">
        <v>394</v>
      </c>
    </row>
    <row r="976" spans="1:8" ht="18.75">
      <c r="A976" s="80" t="s">
        <v>413</v>
      </c>
      <c r="B976" s="81" t="s">
        <v>336</v>
      </c>
      <c r="C976" s="81" t="s">
        <v>414</v>
      </c>
      <c r="D976" s="81" t="s">
        <v>415</v>
      </c>
      <c r="E976" s="83"/>
      <c r="F976" s="478"/>
      <c r="G976" s="479"/>
      <c r="H976" s="84"/>
    </row>
    <row r="977" spans="1:8" ht="18.75">
      <c r="A977" s="480" t="s">
        <v>433</v>
      </c>
      <c r="B977" s="481"/>
      <c r="C977" s="482" t="s">
        <v>417</v>
      </c>
      <c r="D977" s="483"/>
      <c r="E977" s="483"/>
      <c r="F977" s="483"/>
      <c r="G977" s="482" t="s">
        <v>418</v>
      </c>
      <c r="H977" s="484"/>
    </row>
    <row r="984" spans="1:8" ht="18.75">
      <c r="A984" s="439" t="s">
        <v>257</v>
      </c>
      <c r="B984" s="440"/>
      <c r="C984" s="440"/>
      <c r="D984" s="440"/>
      <c r="E984" s="440"/>
      <c r="F984" s="440"/>
      <c r="G984" s="440"/>
      <c r="H984" s="441"/>
    </row>
    <row r="985" spans="1:8" ht="15.75">
      <c r="A985" s="442" t="s">
        <v>258</v>
      </c>
      <c r="B985" s="443"/>
      <c r="C985" s="443"/>
      <c r="D985" s="443"/>
      <c r="E985" s="443"/>
      <c r="F985" s="443"/>
      <c r="G985" s="443"/>
      <c r="H985" s="444"/>
    </row>
    <row r="986" spans="1:8" ht="18.75">
      <c r="A986" s="445" t="s">
        <v>259</v>
      </c>
      <c r="B986" s="446"/>
      <c r="C986" s="446"/>
      <c r="D986" s="446"/>
      <c r="E986" s="446"/>
      <c r="F986" s="446"/>
      <c r="G986" s="446"/>
      <c r="H986" s="447"/>
    </row>
    <row r="987" spans="1:8" ht="15.75">
      <c r="A987" s="442" t="s">
        <v>374</v>
      </c>
      <c r="B987" s="443"/>
      <c r="C987" s="443"/>
      <c r="D987" s="443"/>
      <c r="E987" s="443"/>
      <c r="F987" s="443"/>
      <c r="G987" s="443"/>
      <c r="H987" s="444"/>
    </row>
    <row r="988" spans="1:8" ht="18.75">
      <c r="A988" s="445" t="s">
        <v>375</v>
      </c>
      <c r="B988" s="446"/>
      <c r="C988" s="446"/>
      <c r="D988" s="446"/>
      <c r="E988" s="446"/>
      <c r="F988" s="446"/>
      <c r="G988" s="446"/>
      <c r="H988" s="447"/>
    </row>
    <row r="989" spans="1:8" ht="18.75">
      <c r="A989" s="35" t="s">
        <v>263</v>
      </c>
      <c r="B989" s="36" t="s">
        <v>264</v>
      </c>
      <c r="C989" s="33"/>
      <c r="D989" s="37"/>
      <c r="E989" s="37"/>
      <c r="F989" s="33"/>
      <c r="G989" s="33"/>
      <c r="H989" s="34"/>
    </row>
    <row r="990" spans="1:8" ht="18.75">
      <c r="A990" s="35" t="s">
        <v>359</v>
      </c>
      <c r="B990" s="36" t="s">
        <v>218</v>
      </c>
      <c r="C990" s="39"/>
      <c r="D990" s="37"/>
      <c r="E990" s="37"/>
      <c r="F990" s="40" t="s">
        <v>376</v>
      </c>
      <c r="G990" s="40"/>
      <c r="H990" s="41">
        <v>20</v>
      </c>
    </row>
    <row r="991" spans="1:8" ht="18.75">
      <c r="A991" s="35" t="s">
        <v>377</v>
      </c>
      <c r="B991" s="85">
        <v>1037</v>
      </c>
      <c r="C991" s="43"/>
      <c r="D991" s="33"/>
      <c r="E991" s="33"/>
      <c r="F991" s="37"/>
      <c r="G991" s="37"/>
      <c r="H991" s="44"/>
    </row>
    <row r="992" spans="1:8" ht="18.75">
      <c r="A992" s="35" t="s">
        <v>270</v>
      </c>
      <c r="B992" s="36" t="s">
        <v>333</v>
      </c>
      <c r="C992" s="39"/>
      <c r="D992" s="37"/>
      <c r="E992" s="37"/>
      <c r="F992" s="37" t="s">
        <v>10</v>
      </c>
      <c r="G992" s="37"/>
      <c r="H992" s="45" t="s">
        <v>332</v>
      </c>
    </row>
    <row r="993" spans="1:8" ht="18.75">
      <c r="A993" s="448" t="s">
        <v>419</v>
      </c>
      <c r="B993" s="432"/>
      <c r="C993" s="432"/>
      <c r="D993" s="432"/>
      <c r="E993" s="432"/>
      <c r="F993" s="432"/>
      <c r="G993" s="432"/>
      <c r="H993" s="449"/>
    </row>
    <row r="994" spans="1:8" ht="18.75">
      <c r="A994" s="450" t="s">
        <v>356</v>
      </c>
      <c r="B994" s="451"/>
      <c r="C994" s="451"/>
      <c r="D994" s="451"/>
      <c r="E994" s="451"/>
      <c r="F994" s="451"/>
      <c r="G994" s="451"/>
      <c r="H994" s="452"/>
    </row>
    <row r="995" spans="1:8">
      <c r="A995" s="505" t="s">
        <v>272</v>
      </c>
      <c r="B995" s="459" t="s">
        <v>273</v>
      </c>
      <c r="C995" s="460" t="s">
        <v>365</v>
      </c>
      <c r="D995" s="460" t="s">
        <v>378</v>
      </c>
      <c r="E995" s="460" t="s">
        <v>362</v>
      </c>
      <c r="F995" s="463" t="s">
        <v>363</v>
      </c>
      <c r="G995" s="460" t="s">
        <v>364</v>
      </c>
      <c r="H995" s="466" t="s">
        <v>275</v>
      </c>
    </row>
    <row r="996" spans="1:8">
      <c r="A996" s="505"/>
      <c r="B996" s="459"/>
      <c r="C996" s="461"/>
      <c r="D996" s="461"/>
      <c r="E996" s="461"/>
      <c r="F996" s="464"/>
      <c r="G996" s="461"/>
      <c r="H996" s="467"/>
    </row>
    <row r="997" spans="1:8" ht="23.25" customHeight="1">
      <c r="A997" s="505"/>
      <c r="B997" s="459"/>
      <c r="C997" s="462"/>
      <c r="D997" s="462"/>
      <c r="E997" s="462"/>
      <c r="F997" s="465"/>
      <c r="G997" s="462"/>
      <c r="H997" s="468"/>
    </row>
    <row r="998" spans="1:8" ht="18.75">
      <c r="A998" s="47">
        <v>1</v>
      </c>
      <c r="B998" s="48" t="s">
        <v>276</v>
      </c>
      <c r="C998" s="49">
        <v>6.75</v>
      </c>
      <c r="D998" s="50">
        <v>4</v>
      </c>
      <c r="E998" s="50">
        <v>4</v>
      </c>
      <c r="F998" s="49">
        <v>50</v>
      </c>
      <c r="G998" s="51">
        <f>SUM(C998:F998)</f>
        <v>64.75</v>
      </c>
      <c r="H998" s="52" t="str">
        <f>IF(G998&gt;=91,"A1",IF(G998&gt;=81,"A2",IF(G998&gt;=71,"B1",IF(G998&gt;=61,"B2",IF(G998&gt;=51,"C1",IF(G998&gt;=41,"C2",IF(G998&gt;=33,"D","E")))))))</f>
        <v>B2</v>
      </c>
    </row>
    <row r="999" spans="1:8" ht="18.75">
      <c r="A999" s="47">
        <v>2</v>
      </c>
      <c r="B999" s="48" t="s">
        <v>277</v>
      </c>
      <c r="C999" s="53">
        <v>5.5</v>
      </c>
      <c r="D999" s="50">
        <v>4</v>
      </c>
      <c r="E999" s="50">
        <v>4</v>
      </c>
      <c r="F999" s="50">
        <v>43</v>
      </c>
      <c r="G999" s="51">
        <f t="shared" ref="G999:G1003" si="57">SUM(C999:F999)</f>
        <v>56.5</v>
      </c>
      <c r="H999" s="52" t="str">
        <f t="shared" ref="H999:H1002" si="58">IF(G999&gt;=91,"A1",IF(G999&gt;=81,"A2",IF(G999&gt;=71,"B1",IF(G999&gt;=61,"B2",IF(G999&gt;=51,"C1",IF(G999&gt;=41,"C2",IF(G999&gt;=33,"D","E")))))))</f>
        <v>C1</v>
      </c>
    </row>
    <row r="1000" spans="1:8" ht="18.75">
      <c r="A1000" s="47">
        <v>3</v>
      </c>
      <c r="B1000" s="48" t="s">
        <v>278</v>
      </c>
      <c r="C1000" s="50">
        <v>8.75</v>
      </c>
      <c r="D1000" s="50">
        <v>4</v>
      </c>
      <c r="E1000" s="50">
        <v>3.5</v>
      </c>
      <c r="F1000" s="50">
        <v>49</v>
      </c>
      <c r="G1000" s="51">
        <f t="shared" si="57"/>
        <v>65.25</v>
      </c>
      <c r="H1000" s="52" t="str">
        <f t="shared" si="58"/>
        <v>B2</v>
      </c>
    </row>
    <row r="1001" spans="1:8" ht="18.75">
      <c r="A1001" s="47">
        <v>4</v>
      </c>
      <c r="B1001" s="48" t="s">
        <v>279</v>
      </c>
      <c r="C1001" s="50">
        <v>9.5</v>
      </c>
      <c r="D1001" s="50">
        <v>4</v>
      </c>
      <c r="E1001" s="50">
        <v>4</v>
      </c>
      <c r="F1001" s="50">
        <v>47.5</v>
      </c>
      <c r="G1001" s="51">
        <f t="shared" si="57"/>
        <v>65</v>
      </c>
      <c r="H1001" s="52" t="str">
        <f t="shared" si="58"/>
        <v>B2</v>
      </c>
    </row>
    <row r="1002" spans="1:8" ht="18.75">
      <c r="A1002" s="47">
        <v>5</v>
      </c>
      <c r="B1002" s="48" t="s">
        <v>379</v>
      </c>
      <c r="C1002" s="50">
        <v>5.5</v>
      </c>
      <c r="D1002" s="50">
        <v>4</v>
      </c>
      <c r="E1002" s="50">
        <v>4</v>
      </c>
      <c r="F1002" s="50">
        <v>38</v>
      </c>
      <c r="G1002" s="51">
        <f t="shared" si="57"/>
        <v>51.5</v>
      </c>
      <c r="H1002" s="52" t="str">
        <f t="shared" si="58"/>
        <v>C1</v>
      </c>
    </row>
    <row r="1003" spans="1:8" ht="18.75">
      <c r="A1003" s="47">
        <v>6</v>
      </c>
      <c r="B1003" s="90" t="s">
        <v>380</v>
      </c>
      <c r="C1003" s="50"/>
      <c r="D1003" s="50"/>
      <c r="E1003" s="50"/>
      <c r="F1003" s="50">
        <v>29</v>
      </c>
      <c r="G1003" s="51">
        <f t="shared" si="57"/>
        <v>29</v>
      </c>
      <c r="H1003" s="52"/>
    </row>
    <row r="1004" spans="1:8" ht="18.75">
      <c r="A1004" s="47">
        <v>7</v>
      </c>
      <c r="B1004" s="48" t="s">
        <v>381</v>
      </c>
      <c r="C1004" s="55"/>
      <c r="D1004" s="55"/>
      <c r="E1004" s="55"/>
      <c r="F1004" s="56">
        <v>37</v>
      </c>
      <c r="G1004" s="51"/>
      <c r="H1004" s="52"/>
    </row>
    <row r="1005" spans="1:8" ht="18.75">
      <c r="A1005" s="47">
        <v>8</v>
      </c>
      <c r="B1005" s="48" t="s">
        <v>382</v>
      </c>
      <c r="C1005" s="57"/>
      <c r="D1005" s="57"/>
      <c r="E1005" s="57"/>
      <c r="F1005" s="58">
        <v>34.5</v>
      </c>
      <c r="G1005" s="51"/>
      <c r="H1005" s="52"/>
    </row>
    <row r="1006" spans="1:8" ht="18.75">
      <c r="A1006" s="47">
        <v>9</v>
      </c>
      <c r="B1006" s="48" t="s">
        <v>383</v>
      </c>
      <c r="C1006" s="57"/>
      <c r="D1006" s="57"/>
      <c r="E1006" s="57"/>
      <c r="F1006" s="109" t="s">
        <v>355</v>
      </c>
      <c r="G1006" s="51"/>
      <c r="H1006" s="52"/>
    </row>
    <row r="1007" spans="1:8" ht="18.75">
      <c r="A1007" s="59" t="s">
        <v>283</v>
      </c>
      <c r="B1007" s="60"/>
      <c r="C1007" s="61"/>
      <c r="D1007" s="61"/>
      <c r="E1007" s="61"/>
      <c r="F1007" s="62"/>
      <c r="G1007" s="63">
        <f>SUM(G998:G1003)</f>
        <v>332</v>
      </c>
      <c r="H1007" s="64"/>
    </row>
    <row r="1008" spans="1:8" ht="18.75">
      <c r="A1008" s="59" t="s">
        <v>384</v>
      </c>
      <c r="B1008" s="60"/>
      <c r="C1008" s="61"/>
      <c r="D1008" s="61"/>
      <c r="E1008" s="61"/>
      <c r="F1008" s="62"/>
      <c r="G1008" s="22">
        <v>60.4</v>
      </c>
      <c r="H1008" s="64" t="str">
        <f t="shared" ref="H1008" si="59">IF(G1008&gt;=91,"A1",IF(G1008&gt;=81,"A2",IF(G1008&gt;=71,"B1",IF(G1008&gt;=61,"B2",IF(G1008&gt;=51,"C1",IF(G1008&gt;=41,"C2",IF(G1008&gt;=33,"D","E")))))))</f>
        <v>C1</v>
      </c>
    </row>
    <row r="1009" spans="1:8" ht="18.75">
      <c r="A1009" s="453" t="s">
        <v>385</v>
      </c>
      <c r="B1009" s="454"/>
      <c r="C1009" s="454"/>
      <c r="D1009" s="454"/>
      <c r="E1009" s="454"/>
      <c r="F1009" s="454"/>
      <c r="G1009" s="454"/>
      <c r="H1009" s="455"/>
    </row>
    <row r="1010" spans="1:8" ht="18">
      <c r="A1010" s="456" t="s">
        <v>386</v>
      </c>
      <c r="B1010" s="457"/>
      <c r="C1010" s="457"/>
      <c r="D1010" s="457"/>
      <c r="E1010" s="457"/>
      <c r="F1010" s="457"/>
      <c r="G1010" s="457"/>
      <c r="H1010" s="458"/>
    </row>
    <row r="1011" spans="1:8" ht="18.75">
      <c r="A1011" s="469" t="s">
        <v>387</v>
      </c>
      <c r="B1011" s="470"/>
      <c r="C1011" s="470"/>
      <c r="D1011" s="470"/>
      <c r="E1011" s="470"/>
      <c r="F1011" s="470"/>
      <c r="G1011" s="470"/>
      <c r="H1011" s="419"/>
    </row>
    <row r="1012" spans="1:8" ht="18.75">
      <c r="A1012" s="469" t="s">
        <v>388</v>
      </c>
      <c r="B1012" s="470"/>
      <c r="C1012" s="470"/>
      <c r="D1012" s="470"/>
      <c r="E1012" s="470"/>
      <c r="F1012" s="471"/>
      <c r="G1012" s="418" t="s">
        <v>389</v>
      </c>
      <c r="H1012" s="419"/>
    </row>
    <row r="1013" spans="1:8" ht="18.75">
      <c r="A1013" s="65" t="s">
        <v>390</v>
      </c>
      <c r="B1013" s="66"/>
      <c r="C1013" s="66"/>
      <c r="D1013" s="66"/>
      <c r="E1013" s="66"/>
      <c r="F1013" s="67"/>
      <c r="G1013" s="68" t="s">
        <v>394</v>
      </c>
      <c r="H1013" s="69"/>
    </row>
    <row r="1014" spans="1:8" ht="18.75">
      <c r="A1014" s="469" t="s">
        <v>392</v>
      </c>
      <c r="B1014" s="470"/>
      <c r="C1014" s="470"/>
      <c r="D1014" s="470"/>
      <c r="E1014" s="470"/>
      <c r="F1014" s="471"/>
      <c r="G1014" s="70"/>
      <c r="H1014" s="71"/>
    </row>
    <row r="1015" spans="1:8" ht="18.75">
      <c r="A1015" s="469" t="s">
        <v>388</v>
      </c>
      <c r="B1015" s="470"/>
      <c r="C1015" s="470"/>
      <c r="D1015" s="470"/>
      <c r="E1015" s="470"/>
      <c r="F1015" s="471"/>
      <c r="G1015" s="418" t="s">
        <v>389</v>
      </c>
      <c r="H1015" s="419"/>
    </row>
    <row r="1016" spans="1:8" ht="18.75">
      <c r="A1016" s="472" t="s">
        <v>393</v>
      </c>
      <c r="B1016" s="473"/>
      <c r="C1016" s="473"/>
      <c r="D1016" s="473"/>
      <c r="E1016" s="473"/>
      <c r="F1016" s="416"/>
      <c r="G1016" s="72" t="s">
        <v>391</v>
      </c>
      <c r="H1016" s="71"/>
    </row>
    <row r="1017" spans="1:8" ht="18.75">
      <c r="A1017" s="472" t="s">
        <v>395</v>
      </c>
      <c r="B1017" s="473"/>
      <c r="C1017" s="473"/>
      <c r="D1017" s="473"/>
      <c r="E1017" s="473"/>
      <c r="F1017" s="416"/>
      <c r="G1017" s="68" t="s">
        <v>391</v>
      </c>
      <c r="H1017" s="69"/>
    </row>
    <row r="1018" spans="1:8" ht="18.75">
      <c r="A1018" s="472" t="s">
        <v>396</v>
      </c>
      <c r="B1018" s="473"/>
      <c r="C1018" s="473"/>
      <c r="D1018" s="473"/>
      <c r="E1018" s="473"/>
      <c r="F1018" s="473"/>
      <c r="G1018" s="68" t="s">
        <v>391</v>
      </c>
      <c r="H1018" s="69"/>
    </row>
    <row r="1019" spans="1:8" ht="18.75">
      <c r="A1019" s="472" t="s">
        <v>397</v>
      </c>
      <c r="B1019" s="473"/>
      <c r="C1019" s="473"/>
      <c r="D1019" s="473"/>
      <c r="E1019" s="473"/>
      <c r="F1019" s="473"/>
      <c r="G1019" s="68" t="s">
        <v>398</v>
      </c>
      <c r="H1019" s="69"/>
    </row>
    <row r="1020" spans="1:8" ht="18.75">
      <c r="A1020" s="469" t="s">
        <v>399</v>
      </c>
      <c r="B1020" s="470"/>
      <c r="C1020" s="470"/>
      <c r="D1020" s="470"/>
      <c r="E1020" s="470"/>
      <c r="F1020" s="470"/>
      <c r="G1020" s="470"/>
      <c r="H1020" s="419"/>
    </row>
    <row r="1021" spans="1:8" ht="18.75">
      <c r="A1021" s="469" t="s">
        <v>388</v>
      </c>
      <c r="B1021" s="470"/>
      <c r="C1021" s="470"/>
      <c r="D1021" s="470"/>
      <c r="E1021" s="470"/>
      <c r="F1021" s="470"/>
      <c r="G1021" s="470"/>
      <c r="H1021" s="419"/>
    </row>
    <row r="1022" spans="1:8" ht="18.75">
      <c r="A1022" s="65" t="s">
        <v>373</v>
      </c>
      <c r="B1022" s="415">
        <v>87</v>
      </c>
      <c r="C1022" s="473"/>
      <c r="D1022" s="473"/>
      <c r="E1022" s="473"/>
      <c r="F1022" s="473"/>
      <c r="G1022" s="473"/>
      <c r="H1022" s="417"/>
    </row>
    <row r="1023" spans="1:8" ht="18.75">
      <c r="A1023" s="73" t="s">
        <v>400</v>
      </c>
      <c r="B1023" s="474"/>
      <c r="C1023" s="475"/>
      <c r="D1023" s="475"/>
      <c r="E1023" s="475"/>
      <c r="F1023" s="475"/>
      <c r="G1023" s="475"/>
      <c r="H1023" s="476"/>
    </row>
    <row r="1024" spans="1:8" ht="18.75">
      <c r="A1024" s="414" t="s">
        <v>401</v>
      </c>
      <c r="B1024" s="410"/>
      <c r="C1024" s="410"/>
      <c r="D1024" s="410"/>
      <c r="E1024" s="75"/>
      <c r="F1024" s="76"/>
      <c r="G1024" s="70" t="s">
        <v>402</v>
      </c>
      <c r="H1024" s="77"/>
    </row>
    <row r="1025" spans="1:8" ht="18.75">
      <c r="A1025" s="74" t="s">
        <v>403</v>
      </c>
      <c r="B1025" s="70" t="s">
        <v>275</v>
      </c>
      <c r="C1025" s="70" t="s">
        <v>403</v>
      </c>
      <c r="D1025" s="70" t="s">
        <v>275</v>
      </c>
      <c r="E1025" s="78"/>
      <c r="F1025" s="410" t="s">
        <v>404</v>
      </c>
      <c r="G1025" s="410"/>
      <c r="H1025" s="79" t="s">
        <v>275</v>
      </c>
    </row>
    <row r="1026" spans="1:8" ht="18.75">
      <c r="A1026" s="80" t="s">
        <v>405</v>
      </c>
      <c r="B1026" s="81" t="s">
        <v>280</v>
      </c>
      <c r="C1026" s="81" t="s">
        <v>406</v>
      </c>
      <c r="D1026" s="81" t="s">
        <v>306</v>
      </c>
      <c r="E1026" s="78"/>
      <c r="F1026" s="477">
        <v>3</v>
      </c>
      <c r="G1026" s="477"/>
      <c r="H1026" s="82" t="s">
        <v>398</v>
      </c>
    </row>
    <row r="1027" spans="1:8" ht="18.75">
      <c r="A1027" s="80" t="s">
        <v>407</v>
      </c>
      <c r="B1027" s="81" t="s">
        <v>297</v>
      </c>
      <c r="C1027" s="81" t="s">
        <v>408</v>
      </c>
      <c r="D1027" s="81" t="s">
        <v>292</v>
      </c>
      <c r="E1027" s="78"/>
      <c r="F1027" s="477">
        <v>2</v>
      </c>
      <c r="G1027" s="477"/>
      <c r="H1027" s="82" t="s">
        <v>391</v>
      </c>
    </row>
    <row r="1028" spans="1:8" ht="18.75">
      <c r="A1028" s="80" t="s">
        <v>409</v>
      </c>
      <c r="B1028" s="81" t="s">
        <v>410</v>
      </c>
      <c r="C1028" s="81" t="s">
        <v>411</v>
      </c>
      <c r="D1028" s="81" t="s">
        <v>412</v>
      </c>
      <c r="E1028" s="78"/>
      <c r="F1028" s="477">
        <v>1</v>
      </c>
      <c r="G1028" s="477"/>
      <c r="H1028" s="82" t="s">
        <v>394</v>
      </c>
    </row>
    <row r="1029" spans="1:8" ht="18.75">
      <c r="A1029" s="80" t="s">
        <v>413</v>
      </c>
      <c r="B1029" s="81" t="s">
        <v>336</v>
      </c>
      <c r="C1029" s="81" t="s">
        <v>414</v>
      </c>
      <c r="D1029" s="81" t="s">
        <v>415</v>
      </c>
      <c r="E1029" s="83"/>
      <c r="F1029" s="478"/>
      <c r="G1029" s="479"/>
      <c r="H1029" s="84"/>
    </row>
    <row r="1030" spans="1:8" ht="18.75">
      <c r="A1030" s="480" t="s">
        <v>416</v>
      </c>
      <c r="B1030" s="481"/>
      <c r="C1030" s="482" t="s">
        <v>417</v>
      </c>
      <c r="D1030" s="483"/>
      <c r="E1030" s="483"/>
      <c r="F1030" s="483"/>
      <c r="G1030" s="482" t="s">
        <v>418</v>
      </c>
      <c r="H1030" s="484"/>
    </row>
    <row r="1034" spans="1:8" ht="18.75">
      <c r="A1034" s="439" t="s">
        <v>257</v>
      </c>
      <c r="B1034" s="440"/>
      <c r="C1034" s="440"/>
      <c r="D1034" s="440"/>
      <c r="E1034" s="440"/>
      <c r="F1034" s="440"/>
      <c r="G1034" s="440"/>
      <c r="H1034" s="441"/>
    </row>
    <row r="1035" spans="1:8" ht="15.75">
      <c r="A1035" s="442" t="s">
        <v>258</v>
      </c>
      <c r="B1035" s="443"/>
      <c r="C1035" s="443"/>
      <c r="D1035" s="443"/>
      <c r="E1035" s="443"/>
      <c r="F1035" s="443"/>
      <c r="G1035" s="443"/>
      <c r="H1035" s="444"/>
    </row>
    <row r="1036" spans="1:8" ht="18.75">
      <c r="A1036" s="445" t="s">
        <v>259</v>
      </c>
      <c r="B1036" s="446"/>
      <c r="C1036" s="446"/>
      <c r="D1036" s="446"/>
      <c r="E1036" s="446"/>
      <c r="F1036" s="446"/>
      <c r="G1036" s="446"/>
      <c r="H1036" s="447"/>
    </row>
    <row r="1037" spans="1:8" ht="15.75">
      <c r="A1037" s="442" t="s">
        <v>374</v>
      </c>
      <c r="B1037" s="443"/>
      <c r="C1037" s="443"/>
      <c r="D1037" s="443"/>
      <c r="E1037" s="443"/>
      <c r="F1037" s="443"/>
      <c r="G1037" s="443"/>
      <c r="H1037" s="444"/>
    </row>
    <row r="1038" spans="1:8" ht="18.75">
      <c r="A1038" s="445" t="s">
        <v>375</v>
      </c>
      <c r="B1038" s="446"/>
      <c r="C1038" s="446"/>
      <c r="D1038" s="446"/>
      <c r="E1038" s="446"/>
      <c r="F1038" s="446"/>
      <c r="G1038" s="446"/>
      <c r="H1038" s="447"/>
    </row>
    <row r="1039" spans="1:8" ht="18.75">
      <c r="A1039" s="35" t="s">
        <v>263</v>
      </c>
      <c r="B1039" s="36" t="s">
        <v>264</v>
      </c>
      <c r="C1039" s="33"/>
      <c r="D1039" s="37"/>
      <c r="E1039" s="37"/>
      <c r="F1039" s="33"/>
      <c r="G1039" s="33"/>
      <c r="H1039" s="34"/>
    </row>
    <row r="1040" spans="1:8" ht="18.75">
      <c r="A1040" s="35" t="s">
        <v>359</v>
      </c>
      <c r="B1040" s="36" t="s">
        <v>228</v>
      </c>
      <c r="C1040" s="96"/>
      <c r="D1040" s="37"/>
      <c r="E1040" s="37"/>
      <c r="F1040" s="40" t="s">
        <v>376</v>
      </c>
      <c r="G1040" s="40"/>
      <c r="H1040" s="41">
        <v>21</v>
      </c>
    </row>
    <row r="1041" spans="1:8" ht="18.75">
      <c r="A1041" s="35" t="s">
        <v>377</v>
      </c>
      <c r="B1041" s="85">
        <v>1144</v>
      </c>
      <c r="C1041" s="97"/>
      <c r="D1041" s="33"/>
      <c r="E1041" s="33"/>
      <c r="F1041" s="37"/>
      <c r="G1041" s="37"/>
      <c r="H1041" s="44"/>
    </row>
    <row r="1042" spans="1:8" ht="37.5">
      <c r="A1042" s="35" t="s">
        <v>270</v>
      </c>
      <c r="B1042" s="36" t="s">
        <v>335</v>
      </c>
      <c r="C1042" s="96"/>
      <c r="D1042" s="37"/>
      <c r="E1042" s="37"/>
      <c r="F1042" s="37" t="s">
        <v>10</v>
      </c>
      <c r="G1042" s="37"/>
      <c r="H1042" s="116" t="s">
        <v>334</v>
      </c>
    </row>
    <row r="1043" spans="1:8" ht="18.75">
      <c r="A1043" s="448" t="s">
        <v>419</v>
      </c>
      <c r="B1043" s="432"/>
      <c r="C1043" s="432"/>
      <c r="D1043" s="432"/>
      <c r="E1043" s="432"/>
      <c r="F1043" s="432"/>
      <c r="G1043" s="432"/>
      <c r="H1043" s="449"/>
    </row>
    <row r="1044" spans="1:8" ht="18.75">
      <c r="A1044" s="450" t="s">
        <v>356</v>
      </c>
      <c r="B1044" s="451"/>
      <c r="C1044" s="451"/>
      <c r="D1044" s="451"/>
      <c r="E1044" s="451"/>
      <c r="F1044" s="451"/>
      <c r="G1044" s="451"/>
      <c r="H1044" s="452"/>
    </row>
    <row r="1045" spans="1:8">
      <c r="A1045" s="505" t="s">
        <v>272</v>
      </c>
      <c r="B1045" s="459" t="s">
        <v>273</v>
      </c>
      <c r="C1045" s="460" t="s">
        <v>365</v>
      </c>
      <c r="D1045" s="460" t="s">
        <v>378</v>
      </c>
      <c r="E1045" s="460" t="s">
        <v>362</v>
      </c>
      <c r="F1045" s="463" t="s">
        <v>363</v>
      </c>
      <c r="G1045" s="460" t="s">
        <v>364</v>
      </c>
      <c r="H1045" s="466" t="s">
        <v>275</v>
      </c>
    </row>
    <row r="1046" spans="1:8">
      <c r="A1046" s="505"/>
      <c r="B1046" s="459"/>
      <c r="C1046" s="461"/>
      <c r="D1046" s="461"/>
      <c r="E1046" s="461"/>
      <c r="F1046" s="464"/>
      <c r="G1046" s="461"/>
      <c r="H1046" s="467"/>
    </row>
    <row r="1047" spans="1:8" ht="27" customHeight="1">
      <c r="A1047" s="505"/>
      <c r="B1047" s="459"/>
      <c r="C1047" s="462"/>
      <c r="D1047" s="462"/>
      <c r="E1047" s="462"/>
      <c r="F1047" s="465"/>
      <c r="G1047" s="462"/>
      <c r="H1047" s="468"/>
    </row>
    <row r="1048" spans="1:8" ht="18.75">
      <c r="A1048" s="47">
        <v>1</v>
      </c>
      <c r="B1048" s="48" t="s">
        <v>276</v>
      </c>
      <c r="C1048" s="49">
        <v>6.5</v>
      </c>
      <c r="D1048" s="50">
        <v>4</v>
      </c>
      <c r="E1048" s="50">
        <v>4</v>
      </c>
      <c r="F1048" s="49">
        <v>47.5</v>
      </c>
      <c r="G1048" s="51">
        <f>SUM(C1048:F1048)</f>
        <v>62</v>
      </c>
      <c r="H1048" s="52" t="str">
        <f>IF(G1048&gt;=91,"A1",IF(G1048&gt;=81,"A2",IF(G1048&gt;=71,"B1",IF(G1048&gt;=61,"B2",IF(G1048&gt;=51,"C1",IF(G1048&gt;=41,"C2",IF(G1048&gt;=33,"D","E")))))))</f>
        <v>B2</v>
      </c>
    </row>
    <row r="1049" spans="1:8" ht="18.75">
      <c r="A1049" s="47">
        <v>2</v>
      </c>
      <c r="B1049" s="48" t="s">
        <v>277</v>
      </c>
      <c r="C1049" s="53">
        <v>4</v>
      </c>
      <c r="D1049" s="50">
        <v>0</v>
      </c>
      <c r="E1049" s="50">
        <v>3</v>
      </c>
      <c r="F1049" s="50">
        <v>29</v>
      </c>
      <c r="G1049" s="51">
        <f t="shared" ref="G1049:G1053" si="60">SUM(C1049:F1049)</f>
        <v>36</v>
      </c>
      <c r="H1049" s="52" t="str">
        <f t="shared" ref="H1049:H1052" si="61">IF(G1049&gt;=91,"A1",IF(G1049&gt;=81,"A2",IF(G1049&gt;=71,"B1",IF(G1049&gt;=61,"B2",IF(G1049&gt;=51,"C1",IF(G1049&gt;=41,"C2",IF(G1049&gt;=33,"D","E")))))))</f>
        <v>D</v>
      </c>
    </row>
    <row r="1050" spans="1:8" ht="18.75">
      <c r="A1050" s="47">
        <v>3</v>
      </c>
      <c r="B1050" s="48" t="s">
        <v>278</v>
      </c>
      <c r="C1050" s="50">
        <v>2.25</v>
      </c>
      <c r="D1050" s="50">
        <v>3.5</v>
      </c>
      <c r="E1050" s="50">
        <v>3.5</v>
      </c>
      <c r="F1050" s="50">
        <v>28</v>
      </c>
      <c r="G1050" s="51">
        <f t="shared" si="60"/>
        <v>37.25</v>
      </c>
      <c r="H1050" s="52" t="str">
        <f t="shared" si="61"/>
        <v>D</v>
      </c>
    </row>
    <row r="1051" spans="1:8" ht="18.75">
      <c r="A1051" s="47">
        <v>4</v>
      </c>
      <c r="B1051" s="48" t="s">
        <v>279</v>
      </c>
      <c r="C1051" s="50">
        <v>6.25</v>
      </c>
      <c r="D1051" s="50">
        <v>3.5</v>
      </c>
      <c r="E1051" s="50">
        <v>3</v>
      </c>
      <c r="F1051" s="50">
        <v>55.5</v>
      </c>
      <c r="G1051" s="51">
        <f t="shared" si="60"/>
        <v>68.25</v>
      </c>
      <c r="H1051" s="52" t="str">
        <f t="shared" si="61"/>
        <v>B2</v>
      </c>
    </row>
    <row r="1052" spans="1:8" ht="18.75">
      <c r="A1052" s="47">
        <v>5</v>
      </c>
      <c r="B1052" s="48" t="s">
        <v>379</v>
      </c>
      <c r="C1052" s="50">
        <v>5.5</v>
      </c>
      <c r="D1052" s="50">
        <v>3.5</v>
      </c>
      <c r="E1052" s="50">
        <v>3</v>
      </c>
      <c r="F1052" s="50">
        <v>40</v>
      </c>
      <c r="G1052" s="51">
        <f t="shared" si="60"/>
        <v>52</v>
      </c>
      <c r="H1052" s="52" t="str">
        <f t="shared" si="61"/>
        <v>C1</v>
      </c>
    </row>
    <row r="1053" spans="1:8" ht="18.75">
      <c r="A1053" s="47">
        <v>6</v>
      </c>
      <c r="B1053" s="90" t="s">
        <v>380</v>
      </c>
      <c r="C1053" s="50"/>
      <c r="D1053" s="50"/>
      <c r="E1053" s="50"/>
      <c r="F1053" s="50">
        <v>21</v>
      </c>
      <c r="G1053" s="51">
        <f t="shared" si="60"/>
        <v>21</v>
      </c>
      <c r="H1053" s="52"/>
    </row>
    <row r="1054" spans="1:8" ht="18.75">
      <c r="A1054" s="47">
        <v>7</v>
      </c>
      <c r="B1054" s="48" t="s">
        <v>381</v>
      </c>
      <c r="C1054" s="55"/>
      <c r="D1054" s="55"/>
      <c r="E1054" s="55"/>
      <c r="F1054" s="56">
        <v>26.5</v>
      </c>
      <c r="G1054" s="51"/>
      <c r="H1054" s="52"/>
    </row>
    <row r="1055" spans="1:8" ht="18.75">
      <c r="A1055" s="47">
        <v>8</v>
      </c>
      <c r="B1055" s="48" t="s">
        <v>382</v>
      </c>
      <c r="C1055" s="57"/>
      <c r="D1055" s="57"/>
      <c r="E1055" s="57"/>
      <c r="F1055" s="58">
        <v>25.5</v>
      </c>
      <c r="G1055" s="51"/>
      <c r="H1055" s="52"/>
    </row>
    <row r="1056" spans="1:8" ht="18.75">
      <c r="A1056" s="47">
        <v>9</v>
      </c>
      <c r="B1056" s="48" t="s">
        <v>383</v>
      </c>
      <c r="C1056" s="57"/>
      <c r="D1056" s="57"/>
      <c r="E1056" s="57"/>
      <c r="F1056" s="58">
        <v>8.5</v>
      </c>
      <c r="G1056" s="51"/>
      <c r="H1056" s="52"/>
    </row>
    <row r="1057" spans="1:8" ht="18.75">
      <c r="A1057" s="59" t="s">
        <v>283</v>
      </c>
      <c r="B1057" s="60"/>
      <c r="C1057" s="61"/>
      <c r="D1057" s="61"/>
      <c r="E1057" s="61"/>
      <c r="F1057" s="62"/>
      <c r="G1057" s="63">
        <f>SUM(G1048:G1053)</f>
        <v>276.5</v>
      </c>
      <c r="H1057" s="64"/>
    </row>
    <row r="1058" spans="1:8" ht="18.75">
      <c r="A1058" s="59" t="s">
        <v>384</v>
      </c>
      <c r="B1058" s="60"/>
      <c r="C1058" s="61"/>
      <c r="D1058" s="61"/>
      <c r="E1058" s="61"/>
      <c r="F1058" s="62"/>
      <c r="G1058" s="22">
        <v>50.3</v>
      </c>
      <c r="H1058" s="64" t="str">
        <f t="shared" ref="H1058" si="62">IF(G1058&gt;=91,"A1",IF(G1058&gt;=81,"A2",IF(G1058&gt;=71,"B1",IF(G1058&gt;=61,"B2",IF(G1058&gt;=51,"C1",IF(G1058&gt;=41,"C2",IF(G1058&gt;=33,"D","E")))))))</f>
        <v>C2</v>
      </c>
    </row>
    <row r="1059" spans="1:8" ht="18.75">
      <c r="A1059" s="453" t="s">
        <v>385</v>
      </c>
      <c r="B1059" s="454"/>
      <c r="C1059" s="454"/>
      <c r="D1059" s="454"/>
      <c r="E1059" s="454"/>
      <c r="F1059" s="454"/>
      <c r="G1059" s="454"/>
      <c r="H1059" s="455"/>
    </row>
    <row r="1060" spans="1:8" ht="18">
      <c r="A1060" s="456" t="s">
        <v>386</v>
      </c>
      <c r="B1060" s="457"/>
      <c r="C1060" s="457"/>
      <c r="D1060" s="457"/>
      <c r="E1060" s="457"/>
      <c r="F1060" s="457"/>
      <c r="G1060" s="457"/>
      <c r="H1060" s="458"/>
    </row>
    <row r="1061" spans="1:8" ht="18.75">
      <c r="A1061" s="469" t="s">
        <v>387</v>
      </c>
      <c r="B1061" s="470"/>
      <c r="C1061" s="470"/>
      <c r="D1061" s="470"/>
      <c r="E1061" s="470"/>
      <c r="F1061" s="470"/>
      <c r="G1061" s="470"/>
      <c r="H1061" s="419"/>
    </row>
    <row r="1062" spans="1:8" ht="18.75">
      <c r="A1062" s="469" t="s">
        <v>388</v>
      </c>
      <c r="B1062" s="470"/>
      <c r="C1062" s="470"/>
      <c r="D1062" s="470"/>
      <c r="E1062" s="470"/>
      <c r="F1062" s="471"/>
      <c r="G1062" s="418" t="s">
        <v>389</v>
      </c>
      <c r="H1062" s="419"/>
    </row>
    <row r="1063" spans="1:8" ht="18.75">
      <c r="A1063" s="65" t="s">
        <v>390</v>
      </c>
      <c r="B1063" s="66"/>
      <c r="C1063" s="66"/>
      <c r="D1063" s="66"/>
      <c r="E1063" s="66"/>
      <c r="F1063" s="67"/>
      <c r="G1063" s="67"/>
      <c r="H1063" s="69"/>
    </row>
    <row r="1064" spans="1:8" ht="18.75">
      <c r="A1064" s="469" t="s">
        <v>392</v>
      </c>
      <c r="B1064" s="470"/>
      <c r="C1064" s="470"/>
      <c r="D1064" s="470"/>
      <c r="E1064" s="470"/>
      <c r="F1064" s="471"/>
      <c r="G1064" s="72" t="s">
        <v>391</v>
      </c>
      <c r="H1064" s="71"/>
    </row>
    <row r="1065" spans="1:8" ht="18.75">
      <c r="A1065" s="469" t="s">
        <v>388</v>
      </c>
      <c r="B1065" s="470"/>
      <c r="C1065" s="470"/>
      <c r="D1065" s="470"/>
      <c r="E1065" s="470"/>
      <c r="F1065" s="471"/>
      <c r="G1065" s="418" t="s">
        <v>389</v>
      </c>
      <c r="H1065" s="419"/>
    </row>
    <row r="1066" spans="1:8" ht="18.75">
      <c r="A1066" s="472" t="s">
        <v>393</v>
      </c>
      <c r="B1066" s="473"/>
      <c r="C1066" s="473"/>
      <c r="D1066" s="473"/>
      <c r="E1066" s="473"/>
      <c r="F1066" s="416"/>
      <c r="G1066" s="72" t="s">
        <v>391</v>
      </c>
      <c r="H1066" s="71"/>
    </row>
    <row r="1067" spans="1:8" ht="18.75">
      <c r="A1067" s="472" t="s">
        <v>395</v>
      </c>
      <c r="B1067" s="473"/>
      <c r="C1067" s="473"/>
      <c r="D1067" s="473"/>
      <c r="E1067" s="473"/>
      <c r="F1067" s="416"/>
      <c r="G1067" s="68" t="s">
        <v>391</v>
      </c>
      <c r="H1067" s="69"/>
    </row>
    <row r="1068" spans="1:8" ht="18.75">
      <c r="A1068" s="472" t="s">
        <v>396</v>
      </c>
      <c r="B1068" s="473"/>
      <c r="C1068" s="473"/>
      <c r="D1068" s="473"/>
      <c r="E1068" s="473"/>
      <c r="F1068" s="473"/>
      <c r="G1068" s="68" t="s">
        <v>398</v>
      </c>
      <c r="H1068" s="69"/>
    </row>
    <row r="1069" spans="1:8" ht="18.75">
      <c r="A1069" s="472" t="s">
        <v>397</v>
      </c>
      <c r="B1069" s="473"/>
      <c r="C1069" s="473"/>
      <c r="D1069" s="473"/>
      <c r="E1069" s="473"/>
      <c r="F1069" s="473"/>
      <c r="G1069" s="68" t="s">
        <v>398</v>
      </c>
      <c r="H1069" s="69"/>
    </row>
    <row r="1070" spans="1:8" ht="18.75">
      <c r="A1070" s="469" t="s">
        <v>399</v>
      </c>
      <c r="B1070" s="470"/>
      <c r="C1070" s="470"/>
      <c r="D1070" s="470"/>
      <c r="E1070" s="470"/>
      <c r="F1070" s="470"/>
      <c r="G1070" s="470"/>
      <c r="H1070" s="419"/>
    </row>
    <row r="1071" spans="1:8" ht="18.75">
      <c r="A1071" s="469" t="s">
        <v>388</v>
      </c>
      <c r="B1071" s="470"/>
      <c r="C1071" s="470"/>
      <c r="D1071" s="470"/>
      <c r="E1071" s="470"/>
      <c r="F1071" s="470"/>
      <c r="G1071" s="470"/>
      <c r="H1071" s="419"/>
    </row>
    <row r="1072" spans="1:8" ht="18.75">
      <c r="A1072" s="65" t="s">
        <v>373</v>
      </c>
      <c r="B1072" s="415">
        <v>49</v>
      </c>
      <c r="C1072" s="473"/>
      <c r="D1072" s="473"/>
      <c r="E1072" s="473"/>
      <c r="F1072" s="473"/>
      <c r="G1072" s="473"/>
      <c r="H1072" s="417"/>
    </row>
    <row r="1073" spans="1:8" ht="18.75">
      <c r="A1073" s="73" t="s">
        <v>400</v>
      </c>
      <c r="B1073" s="474"/>
      <c r="C1073" s="475"/>
      <c r="D1073" s="475"/>
      <c r="E1073" s="475"/>
      <c r="F1073" s="475"/>
      <c r="G1073" s="475"/>
      <c r="H1073" s="476"/>
    </row>
    <row r="1074" spans="1:8" ht="18.75">
      <c r="A1074" s="414" t="s">
        <v>401</v>
      </c>
      <c r="B1074" s="410"/>
      <c r="C1074" s="410"/>
      <c r="D1074" s="410"/>
      <c r="E1074" s="75"/>
      <c r="F1074" s="76"/>
      <c r="G1074" s="70" t="s">
        <v>402</v>
      </c>
      <c r="H1074" s="77"/>
    </row>
    <row r="1075" spans="1:8" ht="18.75">
      <c r="A1075" s="74" t="s">
        <v>403</v>
      </c>
      <c r="B1075" s="70" t="s">
        <v>275</v>
      </c>
      <c r="C1075" s="70" t="s">
        <v>403</v>
      </c>
      <c r="D1075" s="70" t="s">
        <v>275</v>
      </c>
      <c r="E1075" s="78"/>
      <c r="F1075" s="410" t="s">
        <v>404</v>
      </c>
      <c r="G1075" s="410"/>
      <c r="H1075" s="79" t="s">
        <v>275</v>
      </c>
    </row>
    <row r="1076" spans="1:8" ht="18.75">
      <c r="A1076" s="80" t="s">
        <v>405</v>
      </c>
      <c r="B1076" s="81" t="s">
        <v>280</v>
      </c>
      <c r="C1076" s="81" t="s">
        <v>406</v>
      </c>
      <c r="D1076" s="81" t="s">
        <v>306</v>
      </c>
      <c r="E1076" s="78"/>
      <c r="F1076" s="477">
        <v>3</v>
      </c>
      <c r="G1076" s="477"/>
      <c r="H1076" s="82" t="s">
        <v>398</v>
      </c>
    </row>
    <row r="1077" spans="1:8" ht="18.75">
      <c r="A1077" s="80" t="s">
        <v>407</v>
      </c>
      <c r="B1077" s="81" t="s">
        <v>297</v>
      </c>
      <c r="C1077" s="81" t="s">
        <v>408</v>
      </c>
      <c r="D1077" s="81" t="s">
        <v>292</v>
      </c>
      <c r="E1077" s="78"/>
      <c r="F1077" s="477">
        <v>2</v>
      </c>
      <c r="G1077" s="477"/>
      <c r="H1077" s="82" t="s">
        <v>391</v>
      </c>
    </row>
    <row r="1078" spans="1:8" ht="18.75">
      <c r="A1078" s="80" t="s">
        <v>409</v>
      </c>
      <c r="B1078" s="81" t="s">
        <v>410</v>
      </c>
      <c r="C1078" s="81" t="s">
        <v>411</v>
      </c>
      <c r="D1078" s="81" t="s">
        <v>412</v>
      </c>
      <c r="E1078" s="78"/>
      <c r="F1078" s="477">
        <v>1</v>
      </c>
      <c r="G1078" s="477"/>
      <c r="H1078" s="82" t="s">
        <v>394</v>
      </c>
    </row>
    <row r="1079" spans="1:8" ht="18.75">
      <c r="A1079" s="80" t="s">
        <v>413</v>
      </c>
      <c r="B1079" s="81" t="s">
        <v>336</v>
      </c>
      <c r="C1079" s="81" t="s">
        <v>414</v>
      </c>
      <c r="D1079" s="81" t="s">
        <v>415</v>
      </c>
      <c r="E1079" s="83"/>
      <c r="F1079" s="478"/>
      <c r="G1079" s="479"/>
      <c r="H1079" s="84"/>
    </row>
    <row r="1080" spans="1:8" ht="18.75">
      <c r="A1080" s="480" t="s">
        <v>416</v>
      </c>
      <c r="B1080" s="481"/>
      <c r="C1080" s="482" t="s">
        <v>417</v>
      </c>
      <c r="D1080" s="483"/>
      <c r="E1080" s="483"/>
      <c r="F1080" s="483"/>
      <c r="G1080" s="482" t="s">
        <v>418</v>
      </c>
      <c r="H1080" s="484"/>
    </row>
    <row r="1084" spans="1:8" ht="18.75">
      <c r="A1084" s="439" t="s">
        <v>257</v>
      </c>
      <c r="B1084" s="440"/>
      <c r="C1084" s="440"/>
      <c r="D1084" s="440"/>
      <c r="E1084" s="440"/>
      <c r="F1084" s="440"/>
      <c r="G1084" s="440"/>
      <c r="H1084" s="441"/>
    </row>
    <row r="1085" spans="1:8" ht="15.75">
      <c r="A1085" s="442" t="s">
        <v>258</v>
      </c>
      <c r="B1085" s="443"/>
      <c r="C1085" s="443"/>
      <c r="D1085" s="443"/>
      <c r="E1085" s="443"/>
      <c r="F1085" s="443"/>
      <c r="G1085" s="443"/>
      <c r="H1085" s="444"/>
    </row>
    <row r="1086" spans="1:8" ht="18.75">
      <c r="A1086" s="445" t="s">
        <v>259</v>
      </c>
      <c r="B1086" s="446"/>
      <c r="C1086" s="446"/>
      <c r="D1086" s="446"/>
      <c r="E1086" s="446"/>
      <c r="F1086" s="446"/>
      <c r="G1086" s="446"/>
      <c r="H1086" s="447"/>
    </row>
    <row r="1087" spans="1:8" ht="15.75">
      <c r="A1087" s="442" t="s">
        <v>374</v>
      </c>
      <c r="B1087" s="443"/>
      <c r="C1087" s="443"/>
      <c r="D1087" s="443"/>
      <c r="E1087" s="443"/>
      <c r="F1087" s="443"/>
      <c r="G1087" s="443"/>
      <c r="H1087" s="444"/>
    </row>
    <row r="1088" spans="1:8" ht="18.75">
      <c r="A1088" s="445" t="s">
        <v>375</v>
      </c>
      <c r="B1088" s="446"/>
      <c r="C1088" s="446"/>
      <c r="D1088" s="446"/>
      <c r="E1088" s="446"/>
      <c r="F1088" s="446"/>
      <c r="G1088" s="446"/>
      <c r="H1088" s="447"/>
    </row>
    <row r="1089" spans="1:8" ht="18.75">
      <c r="A1089" s="35" t="s">
        <v>263</v>
      </c>
      <c r="B1089" s="36" t="s">
        <v>436</v>
      </c>
      <c r="C1089" s="33"/>
      <c r="D1089" s="37"/>
      <c r="E1089" s="37"/>
      <c r="F1089" s="33"/>
      <c r="G1089" s="33"/>
      <c r="H1089" s="34"/>
    </row>
    <row r="1090" spans="1:8" ht="18.75">
      <c r="A1090" s="35" t="s">
        <v>359</v>
      </c>
      <c r="B1090" s="36" t="s">
        <v>235</v>
      </c>
      <c r="C1090" s="39"/>
      <c r="D1090" s="37"/>
      <c r="E1090" s="37"/>
      <c r="F1090" s="40" t="s">
        <v>376</v>
      </c>
      <c r="G1090" s="40"/>
      <c r="H1090" s="41">
        <v>22</v>
      </c>
    </row>
    <row r="1091" spans="1:8" ht="18.75">
      <c r="A1091" s="35" t="s">
        <v>377</v>
      </c>
      <c r="B1091" s="85">
        <v>1035</v>
      </c>
      <c r="C1091" s="43"/>
      <c r="D1091" s="33"/>
      <c r="E1091" s="33"/>
      <c r="F1091" s="37"/>
      <c r="G1091" s="37"/>
      <c r="H1091" s="44"/>
    </row>
    <row r="1092" spans="1:8" ht="18.75">
      <c r="A1092" s="35" t="s">
        <v>270</v>
      </c>
      <c r="B1092" s="36" t="s">
        <v>339</v>
      </c>
      <c r="C1092" s="39"/>
      <c r="D1092" s="37"/>
      <c r="E1092" s="37"/>
      <c r="F1092" s="37" t="s">
        <v>10</v>
      </c>
      <c r="G1092" s="37"/>
      <c r="H1092" s="98" t="s">
        <v>338</v>
      </c>
    </row>
    <row r="1093" spans="1:8" ht="18.75">
      <c r="A1093" s="448" t="s">
        <v>419</v>
      </c>
      <c r="B1093" s="432"/>
      <c r="C1093" s="432"/>
      <c r="D1093" s="432"/>
      <c r="E1093" s="432"/>
      <c r="F1093" s="432"/>
      <c r="G1093" s="432"/>
      <c r="H1093" s="449"/>
    </row>
    <row r="1094" spans="1:8" ht="18.75">
      <c r="A1094" s="450" t="s">
        <v>356</v>
      </c>
      <c r="B1094" s="451"/>
      <c r="C1094" s="451"/>
      <c r="D1094" s="451"/>
      <c r="E1094" s="451"/>
      <c r="F1094" s="451"/>
      <c r="G1094" s="451"/>
      <c r="H1094" s="452"/>
    </row>
    <row r="1095" spans="1:8">
      <c r="A1095" s="505" t="s">
        <v>272</v>
      </c>
      <c r="B1095" s="459" t="s">
        <v>273</v>
      </c>
      <c r="C1095" s="460" t="s">
        <v>365</v>
      </c>
      <c r="D1095" s="460" t="s">
        <v>378</v>
      </c>
      <c r="E1095" s="460" t="s">
        <v>362</v>
      </c>
      <c r="F1095" s="463" t="s">
        <v>363</v>
      </c>
      <c r="G1095" s="460" t="s">
        <v>364</v>
      </c>
      <c r="H1095" s="466" t="s">
        <v>275</v>
      </c>
    </row>
    <row r="1096" spans="1:8">
      <c r="A1096" s="505"/>
      <c r="B1096" s="459"/>
      <c r="C1096" s="461"/>
      <c r="D1096" s="461"/>
      <c r="E1096" s="461"/>
      <c r="F1096" s="464"/>
      <c r="G1096" s="461"/>
      <c r="H1096" s="467"/>
    </row>
    <row r="1097" spans="1:8" ht="24" customHeight="1">
      <c r="A1097" s="505"/>
      <c r="B1097" s="459"/>
      <c r="C1097" s="462"/>
      <c r="D1097" s="462"/>
      <c r="E1097" s="462"/>
      <c r="F1097" s="465"/>
      <c r="G1097" s="462"/>
      <c r="H1097" s="468"/>
    </row>
    <row r="1098" spans="1:8" ht="18.75">
      <c r="A1098" s="47">
        <v>1</v>
      </c>
      <c r="B1098" s="48" t="s">
        <v>276</v>
      </c>
      <c r="C1098" s="49">
        <v>9</v>
      </c>
      <c r="D1098" s="50">
        <v>5</v>
      </c>
      <c r="E1098" s="50">
        <v>5</v>
      </c>
      <c r="F1098" s="49">
        <v>71</v>
      </c>
      <c r="G1098" s="51">
        <f>SUM(C1098:F1098)</f>
        <v>90</v>
      </c>
      <c r="H1098" s="52" t="str">
        <f>IF(G1098&gt;=91,"A1",IF(G1098&gt;=81,"A2",IF(G1098&gt;=71,"B1",IF(G1098&gt;=61,"B2",IF(G1098&gt;=51,"C1",IF(G1098&gt;=41,"C2",IF(G1098&gt;=33,"D","E")))))))</f>
        <v>A2</v>
      </c>
    </row>
    <row r="1099" spans="1:8" ht="18.75">
      <c r="A1099" s="47">
        <v>2</v>
      </c>
      <c r="B1099" s="48" t="s">
        <v>277</v>
      </c>
      <c r="C1099" s="53">
        <v>8.5</v>
      </c>
      <c r="D1099" s="50">
        <v>4</v>
      </c>
      <c r="E1099" s="50">
        <v>4</v>
      </c>
      <c r="F1099" s="50">
        <v>60</v>
      </c>
      <c r="G1099" s="51">
        <f t="shared" ref="G1099:G1103" si="63">SUM(C1099:F1099)</f>
        <v>76.5</v>
      </c>
      <c r="H1099" s="52" t="str">
        <f t="shared" ref="H1099:H1102" si="64">IF(G1099&gt;=91,"A1",IF(G1099&gt;=81,"A2",IF(G1099&gt;=71,"B1",IF(G1099&gt;=61,"B2",IF(G1099&gt;=51,"C1",IF(G1099&gt;=41,"C2",IF(G1099&gt;=33,"D","E")))))))</f>
        <v>B1</v>
      </c>
    </row>
    <row r="1100" spans="1:8" ht="18.75">
      <c r="A1100" s="47">
        <v>3</v>
      </c>
      <c r="B1100" s="48" t="s">
        <v>278</v>
      </c>
      <c r="C1100" s="50">
        <v>9.5</v>
      </c>
      <c r="D1100" s="50">
        <v>5</v>
      </c>
      <c r="E1100" s="50">
        <v>5</v>
      </c>
      <c r="F1100" s="50">
        <v>75.5</v>
      </c>
      <c r="G1100" s="51">
        <f t="shared" si="63"/>
        <v>95</v>
      </c>
      <c r="H1100" s="52" t="str">
        <f t="shared" si="64"/>
        <v>A1</v>
      </c>
    </row>
    <row r="1101" spans="1:8" ht="18.75">
      <c r="A1101" s="47">
        <v>4</v>
      </c>
      <c r="B1101" s="48" t="s">
        <v>279</v>
      </c>
      <c r="C1101" s="50">
        <v>10</v>
      </c>
      <c r="D1101" s="50">
        <v>5</v>
      </c>
      <c r="E1101" s="50">
        <v>5</v>
      </c>
      <c r="F1101" s="50">
        <v>75.5</v>
      </c>
      <c r="G1101" s="51">
        <f t="shared" si="63"/>
        <v>95.5</v>
      </c>
      <c r="H1101" s="52" t="str">
        <f t="shared" si="64"/>
        <v>A1</v>
      </c>
    </row>
    <row r="1102" spans="1:8" ht="18.75">
      <c r="A1102" s="47">
        <v>5</v>
      </c>
      <c r="B1102" s="48" t="s">
        <v>379</v>
      </c>
      <c r="C1102" s="50">
        <v>9.75</v>
      </c>
      <c r="D1102" s="50">
        <v>5</v>
      </c>
      <c r="E1102" s="50">
        <v>5</v>
      </c>
      <c r="F1102" s="50">
        <v>76.5</v>
      </c>
      <c r="G1102" s="51">
        <f t="shared" si="63"/>
        <v>96.25</v>
      </c>
      <c r="H1102" s="52" t="str">
        <f t="shared" si="64"/>
        <v>A1</v>
      </c>
    </row>
    <row r="1103" spans="1:8" ht="18.75">
      <c r="A1103" s="47">
        <v>6</v>
      </c>
      <c r="B1103" s="90" t="s">
        <v>380</v>
      </c>
      <c r="C1103" s="50"/>
      <c r="D1103" s="50"/>
      <c r="E1103" s="50"/>
      <c r="F1103" s="50">
        <v>49.5</v>
      </c>
      <c r="G1103" s="51">
        <f t="shared" si="63"/>
        <v>49.5</v>
      </c>
      <c r="H1103" s="52"/>
    </row>
    <row r="1104" spans="1:8" ht="18.75">
      <c r="A1104" s="47">
        <v>7</v>
      </c>
      <c r="B1104" s="48" t="s">
        <v>381</v>
      </c>
      <c r="C1104" s="55"/>
      <c r="D1104" s="55"/>
      <c r="E1104" s="55"/>
      <c r="F1104" s="56">
        <v>45.5</v>
      </c>
      <c r="G1104" s="51"/>
      <c r="H1104" s="52"/>
    </row>
    <row r="1105" spans="1:8" ht="18.75">
      <c r="A1105" s="47">
        <v>8</v>
      </c>
      <c r="B1105" s="48" t="s">
        <v>382</v>
      </c>
      <c r="C1105" s="57"/>
      <c r="D1105" s="57"/>
      <c r="E1105" s="57"/>
      <c r="F1105" s="58">
        <v>47</v>
      </c>
      <c r="G1105" s="51"/>
      <c r="H1105" s="52"/>
    </row>
    <row r="1106" spans="1:8" ht="18.75">
      <c r="A1106" s="47">
        <v>9</v>
      </c>
      <c r="B1106" s="48" t="s">
        <v>383</v>
      </c>
      <c r="C1106" s="57"/>
      <c r="D1106" s="57"/>
      <c r="E1106" s="57"/>
      <c r="F1106" s="58">
        <v>46.5</v>
      </c>
      <c r="G1106" s="51"/>
      <c r="H1106" s="52"/>
    </row>
    <row r="1107" spans="1:8" ht="18.75">
      <c r="A1107" s="59" t="s">
        <v>283</v>
      </c>
      <c r="B1107" s="60"/>
      <c r="C1107" s="61"/>
      <c r="D1107" s="61"/>
      <c r="E1107" s="61"/>
      <c r="F1107" s="62"/>
      <c r="G1107" s="63">
        <f>SUM(G1098:G1103)</f>
        <v>502.75</v>
      </c>
      <c r="H1107" s="64"/>
    </row>
    <row r="1108" spans="1:8" ht="18.75">
      <c r="A1108" s="59" t="s">
        <v>384</v>
      </c>
      <c r="B1108" s="60"/>
      <c r="C1108" s="61"/>
      <c r="D1108" s="61"/>
      <c r="E1108" s="61"/>
      <c r="F1108" s="62"/>
      <c r="G1108" s="22">
        <v>91.4</v>
      </c>
      <c r="H1108" s="64" t="str">
        <f t="shared" ref="H1108" si="65">IF(G1108&gt;=91,"A1",IF(G1108&gt;=81,"A2",IF(G1108&gt;=71,"B1",IF(G1108&gt;=61,"B2",IF(G1108&gt;=51,"C1",IF(G1108&gt;=41,"C2",IF(G1108&gt;=33,"D","E")))))))</f>
        <v>A1</v>
      </c>
    </row>
    <row r="1109" spans="1:8" ht="18.75">
      <c r="A1109" s="453" t="s">
        <v>385</v>
      </c>
      <c r="B1109" s="454"/>
      <c r="C1109" s="454"/>
      <c r="D1109" s="454"/>
      <c r="E1109" s="454"/>
      <c r="F1109" s="454"/>
      <c r="G1109" s="454"/>
      <c r="H1109" s="455"/>
    </row>
    <row r="1110" spans="1:8" ht="18">
      <c r="A1110" s="456" t="s">
        <v>386</v>
      </c>
      <c r="B1110" s="457"/>
      <c r="C1110" s="457"/>
      <c r="D1110" s="457"/>
      <c r="E1110" s="457"/>
      <c r="F1110" s="457"/>
      <c r="G1110" s="457"/>
      <c r="H1110" s="458"/>
    </row>
    <row r="1111" spans="1:8" ht="18.75">
      <c r="A1111" s="469" t="s">
        <v>387</v>
      </c>
      <c r="B1111" s="470"/>
      <c r="C1111" s="470"/>
      <c r="D1111" s="470"/>
      <c r="E1111" s="470"/>
      <c r="F1111" s="470"/>
      <c r="G1111" s="470"/>
      <c r="H1111" s="419"/>
    </row>
    <row r="1112" spans="1:8" ht="18.75">
      <c r="A1112" s="469" t="s">
        <v>388</v>
      </c>
      <c r="B1112" s="470"/>
      <c r="C1112" s="470"/>
      <c r="D1112" s="470"/>
      <c r="E1112" s="470"/>
      <c r="F1112" s="471"/>
      <c r="G1112" s="418" t="s">
        <v>389</v>
      </c>
      <c r="H1112" s="419"/>
    </row>
    <row r="1113" spans="1:8" ht="18.75">
      <c r="A1113" s="65" t="s">
        <v>390</v>
      </c>
      <c r="B1113" s="66"/>
      <c r="C1113" s="66"/>
      <c r="D1113" s="66"/>
      <c r="E1113" s="66"/>
      <c r="F1113" s="67"/>
      <c r="G1113" s="68" t="s">
        <v>98</v>
      </c>
      <c r="H1113" s="69"/>
    </row>
    <row r="1114" spans="1:8" ht="18.75">
      <c r="A1114" s="469" t="s">
        <v>392</v>
      </c>
      <c r="B1114" s="470"/>
      <c r="C1114" s="470"/>
      <c r="D1114" s="470"/>
      <c r="E1114" s="470"/>
      <c r="F1114" s="471"/>
      <c r="G1114" s="70"/>
      <c r="H1114" s="71"/>
    </row>
    <row r="1115" spans="1:8" ht="18.75">
      <c r="A1115" s="469" t="s">
        <v>388</v>
      </c>
      <c r="B1115" s="470"/>
      <c r="C1115" s="470"/>
      <c r="D1115" s="470"/>
      <c r="E1115" s="470"/>
      <c r="F1115" s="471"/>
      <c r="G1115" s="418" t="s">
        <v>389</v>
      </c>
      <c r="H1115" s="419"/>
    </row>
    <row r="1116" spans="1:8" ht="18.75">
      <c r="A1116" s="472" t="s">
        <v>393</v>
      </c>
      <c r="B1116" s="473"/>
      <c r="C1116" s="473"/>
      <c r="D1116" s="473"/>
      <c r="E1116" s="473"/>
      <c r="F1116" s="416"/>
      <c r="G1116" s="72" t="s">
        <v>391</v>
      </c>
      <c r="H1116" s="71"/>
    </row>
    <row r="1117" spans="1:8" ht="18.75">
      <c r="A1117" s="472" t="s">
        <v>395</v>
      </c>
      <c r="B1117" s="473"/>
      <c r="C1117" s="473"/>
      <c r="D1117" s="473"/>
      <c r="E1117" s="473"/>
      <c r="F1117" s="416"/>
      <c r="G1117" s="68" t="s">
        <v>391</v>
      </c>
      <c r="H1117" s="69"/>
    </row>
    <row r="1118" spans="1:8" ht="18.75">
      <c r="A1118" s="472" t="s">
        <v>396</v>
      </c>
      <c r="B1118" s="473"/>
      <c r="C1118" s="473"/>
      <c r="D1118" s="473"/>
      <c r="E1118" s="473"/>
      <c r="F1118" s="473"/>
      <c r="G1118" s="68" t="s">
        <v>398</v>
      </c>
      <c r="H1118" s="69"/>
    </row>
    <row r="1119" spans="1:8" ht="18.75">
      <c r="A1119" s="472" t="s">
        <v>397</v>
      </c>
      <c r="B1119" s="473"/>
      <c r="C1119" s="473"/>
      <c r="D1119" s="473"/>
      <c r="E1119" s="473"/>
      <c r="F1119" s="473"/>
      <c r="G1119" s="68" t="s">
        <v>398</v>
      </c>
      <c r="H1119" s="69"/>
    </row>
    <row r="1120" spans="1:8" ht="18.75">
      <c r="A1120" s="469" t="s">
        <v>399</v>
      </c>
      <c r="B1120" s="470"/>
      <c r="C1120" s="470"/>
      <c r="D1120" s="470"/>
      <c r="E1120" s="470"/>
      <c r="F1120" s="470"/>
      <c r="G1120" s="470"/>
      <c r="H1120" s="419"/>
    </row>
    <row r="1121" spans="1:8" ht="18.75">
      <c r="A1121" s="469" t="s">
        <v>388</v>
      </c>
      <c r="B1121" s="470"/>
      <c r="C1121" s="470"/>
      <c r="D1121" s="470"/>
      <c r="E1121" s="470"/>
      <c r="F1121" s="470"/>
      <c r="G1121" s="470"/>
      <c r="H1121" s="419"/>
    </row>
    <row r="1122" spans="1:8" ht="18.75">
      <c r="A1122" s="65" t="s">
        <v>373</v>
      </c>
      <c r="B1122" s="415">
        <v>86</v>
      </c>
      <c r="C1122" s="473"/>
      <c r="D1122" s="473"/>
      <c r="E1122" s="473"/>
      <c r="F1122" s="473"/>
      <c r="G1122" s="473"/>
      <c r="H1122" s="417"/>
    </row>
    <row r="1123" spans="1:8" ht="18.75">
      <c r="A1123" s="73" t="s">
        <v>400</v>
      </c>
      <c r="B1123" s="474"/>
      <c r="C1123" s="475"/>
      <c r="D1123" s="475"/>
      <c r="E1123" s="475"/>
      <c r="F1123" s="475"/>
      <c r="G1123" s="475"/>
      <c r="H1123" s="476"/>
    </row>
    <row r="1124" spans="1:8" ht="18.75">
      <c r="A1124" s="414" t="s">
        <v>401</v>
      </c>
      <c r="B1124" s="410"/>
      <c r="C1124" s="410"/>
      <c r="D1124" s="410"/>
      <c r="E1124" s="75"/>
      <c r="F1124" s="76"/>
      <c r="G1124" s="70" t="s">
        <v>402</v>
      </c>
      <c r="H1124" s="77"/>
    </row>
    <row r="1125" spans="1:8" ht="18.75">
      <c r="A1125" s="74" t="s">
        <v>403</v>
      </c>
      <c r="B1125" s="70" t="s">
        <v>275</v>
      </c>
      <c r="C1125" s="70" t="s">
        <v>403</v>
      </c>
      <c r="D1125" s="70" t="s">
        <v>275</v>
      </c>
      <c r="E1125" s="78"/>
      <c r="F1125" s="410" t="s">
        <v>404</v>
      </c>
      <c r="G1125" s="410"/>
      <c r="H1125" s="79" t="s">
        <v>275</v>
      </c>
    </row>
    <row r="1126" spans="1:8" ht="18.75">
      <c r="A1126" s="80" t="s">
        <v>405</v>
      </c>
      <c r="B1126" s="81" t="s">
        <v>280</v>
      </c>
      <c r="C1126" s="81" t="s">
        <v>406</v>
      </c>
      <c r="D1126" s="81" t="s">
        <v>306</v>
      </c>
      <c r="E1126" s="78"/>
      <c r="F1126" s="477">
        <v>3</v>
      </c>
      <c r="G1126" s="477"/>
      <c r="H1126" s="82" t="s">
        <v>398</v>
      </c>
    </row>
    <row r="1127" spans="1:8" ht="18.75">
      <c r="A1127" s="80" t="s">
        <v>407</v>
      </c>
      <c r="B1127" s="81" t="s">
        <v>297</v>
      </c>
      <c r="C1127" s="81" t="s">
        <v>408</v>
      </c>
      <c r="D1127" s="81" t="s">
        <v>292</v>
      </c>
      <c r="E1127" s="78"/>
      <c r="F1127" s="477">
        <v>2</v>
      </c>
      <c r="G1127" s="477"/>
      <c r="H1127" s="82" t="s">
        <v>391</v>
      </c>
    </row>
    <row r="1128" spans="1:8" ht="18.75">
      <c r="A1128" s="80" t="s">
        <v>409</v>
      </c>
      <c r="B1128" s="81" t="s">
        <v>410</v>
      </c>
      <c r="C1128" s="81" t="s">
        <v>411</v>
      </c>
      <c r="D1128" s="81" t="s">
        <v>412</v>
      </c>
      <c r="E1128" s="78"/>
      <c r="F1128" s="477">
        <v>1</v>
      </c>
      <c r="G1128" s="477"/>
      <c r="H1128" s="82" t="s">
        <v>394</v>
      </c>
    </row>
    <row r="1129" spans="1:8" ht="18.75">
      <c r="A1129" s="80" t="s">
        <v>413</v>
      </c>
      <c r="B1129" s="81" t="s">
        <v>336</v>
      </c>
      <c r="C1129" s="81" t="s">
        <v>414</v>
      </c>
      <c r="D1129" s="81" t="s">
        <v>415</v>
      </c>
      <c r="E1129" s="83"/>
      <c r="F1129" s="478"/>
      <c r="G1129" s="479"/>
      <c r="H1129" s="84"/>
    </row>
    <row r="1130" spans="1:8" ht="18.75">
      <c r="A1130" s="480" t="s">
        <v>433</v>
      </c>
      <c r="B1130" s="481"/>
      <c r="C1130" s="482" t="s">
        <v>417</v>
      </c>
      <c r="D1130" s="483"/>
      <c r="E1130" s="483"/>
      <c r="F1130" s="483"/>
      <c r="G1130" s="482" t="s">
        <v>418</v>
      </c>
      <c r="H1130" s="484"/>
    </row>
    <row r="1134" spans="1:8" ht="18.75">
      <c r="A1134" s="439" t="s">
        <v>257</v>
      </c>
      <c r="B1134" s="440"/>
      <c r="C1134" s="440"/>
      <c r="D1134" s="440"/>
      <c r="E1134" s="440"/>
      <c r="F1134" s="440"/>
      <c r="G1134" s="440"/>
      <c r="H1134" s="441"/>
    </row>
    <row r="1135" spans="1:8" ht="15.75">
      <c r="A1135" s="442" t="s">
        <v>258</v>
      </c>
      <c r="B1135" s="443"/>
      <c r="C1135" s="443"/>
      <c r="D1135" s="443"/>
      <c r="E1135" s="443"/>
      <c r="F1135" s="443"/>
      <c r="G1135" s="443"/>
      <c r="H1135" s="444"/>
    </row>
    <row r="1136" spans="1:8" ht="18.75">
      <c r="A1136" s="445" t="s">
        <v>259</v>
      </c>
      <c r="B1136" s="446"/>
      <c r="C1136" s="446"/>
      <c r="D1136" s="446"/>
      <c r="E1136" s="446"/>
      <c r="F1136" s="446"/>
      <c r="G1136" s="446"/>
      <c r="H1136" s="447"/>
    </row>
    <row r="1137" spans="1:8" ht="15.75">
      <c r="A1137" s="442" t="s">
        <v>374</v>
      </c>
      <c r="B1137" s="443"/>
      <c r="C1137" s="443"/>
      <c r="D1137" s="443"/>
      <c r="E1137" s="443"/>
      <c r="F1137" s="443"/>
      <c r="G1137" s="443"/>
      <c r="H1137" s="444"/>
    </row>
    <row r="1138" spans="1:8" ht="18.75">
      <c r="A1138" s="445" t="s">
        <v>375</v>
      </c>
      <c r="B1138" s="446"/>
      <c r="C1138" s="446"/>
      <c r="D1138" s="446"/>
      <c r="E1138" s="446"/>
      <c r="F1138" s="446"/>
      <c r="G1138" s="446"/>
      <c r="H1138" s="447"/>
    </row>
    <row r="1139" spans="1:8" ht="18.75">
      <c r="A1139" s="35" t="s">
        <v>263</v>
      </c>
      <c r="B1139" s="36" t="s">
        <v>264</v>
      </c>
      <c r="C1139" s="33"/>
      <c r="D1139" s="37"/>
      <c r="E1139" s="37"/>
      <c r="F1139" s="33"/>
      <c r="G1139" s="33"/>
      <c r="H1139" s="34"/>
    </row>
    <row r="1140" spans="1:8" ht="18.75">
      <c r="A1140" s="35" t="s">
        <v>359</v>
      </c>
      <c r="B1140" s="36" t="s">
        <v>245</v>
      </c>
      <c r="C1140" s="39"/>
      <c r="D1140" s="37"/>
      <c r="E1140" s="37"/>
      <c r="F1140" s="40" t="s">
        <v>376</v>
      </c>
      <c r="G1140" s="40"/>
      <c r="H1140" s="41">
        <v>23</v>
      </c>
    </row>
    <row r="1141" spans="1:8" ht="18.75">
      <c r="A1141" s="35" t="s">
        <v>377</v>
      </c>
      <c r="B1141" s="85">
        <v>1353</v>
      </c>
      <c r="C1141" s="43"/>
      <c r="D1141" s="33"/>
      <c r="E1141" s="33"/>
      <c r="F1141" s="37"/>
      <c r="G1141" s="37"/>
      <c r="H1141" s="44"/>
    </row>
    <row r="1142" spans="1:8" ht="18.75">
      <c r="A1142" s="35" t="s">
        <v>270</v>
      </c>
      <c r="B1142" s="36" t="s">
        <v>341</v>
      </c>
      <c r="C1142" s="39"/>
      <c r="D1142" s="37"/>
      <c r="E1142" s="37"/>
      <c r="F1142" s="37" t="s">
        <v>10</v>
      </c>
      <c r="G1142" s="37"/>
      <c r="H1142" s="98" t="s">
        <v>340</v>
      </c>
    </row>
    <row r="1143" spans="1:8" ht="18.75">
      <c r="A1143" s="448" t="s">
        <v>419</v>
      </c>
      <c r="B1143" s="432"/>
      <c r="C1143" s="432"/>
      <c r="D1143" s="432"/>
      <c r="E1143" s="432"/>
      <c r="F1143" s="432"/>
      <c r="G1143" s="432"/>
      <c r="H1143" s="449"/>
    </row>
    <row r="1144" spans="1:8" ht="18.75">
      <c r="A1144" s="450" t="s">
        <v>356</v>
      </c>
      <c r="B1144" s="451"/>
      <c r="C1144" s="451"/>
      <c r="D1144" s="451"/>
      <c r="E1144" s="451"/>
      <c r="F1144" s="451"/>
      <c r="G1144" s="451"/>
      <c r="H1144" s="452"/>
    </row>
    <row r="1145" spans="1:8">
      <c r="A1145" s="505" t="s">
        <v>272</v>
      </c>
      <c r="B1145" s="459" t="s">
        <v>273</v>
      </c>
      <c r="C1145" s="460" t="s">
        <v>365</v>
      </c>
      <c r="D1145" s="460" t="s">
        <v>378</v>
      </c>
      <c r="E1145" s="460" t="s">
        <v>362</v>
      </c>
      <c r="F1145" s="463" t="s">
        <v>363</v>
      </c>
      <c r="G1145" s="460" t="s">
        <v>364</v>
      </c>
      <c r="H1145" s="466" t="s">
        <v>275</v>
      </c>
    </row>
    <row r="1146" spans="1:8">
      <c r="A1146" s="505"/>
      <c r="B1146" s="459"/>
      <c r="C1146" s="461"/>
      <c r="D1146" s="461"/>
      <c r="E1146" s="461"/>
      <c r="F1146" s="464"/>
      <c r="G1146" s="461"/>
      <c r="H1146" s="467"/>
    </row>
    <row r="1147" spans="1:8" ht="23.45" customHeight="1">
      <c r="A1147" s="505"/>
      <c r="B1147" s="459"/>
      <c r="C1147" s="462"/>
      <c r="D1147" s="462"/>
      <c r="E1147" s="462"/>
      <c r="F1147" s="465"/>
      <c r="G1147" s="462"/>
      <c r="H1147" s="468"/>
    </row>
    <row r="1148" spans="1:8" ht="18.75">
      <c r="A1148" s="47">
        <v>1</v>
      </c>
      <c r="B1148" s="48" t="s">
        <v>276</v>
      </c>
      <c r="C1148" s="49">
        <v>8.5</v>
      </c>
      <c r="D1148" s="50">
        <v>5</v>
      </c>
      <c r="E1148" s="50">
        <v>5</v>
      </c>
      <c r="F1148" s="49">
        <v>56.5</v>
      </c>
      <c r="G1148" s="51">
        <f>SUM(C1148:F1148)</f>
        <v>75</v>
      </c>
      <c r="H1148" s="52" t="str">
        <f>IF(G1148&gt;=91,"A1",IF(G1148&gt;=81,"A2",IF(G1148&gt;=71,"B1",IF(G1148&gt;=61,"B2",IF(G1148&gt;=51,"C1",IF(G1148&gt;=41,"C2",IF(G1148&gt;=33,"D","E")))))))</f>
        <v>B1</v>
      </c>
    </row>
    <row r="1149" spans="1:8" ht="18.75">
      <c r="A1149" s="47">
        <v>2</v>
      </c>
      <c r="B1149" s="48" t="s">
        <v>277</v>
      </c>
      <c r="C1149" s="53">
        <v>8.25</v>
      </c>
      <c r="D1149" s="50">
        <v>5</v>
      </c>
      <c r="E1149" s="50">
        <v>5</v>
      </c>
      <c r="F1149" s="50">
        <v>62</v>
      </c>
      <c r="G1149" s="51">
        <f t="shared" ref="G1149:G1153" si="66">SUM(C1149:F1149)</f>
        <v>80.25</v>
      </c>
      <c r="H1149" s="52" t="str">
        <f t="shared" ref="H1149:H1152" si="67">IF(G1149&gt;=91,"A1",IF(G1149&gt;=81,"A2",IF(G1149&gt;=71,"B1",IF(G1149&gt;=61,"B2",IF(G1149&gt;=51,"C1",IF(G1149&gt;=41,"C2",IF(G1149&gt;=33,"D","E")))))))</f>
        <v>B1</v>
      </c>
    </row>
    <row r="1150" spans="1:8" ht="18.75">
      <c r="A1150" s="47">
        <v>3</v>
      </c>
      <c r="B1150" s="48" t="s">
        <v>278</v>
      </c>
      <c r="C1150" s="50">
        <v>9.5</v>
      </c>
      <c r="D1150" s="50">
        <v>5</v>
      </c>
      <c r="E1150" s="50">
        <v>5</v>
      </c>
      <c r="F1150" s="50">
        <v>65</v>
      </c>
      <c r="G1150" s="51">
        <f t="shared" si="66"/>
        <v>84.5</v>
      </c>
      <c r="H1150" s="52" t="str">
        <f t="shared" si="67"/>
        <v>A2</v>
      </c>
    </row>
    <row r="1151" spans="1:8" ht="18.75">
      <c r="A1151" s="47">
        <v>4</v>
      </c>
      <c r="B1151" s="48" t="s">
        <v>279</v>
      </c>
      <c r="C1151" s="50">
        <v>8</v>
      </c>
      <c r="D1151" s="50">
        <v>4.5</v>
      </c>
      <c r="E1151" s="50">
        <v>5</v>
      </c>
      <c r="F1151" s="50">
        <v>69</v>
      </c>
      <c r="G1151" s="51">
        <f t="shared" si="66"/>
        <v>86.5</v>
      </c>
      <c r="H1151" s="52" t="str">
        <f t="shared" si="67"/>
        <v>A2</v>
      </c>
    </row>
    <row r="1152" spans="1:8" ht="18.75">
      <c r="A1152" s="47">
        <v>5</v>
      </c>
      <c r="B1152" s="48" t="s">
        <v>379</v>
      </c>
      <c r="C1152" s="50">
        <v>9</v>
      </c>
      <c r="D1152" s="50">
        <v>5</v>
      </c>
      <c r="E1152" s="50">
        <v>5</v>
      </c>
      <c r="F1152" s="50">
        <v>67</v>
      </c>
      <c r="G1152" s="51">
        <f t="shared" si="66"/>
        <v>86</v>
      </c>
      <c r="H1152" s="52" t="str">
        <f t="shared" si="67"/>
        <v>A2</v>
      </c>
    </row>
    <row r="1153" spans="1:8" ht="18.75">
      <c r="A1153" s="47">
        <v>6</v>
      </c>
      <c r="B1153" s="90" t="s">
        <v>380</v>
      </c>
      <c r="C1153" s="50"/>
      <c r="D1153" s="50"/>
      <c r="E1153" s="50"/>
      <c r="F1153" s="50">
        <v>42</v>
      </c>
      <c r="G1153" s="51">
        <f t="shared" si="66"/>
        <v>42</v>
      </c>
      <c r="H1153" s="52"/>
    </row>
    <row r="1154" spans="1:8" ht="18.75">
      <c r="A1154" s="47">
        <v>7</v>
      </c>
      <c r="B1154" s="48" t="s">
        <v>381</v>
      </c>
      <c r="C1154" s="55"/>
      <c r="D1154" s="55"/>
      <c r="E1154" s="55"/>
      <c r="F1154" s="56">
        <v>37</v>
      </c>
      <c r="G1154" s="51"/>
      <c r="H1154" s="52"/>
    </row>
    <row r="1155" spans="1:8" ht="18.75">
      <c r="A1155" s="47">
        <v>8</v>
      </c>
      <c r="B1155" s="48" t="s">
        <v>382</v>
      </c>
      <c r="C1155" s="57"/>
      <c r="D1155" s="57"/>
      <c r="E1155" s="57"/>
      <c r="F1155" s="58">
        <v>39</v>
      </c>
      <c r="G1155" s="51"/>
      <c r="H1155" s="52"/>
    </row>
    <row r="1156" spans="1:8" ht="18.75">
      <c r="A1156" s="47">
        <v>9</v>
      </c>
      <c r="B1156" s="48" t="s">
        <v>383</v>
      </c>
      <c r="C1156" s="57"/>
      <c r="D1156" s="57"/>
      <c r="E1156" s="57"/>
      <c r="F1156" s="58">
        <v>39.5</v>
      </c>
      <c r="G1156" s="51"/>
      <c r="H1156" s="52"/>
    </row>
    <row r="1157" spans="1:8" ht="18.75">
      <c r="A1157" s="59" t="s">
        <v>283</v>
      </c>
      <c r="B1157" s="60"/>
      <c r="C1157" s="61"/>
      <c r="D1157" s="61"/>
      <c r="E1157" s="61"/>
      <c r="F1157" s="62"/>
      <c r="G1157" s="63">
        <f>SUM(G1148:G1153)</f>
        <v>454.25</v>
      </c>
      <c r="H1157" s="64"/>
    </row>
    <row r="1158" spans="1:8" ht="18.75">
      <c r="A1158" s="59" t="s">
        <v>384</v>
      </c>
      <c r="B1158" s="60"/>
      <c r="C1158" s="61"/>
      <c r="D1158" s="61"/>
      <c r="E1158" s="61"/>
      <c r="F1158" s="62"/>
      <c r="G1158" s="22">
        <v>82.6</v>
      </c>
      <c r="H1158" s="64" t="str">
        <f t="shared" ref="H1158" si="68">IF(G1158&gt;=91,"A1",IF(G1158&gt;=81,"A2",IF(G1158&gt;=71,"B1",IF(G1158&gt;=61,"B2",IF(G1158&gt;=51,"C1",IF(G1158&gt;=41,"C2",IF(G1158&gt;=33,"D","E")))))))</f>
        <v>A2</v>
      </c>
    </row>
    <row r="1159" spans="1:8" ht="18.75">
      <c r="A1159" s="453" t="s">
        <v>385</v>
      </c>
      <c r="B1159" s="454"/>
      <c r="C1159" s="454"/>
      <c r="D1159" s="454"/>
      <c r="E1159" s="454"/>
      <c r="F1159" s="454"/>
      <c r="G1159" s="454"/>
      <c r="H1159" s="455"/>
    </row>
    <row r="1160" spans="1:8" ht="18">
      <c r="A1160" s="456" t="s">
        <v>386</v>
      </c>
      <c r="B1160" s="457"/>
      <c r="C1160" s="457"/>
      <c r="D1160" s="457"/>
      <c r="E1160" s="457"/>
      <c r="F1160" s="457"/>
      <c r="G1160" s="457"/>
      <c r="H1160" s="458"/>
    </row>
    <row r="1161" spans="1:8" ht="18.75">
      <c r="A1161" s="469" t="s">
        <v>387</v>
      </c>
      <c r="B1161" s="470"/>
      <c r="C1161" s="470"/>
      <c r="D1161" s="470"/>
      <c r="E1161" s="470"/>
      <c r="F1161" s="470"/>
      <c r="G1161" s="470"/>
      <c r="H1161" s="419"/>
    </row>
    <row r="1162" spans="1:8" ht="18.75">
      <c r="A1162" s="469" t="s">
        <v>388</v>
      </c>
      <c r="B1162" s="470"/>
      <c r="C1162" s="470"/>
      <c r="D1162" s="470"/>
      <c r="E1162" s="470"/>
      <c r="F1162" s="471"/>
      <c r="G1162" s="418" t="s">
        <v>389</v>
      </c>
      <c r="H1162" s="419"/>
    </row>
    <row r="1163" spans="1:8" ht="18.75">
      <c r="A1163" s="65" t="s">
        <v>390</v>
      </c>
      <c r="B1163" s="66"/>
      <c r="C1163" s="66"/>
      <c r="D1163" s="66"/>
      <c r="E1163" s="66"/>
      <c r="F1163" s="67"/>
      <c r="G1163" s="68" t="s">
        <v>52</v>
      </c>
      <c r="H1163" s="69"/>
    </row>
    <row r="1164" spans="1:8" ht="18.75">
      <c r="A1164" s="469" t="s">
        <v>392</v>
      </c>
      <c r="B1164" s="470"/>
      <c r="C1164" s="470"/>
      <c r="D1164" s="470"/>
      <c r="E1164" s="470"/>
      <c r="F1164" s="471"/>
      <c r="G1164" s="70"/>
      <c r="H1164" s="71"/>
    </row>
    <row r="1165" spans="1:8" ht="18.75">
      <c r="A1165" s="469" t="s">
        <v>388</v>
      </c>
      <c r="B1165" s="470"/>
      <c r="C1165" s="470"/>
      <c r="D1165" s="470"/>
      <c r="E1165" s="470"/>
      <c r="F1165" s="471"/>
      <c r="G1165" s="418" t="s">
        <v>389</v>
      </c>
      <c r="H1165" s="419"/>
    </row>
    <row r="1166" spans="1:8" ht="18.75">
      <c r="A1166" s="472" t="s">
        <v>393</v>
      </c>
      <c r="B1166" s="473"/>
      <c r="C1166" s="473"/>
      <c r="D1166" s="473"/>
      <c r="E1166" s="473"/>
      <c r="F1166" s="416"/>
      <c r="G1166" s="72" t="s">
        <v>391</v>
      </c>
      <c r="H1166" s="71"/>
    </row>
    <row r="1167" spans="1:8" ht="18.75">
      <c r="A1167" s="472" t="s">
        <v>395</v>
      </c>
      <c r="B1167" s="473"/>
      <c r="C1167" s="473"/>
      <c r="D1167" s="473"/>
      <c r="E1167" s="473"/>
      <c r="F1167" s="416"/>
      <c r="G1167" s="68" t="s">
        <v>391</v>
      </c>
      <c r="H1167" s="69"/>
    </row>
    <row r="1168" spans="1:8" ht="18.75">
      <c r="A1168" s="472" t="s">
        <v>396</v>
      </c>
      <c r="B1168" s="473"/>
      <c r="C1168" s="473"/>
      <c r="D1168" s="473"/>
      <c r="E1168" s="473"/>
      <c r="F1168" s="473"/>
      <c r="G1168" s="68" t="s">
        <v>398</v>
      </c>
      <c r="H1168" s="69"/>
    </row>
    <row r="1169" spans="1:8" ht="18.75">
      <c r="A1169" s="472" t="s">
        <v>397</v>
      </c>
      <c r="B1169" s="473"/>
      <c r="C1169" s="473"/>
      <c r="D1169" s="473"/>
      <c r="E1169" s="473"/>
      <c r="F1169" s="473"/>
      <c r="G1169" s="68" t="s">
        <v>398</v>
      </c>
      <c r="H1169" s="69"/>
    </row>
    <row r="1170" spans="1:8" ht="18.75">
      <c r="A1170" s="469" t="s">
        <v>399</v>
      </c>
      <c r="B1170" s="470"/>
      <c r="C1170" s="470"/>
      <c r="D1170" s="470"/>
      <c r="E1170" s="470"/>
      <c r="F1170" s="470"/>
      <c r="G1170" s="470"/>
      <c r="H1170" s="419"/>
    </row>
    <row r="1171" spans="1:8" ht="18.75">
      <c r="A1171" s="469" t="s">
        <v>388</v>
      </c>
      <c r="B1171" s="470"/>
      <c r="C1171" s="470"/>
      <c r="D1171" s="470"/>
      <c r="E1171" s="470"/>
      <c r="F1171" s="470"/>
      <c r="G1171" s="470"/>
      <c r="H1171" s="419"/>
    </row>
    <row r="1172" spans="1:8" ht="18.75">
      <c r="A1172" s="65" t="s">
        <v>373</v>
      </c>
      <c r="B1172" s="415">
        <v>80</v>
      </c>
      <c r="C1172" s="473"/>
      <c r="D1172" s="473"/>
      <c r="E1172" s="473"/>
      <c r="F1172" s="473"/>
      <c r="G1172" s="473"/>
      <c r="H1172" s="417"/>
    </row>
    <row r="1173" spans="1:8" ht="18.75">
      <c r="A1173" s="73" t="s">
        <v>400</v>
      </c>
      <c r="B1173" s="474"/>
      <c r="C1173" s="475"/>
      <c r="D1173" s="475"/>
      <c r="E1173" s="475"/>
      <c r="F1173" s="475"/>
      <c r="G1173" s="475"/>
      <c r="H1173" s="476"/>
    </row>
    <row r="1174" spans="1:8" ht="18.75">
      <c r="A1174" s="414" t="s">
        <v>401</v>
      </c>
      <c r="B1174" s="410"/>
      <c r="C1174" s="410"/>
      <c r="D1174" s="410"/>
      <c r="E1174" s="75"/>
      <c r="F1174" s="76"/>
      <c r="G1174" s="70" t="s">
        <v>402</v>
      </c>
      <c r="H1174" s="77"/>
    </row>
    <row r="1175" spans="1:8" ht="18.75">
      <c r="A1175" s="74" t="s">
        <v>403</v>
      </c>
      <c r="B1175" s="70" t="s">
        <v>275</v>
      </c>
      <c r="C1175" s="70" t="s">
        <v>403</v>
      </c>
      <c r="D1175" s="70" t="s">
        <v>275</v>
      </c>
      <c r="E1175" s="78"/>
      <c r="F1175" s="410" t="s">
        <v>404</v>
      </c>
      <c r="G1175" s="410"/>
      <c r="H1175" s="79" t="s">
        <v>275</v>
      </c>
    </row>
    <row r="1176" spans="1:8" ht="18.75">
      <c r="A1176" s="80" t="s">
        <v>405</v>
      </c>
      <c r="B1176" s="81" t="s">
        <v>280</v>
      </c>
      <c r="C1176" s="81" t="s">
        <v>406</v>
      </c>
      <c r="D1176" s="81" t="s">
        <v>306</v>
      </c>
      <c r="E1176" s="78"/>
      <c r="F1176" s="477">
        <v>3</v>
      </c>
      <c r="G1176" s="477"/>
      <c r="H1176" s="82" t="s">
        <v>398</v>
      </c>
    </row>
    <row r="1177" spans="1:8" ht="18.75">
      <c r="A1177" s="80" t="s">
        <v>407</v>
      </c>
      <c r="B1177" s="81" t="s">
        <v>297</v>
      </c>
      <c r="C1177" s="81" t="s">
        <v>408</v>
      </c>
      <c r="D1177" s="81" t="s">
        <v>292</v>
      </c>
      <c r="E1177" s="78"/>
      <c r="F1177" s="477">
        <v>2</v>
      </c>
      <c r="G1177" s="477"/>
      <c r="H1177" s="82" t="s">
        <v>391</v>
      </c>
    </row>
    <row r="1178" spans="1:8" ht="18.75">
      <c r="A1178" s="80" t="s">
        <v>409</v>
      </c>
      <c r="B1178" s="81" t="s">
        <v>410</v>
      </c>
      <c r="C1178" s="81" t="s">
        <v>411</v>
      </c>
      <c r="D1178" s="81" t="s">
        <v>412</v>
      </c>
      <c r="E1178" s="78"/>
      <c r="F1178" s="477">
        <v>1</v>
      </c>
      <c r="G1178" s="477"/>
      <c r="H1178" s="82" t="s">
        <v>394</v>
      </c>
    </row>
    <row r="1179" spans="1:8" ht="18.75">
      <c r="A1179" s="80" t="s">
        <v>413</v>
      </c>
      <c r="B1179" s="81" t="s">
        <v>336</v>
      </c>
      <c r="C1179" s="81" t="s">
        <v>414</v>
      </c>
      <c r="D1179" s="81" t="s">
        <v>415</v>
      </c>
      <c r="E1179" s="83"/>
      <c r="F1179" s="478"/>
      <c r="G1179" s="479"/>
      <c r="H1179" s="84"/>
    </row>
    <row r="1180" spans="1:8" ht="18.75">
      <c r="A1180" s="480" t="s">
        <v>424</v>
      </c>
      <c r="B1180" s="481"/>
      <c r="C1180" s="482" t="s">
        <v>417</v>
      </c>
      <c r="D1180" s="483"/>
      <c r="E1180" s="483"/>
      <c r="F1180" s="483"/>
      <c r="G1180" s="482" t="s">
        <v>418</v>
      </c>
      <c r="H1180" s="484"/>
    </row>
    <row r="6160" spans="1:1">
      <c r="A6160" s="117"/>
    </row>
    <row r="11100" spans="10:10">
      <c r="J11100" s="39"/>
    </row>
    <row r="24234" spans="14:14">
      <c r="N24234">
        <f>N24594+G1259</f>
        <v>0</v>
      </c>
    </row>
    <row r="32986" spans="3:3">
      <c r="C32986">
        <f>C33017</f>
        <v>0</v>
      </c>
    </row>
    <row r="37460" spans="2:2" ht="19.5">
      <c r="B37460" s="118"/>
    </row>
  </sheetData>
  <mergeCells count="920">
    <mergeCell ref="F1178:G1178"/>
    <mergeCell ref="F1179:G1179"/>
    <mergeCell ref="A1180:B1180"/>
    <mergeCell ref="C1180:F1180"/>
    <mergeCell ref="G1180:H1180"/>
    <mergeCell ref="A12:A14"/>
    <mergeCell ref="A65:A67"/>
    <mergeCell ref="A118:A120"/>
    <mergeCell ref="A168:A170"/>
    <mergeCell ref="A218:A220"/>
    <mergeCell ref="A268:A270"/>
    <mergeCell ref="A320:A322"/>
    <mergeCell ref="A373:A375"/>
    <mergeCell ref="A426:A428"/>
    <mergeCell ref="A476:A478"/>
    <mergeCell ref="A526:A528"/>
    <mergeCell ref="A576:A578"/>
    <mergeCell ref="A628:A630"/>
    <mergeCell ref="A681:A683"/>
    <mergeCell ref="A734:A736"/>
    <mergeCell ref="A784:A786"/>
    <mergeCell ref="A834:A836"/>
    <mergeCell ref="A884:A886"/>
    <mergeCell ref="A942:A944"/>
    <mergeCell ref="A1169:F1169"/>
    <mergeCell ref="A1170:H1170"/>
    <mergeCell ref="A1171:H1171"/>
    <mergeCell ref="B1172:H1172"/>
    <mergeCell ref="B1173:H1173"/>
    <mergeCell ref="A1174:D1174"/>
    <mergeCell ref="F1175:G1175"/>
    <mergeCell ref="F1176:G1176"/>
    <mergeCell ref="F1177:G1177"/>
    <mergeCell ref="A1161:H1161"/>
    <mergeCell ref="A1162:F1162"/>
    <mergeCell ref="G1162:H1162"/>
    <mergeCell ref="A1164:F1164"/>
    <mergeCell ref="A1165:F1165"/>
    <mergeCell ref="G1165:H1165"/>
    <mergeCell ref="A1166:F1166"/>
    <mergeCell ref="A1167:F1167"/>
    <mergeCell ref="A1168:F1168"/>
    <mergeCell ref="A1134:H1134"/>
    <mergeCell ref="A1135:H1135"/>
    <mergeCell ref="A1136:H1136"/>
    <mergeCell ref="A1137:H1137"/>
    <mergeCell ref="A1138:H1138"/>
    <mergeCell ref="A1143:H1143"/>
    <mergeCell ref="A1144:H1144"/>
    <mergeCell ref="A1159:H1159"/>
    <mergeCell ref="A1160:H1160"/>
    <mergeCell ref="A1145:A1147"/>
    <mergeCell ref="B1145:B1147"/>
    <mergeCell ref="C1145:C1147"/>
    <mergeCell ref="D1145:D1147"/>
    <mergeCell ref="E1145:E1147"/>
    <mergeCell ref="F1145:F1147"/>
    <mergeCell ref="G1145:G1147"/>
    <mergeCell ref="H1145:H1147"/>
    <mergeCell ref="B1123:H1123"/>
    <mergeCell ref="A1124:D1124"/>
    <mergeCell ref="F1125:G1125"/>
    <mergeCell ref="F1126:G1126"/>
    <mergeCell ref="F1127:G1127"/>
    <mergeCell ref="F1128:G1128"/>
    <mergeCell ref="F1129:G1129"/>
    <mergeCell ref="A1130:B1130"/>
    <mergeCell ref="C1130:F1130"/>
    <mergeCell ref="G1130:H1130"/>
    <mergeCell ref="A1115:F1115"/>
    <mergeCell ref="G1115:H1115"/>
    <mergeCell ref="A1116:F1116"/>
    <mergeCell ref="A1117:F1117"/>
    <mergeCell ref="A1118:F1118"/>
    <mergeCell ref="A1119:F1119"/>
    <mergeCell ref="A1120:H1120"/>
    <mergeCell ref="A1121:H1121"/>
    <mergeCell ref="B1122:H1122"/>
    <mergeCell ref="A1088:H1088"/>
    <mergeCell ref="A1093:H1093"/>
    <mergeCell ref="A1094:H1094"/>
    <mergeCell ref="A1109:H1109"/>
    <mergeCell ref="A1110:H1110"/>
    <mergeCell ref="A1111:H1111"/>
    <mergeCell ref="A1112:F1112"/>
    <mergeCell ref="G1112:H1112"/>
    <mergeCell ref="A1114:F1114"/>
    <mergeCell ref="A1095:A1097"/>
    <mergeCell ref="B1095:B1097"/>
    <mergeCell ref="C1095:C1097"/>
    <mergeCell ref="D1095:D1097"/>
    <mergeCell ref="E1095:E1097"/>
    <mergeCell ref="F1095:F1097"/>
    <mergeCell ref="G1095:G1097"/>
    <mergeCell ref="H1095:H1097"/>
    <mergeCell ref="F1078:G1078"/>
    <mergeCell ref="F1079:G1079"/>
    <mergeCell ref="A1080:B1080"/>
    <mergeCell ref="C1080:F1080"/>
    <mergeCell ref="G1080:H1080"/>
    <mergeCell ref="A1084:H1084"/>
    <mergeCell ref="A1085:H1085"/>
    <mergeCell ref="A1086:H1086"/>
    <mergeCell ref="A1087:H1087"/>
    <mergeCell ref="A1069:F1069"/>
    <mergeCell ref="A1070:H1070"/>
    <mergeCell ref="A1071:H1071"/>
    <mergeCell ref="B1072:H1072"/>
    <mergeCell ref="B1073:H1073"/>
    <mergeCell ref="A1074:D1074"/>
    <mergeCell ref="F1075:G1075"/>
    <mergeCell ref="F1076:G1076"/>
    <mergeCell ref="F1077:G1077"/>
    <mergeCell ref="A1061:H1061"/>
    <mergeCell ref="A1062:F1062"/>
    <mergeCell ref="G1062:H1062"/>
    <mergeCell ref="A1064:F1064"/>
    <mergeCell ref="A1065:F1065"/>
    <mergeCell ref="G1065:H1065"/>
    <mergeCell ref="A1066:F1066"/>
    <mergeCell ref="A1067:F1067"/>
    <mergeCell ref="A1068:F1068"/>
    <mergeCell ref="A1034:H1034"/>
    <mergeCell ref="A1035:H1035"/>
    <mergeCell ref="A1036:H1036"/>
    <mergeCell ref="A1037:H1037"/>
    <mergeCell ref="A1038:H1038"/>
    <mergeCell ref="A1043:H1043"/>
    <mergeCell ref="A1044:H1044"/>
    <mergeCell ref="A1059:H1059"/>
    <mergeCell ref="A1060:H1060"/>
    <mergeCell ref="A1045:A1047"/>
    <mergeCell ref="B1045:B1047"/>
    <mergeCell ref="C1045:C1047"/>
    <mergeCell ref="D1045:D1047"/>
    <mergeCell ref="E1045:E1047"/>
    <mergeCell ref="F1045:F1047"/>
    <mergeCell ref="G1045:G1047"/>
    <mergeCell ref="H1045:H1047"/>
    <mergeCell ref="B1023:H1023"/>
    <mergeCell ref="A1024:D1024"/>
    <mergeCell ref="F1025:G1025"/>
    <mergeCell ref="F1026:G1026"/>
    <mergeCell ref="F1027:G1027"/>
    <mergeCell ref="F1028:G1028"/>
    <mergeCell ref="F1029:G1029"/>
    <mergeCell ref="A1030:B1030"/>
    <mergeCell ref="C1030:F1030"/>
    <mergeCell ref="G1030:H1030"/>
    <mergeCell ref="A1015:F1015"/>
    <mergeCell ref="G1015:H1015"/>
    <mergeCell ref="A1016:F1016"/>
    <mergeCell ref="A1017:F1017"/>
    <mergeCell ref="A1018:F1018"/>
    <mergeCell ref="A1019:F1019"/>
    <mergeCell ref="A1020:H1020"/>
    <mergeCell ref="A1021:H1021"/>
    <mergeCell ref="B1022:H1022"/>
    <mergeCell ref="A988:H988"/>
    <mergeCell ref="A993:H993"/>
    <mergeCell ref="A994:H994"/>
    <mergeCell ref="A1009:H1009"/>
    <mergeCell ref="A1010:H1010"/>
    <mergeCell ref="A1011:H1011"/>
    <mergeCell ref="A1012:F1012"/>
    <mergeCell ref="G1012:H1012"/>
    <mergeCell ref="A1014:F1014"/>
    <mergeCell ref="A995:A997"/>
    <mergeCell ref="B995:B997"/>
    <mergeCell ref="C995:C997"/>
    <mergeCell ref="D995:D997"/>
    <mergeCell ref="E995:E997"/>
    <mergeCell ref="F995:F997"/>
    <mergeCell ref="G995:G997"/>
    <mergeCell ref="H995:H997"/>
    <mergeCell ref="F975:G975"/>
    <mergeCell ref="F976:G976"/>
    <mergeCell ref="A977:B977"/>
    <mergeCell ref="C977:F977"/>
    <mergeCell ref="G977:H977"/>
    <mergeCell ref="A984:H984"/>
    <mergeCell ref="A985:H985"/>
    <mergeCell ref="A986:H986"/>
    <mergeCell ref="A987:H987"/>
    <mergeCell ref="A966:F966"/>
    <mergeCell ref="A967:H967"/>
    <mergeCell ref="A968:H968"/>
    <mergeCell ref="B969:H969"/>
    <mergeCell ref="B970:H970"/>
    <mergeCell ref="A971:D971"/>
    <mergeCell ref="F972:G972"/>
    <mergeCell ref="F973:G973"/>
    <mergeCell ref="F974:G974"/>
    <mergeCell ref="A958:H958"/>
    <mergeCell ref="A959:F959"/>
    <mergeCell ref="G959:H959"/>
    <mergeCell ref="A961:F961"/>
    <mergeCell ref="A962:F962"/>
    <mergeCell ref="G962:H962"/>
    <mergeCell ref="A963:F963"/>
    <mergeCell ref="A964:F964"/>
    <mergeCell ref="A965:F965"/>
    <mergeCell ref="A931:H931"/>
    <mergeCell ref="A932:H932"/>
    <mergeCell ref="A933:H933"/>
    <mergeCell ref="A934:H934"/>
    <mergeCell ref="A935:H935"/>
    <mergeCell ref="A940:H940"/>
    <mergeCell ref="A941:H941"/>
    <mergeCell ref="A956:H956"/>
    <mergeCell ref="A957:H957"/>
    <mergeCell ref="B942:B944"/>
    <mergeCell ref="C942:C944"/>
    <mergeCell ref="D942:D944"/>
    <mergeCell ref="E942:E944"/>
    <mergeCell ref="F942:F944"/>
    <mergeCell ref="G942:G944"/>
    <mergeCell ref="H942:H944"/>
    <mergeCell ref="B912:H912"/>
    <mergeCell ref="A913:D913"/>
    <mergeCell ref="F914:G914"/>
    <mergeCell ref="F915:G915"/>
    <mergeCell ref="F916:G916"/>
    <mergeCell ref="F917:G917"/>
    <mergeCell ref="F918:G918"/>
    <mergeCell ref="A919:B919"/>
    <mergeCell ref="C919:F919"/>
    <mergeCell ref="G919:H919"/>
    <mergeCell ref="A904:F904"/>
    <mergeCell ref="G904:H904"/>
    <mergeCell ref="A905:F905"/>
    <mergeCell ref="A906:F906"/>
    <mergeCell ref="A907:F907"/>
    <mergeCell ref="A908:F908"/>
    <mergeCell ref="A909:H909"/>
    <mergeCell ref="A910:H910"/>
    <mergeCell ref="B911:H911"/>
    <mergeCell ref="A877:H877"/>
    <mergeCell ref="A882:H882"/>
    <mergeCell ref="A883:H883"/>
    <mergeCell ref="A898:H898"/>
    <mergeCell ref="A899:H899"/>
    <mergeCell ref="A900:H900"/>
    <mergeCell ref="A901:F901"/>
    <mergeCell ref="G901:H901"/>
    <mergeCell ref="A903:F903"/>
    <mergeCell ref="B884:B886"/>
    <mergeCell ref="C884:C886"/>
    <mergeCell ref="D884:D886"/>
    <mergeCell ref="E884:E886"/>
    <mergeCell ref="F884:F886"/>
    <mergeCell ref="G884:G886"/>
    <mergeCell ref="H884:H886"/>
    <mergeCell ref="F867:G867"/>
    <mergeCell ref="F868:G868"/>
    <mergeCell ref="A869:B869"/>
    <mergeCell ref="C869:F869"/>
    <mergeCell ref="G869:H869"/>
    <mergeCell ref="A873:H873"/>
    <mergeCell ref="A874:H874"/>
    <mergeCell ref="A875:H875"/>
    <mergeCell ref="A876:H876"/>
    <mergeCell ref="A858:F858"/>
    <mergeCell ref="A859:H859"/>
    <mergeCell ref="A860:H860"/>
    <mergeCell ref="B861:H861"/>
    <mergeCell ref="B862:H862"/>
    <mergeCell ref="A863:D863"/>
    <mergeCell ref="F864:G864"/>
    <mergeCell ref="F865:G865"/>
    <mergeCell ref="F866:G866"/>
    <mergeCell ref="A850:H850"/>
    <mergeCell ref="A851:F851"/>
    <mergeCell ref="G851:H851"/>
    <mergeCell ref="A853:F853"/>
    <mergeCell ref="A854:F854"/>
    <mergeCell ref="G854:H854"/>
    <mergeCell ref="A855:F855"/>
    <mergeCell ref="A856:F856"/>
    <mergeCell ref="A857:F857"/>
    <mergeCell ref="A823:H823"/>
    <mergeCell ref="A824:H824"/>
    <mergeCell ref="A825:H825"/>
    <mergeCell ref="A826:H826"/>
    <mergeCell ref="A827:H827"/>
    <mergeCell ref="A832:H832"/>
    <mergeCell ref="A833:H833"/>
    <mergeCell ref="A848:H848"/>
    <mergeCell ref="A849:H849"/>
    <mergeCell ref="B834:B836"/>
    <mergeCell ref="C834:C836"/>
    <mergeCell ref="D834:D836"/>
    <mergeCell ref="E834:E836"/>
    <mergeCell ref="F834:F836"/>
    <mergeCell ref="G834:G836"/>
    <mergeCell ref="H834:H836"/>
    <mergeCell ref="B812:H812"/>
    <mergeCell ref="A813:D813"/>
    <mergeCell ref="F814:G814"/>
    <mergeCell ref="F815:G815"/>
    <mergeCell ref="F816:G816"/>
    <mergeCell ref="F817:G817"/>
    <mergeCell ref="F818:G818"/>
    <mergeCell ref="A819:B819"/>
    <mergeCell ref="C819:F819"/>
    <mergeCell ref="G819:H819"/>
    <mergeCell ref="A804:F804"/>
    <mergeCell ref="G804:H804"/>
    <mergeCell ref="A805:F805"/>
    <mergeCell ref="A806:F806"/>
    <mergeCell ref="A807:F807"/>
    <mergeCell ref="A808:F808"/>
    <mergeCell ref="A809:H809"/>
    <mergeCell ref="A810:H810"/>
    <mergeCell ref="B811:H811"/>
    <mergeCell ref="A777:H777"/>
    <mergeCell ref="A782:H782"/>
    <mergeCell ref="A783:H783"/>
    <mergeCell ref="A798:H798"/>
    <mergeCell ref="A799:H799"/>
    <mergeCell ref="A800:H800"/>
    <mergeCell ref="A801:F801"/>
    <mergeCell ref="G801:H801"/>
    <mergeCell ref="A803:F803"/>
    <mergeCell ref="B784:B786"/>
    <mergeCell ref="C784:C786"/>
    <mergeCell ref="D784:D786"/>
    <mergeCell ref="E784:E786"/>
    <mergeCell ref="F784:F786"/>
    <mergeCell ref="G784:G786"/>
    <mergeCell ref="H784:H786"/>
    <mergeCell ref="F767:G767"/>
    <mergeCell ref="F768:G768"/>
    <mergeCell ref="A769:B769"/>
    <mergeCell ref="C769:F769"/>
    <mergeCell ref="G769:H769"/>
    <mergeCell ref="A773:H773"/>
    <mergeCell ref="A774:H774"/>
    <mergeCell ref="A775:H775"/>
    <mergeCell ref="A776:H776"/>
    <mergeCell ref="A758:F758"/>
    <mergeCell ref="A759:H759"/>
    <mergeCell ref="A760:H760"/>
    <mergeCell ref="B761:H761"/>
    <mergeCell ref="B762:H762"/>
    <mergeCell ref="A763:D763"/>
    <mergeCell ref="F764:G764"/>
    <mergeCell ref="F765:G765"/>
    <mergeCell ref="F766:G766"/>
    <mergeCell ref="A750:H750"/>
    <mergeCell ref="A751:F751"/>
    <mergeCell ref="G751:H751"/>
    <mergeCell ref="A753:F753"/>
    <mergeCell ref="A754:F754"/>
    <mergeCell ref="G754:H754"/>
    <mergeCell ref="A755:F755"/>
    <mergeCell ref="A756:F756"/>
    <mergeCell ref="A757:F757"/>
    <mergeCell ref="A723:H723"/>
    <mergeCell ref="A724:H724"/>
    <mergeCell ref="A725:H725"/>
    <mergeCell ref="A726:H726"/>
    <mergeCell ref="A727:H727"/>
    <mergeCell ref="A732:H732"/>
    <mergeCell ref="A733:H733"/>
    <mergeCell ref="A748:H748"/>
    <mergeCell ref="A749:H749"/>
    <mergeCell ref="B734:B736"/>
    <mergeCell ref="C734:C736"/>
    <mergeCell ref="D734:D736"/>
    <mergeCell ref="E734:E736"/>
    <mergeCell ref="F734:F736"/>
    <mergeCell ref="G734:G736"/>
    <mergeCell ref="H734:H736"/>
    <mergeCell ref="B709:H709"/>
    <mergeCell ref="A710:D710"/>
    <mergeCell ref="F711:G711"/>
    <mergeCell ref="F712:G712"/>
    <mergeCell ref="F713:G713"/>
    <mergeCell ref="F714:G714"/>
    <mergeCell ref="F715:G715"/>
    <mergeCell ref="A716:B716"/>
    <mergeCell ref="C716:F716"/>
    <mergeCell ref="G716:H716"/>
    <mergeCell ref="A701:F701"/>
    <mergeCell ref="G701:H701"/>
    <mergeCell ref="A702:F702"/>
    <mergeCell ref="A703:F703"/>
    <mergeCell ref="A704:F704"/>
    <mergeCell ref="A705:F705"/>
    <mergeCell ref="A706:H706"/>
    <mergeCell ref="A707:H707"/>
    <mergeCell ref="B708:H708"/>
    <mergeCell ref="A674:H674"/>
    <mergeCell ref="A679:H679"/>
    <mergeCell ref="A680:H680"/>
    <mergeCell ref="A695:H695"/>
    <mergeCell ref="A696:H696"/>
    <mergeCell ref="A697:H697"/>
    <mergeCell ref="A698:F698"/>
    <mergeCell ref="G698:H698"/>
    <mergeCell ref="A700:F700"/>
    <mergeCell ref="B681:B683"/>
    <mergeCell ref="C681:C683"/>
    <mergeCell ref="D681:D683"/>
    <mergeCell ref="E681:E683"/>
    <mergeCell ref="F681:F683"/>
    <mergeCell ref="G681:G683"/>
    <mergeCell ref="H681:H683"/>
    <mergeCell ref="F661:G661"/>
    <mergeCell ref="F662:G662"/>
    <mergeCell ref="A663:B663"/>
    <mergeCell ref="C663:F663"/>
    <mergeCell ref="G663:H663"/>
    <mergeCell ref="A670:H670"/>
    <mergeCell ref="A671:H671"/>
    <mergeCell ref="A672:H672"/>
    <mergeCell ref="A673:H673"/>
    <mergeCell ref="A652:F652"/>
    <mergeCell ref="A653:H653"/>
    <mergeCell ref="A654:H654"/>
    <mergeCell ref="B655:H655"/>
    <mergeCell ref="B656:H656"/>
    <mergeCell ref="A657:D657"/>
    <mergeCell ref="F658:G658"/>
    <mergeCell ref="F659:G659"/>
    <mergeCell ref="F660:G660"/>
    <mergeCell ref="A644:H644"/>
    <mergeCell ref="A645:F645"/>
    <mergeCell ref="G645:H645"/>
    <mergeCell ref="A647:F647"/>
    <mergeCell ref="A648:F648"/>
    <mergeCell ref="G648:H648"/>
    <mergeCell ref="A649:F649"/>
    <mergeCell ref="A650:F650"/>
    <mergeCell ref="A651:F651"/>
    <mergeCell ref="A617:H617"/>
    <mergeCell ref="A618:H618"/>
    <mergeCell ref="A619:H619"/>
    <mergeCell ref="A620:H620"/>
    <mergeCell ref="A621:H621"/>
    <mergeCell ref="A626:H626"/>
    <mergeCell ref="A627:H627"/>
    <mergeCell ref="A642:H642"/>
    <mergeCell ref="A643:H643"/>
    <mergeCell ref="B628:B630"/>
    <mergeCell ref="C628:C630"/>
    <mergeCell ref="D628:D630"/>
    <mergeCell ref="E628:E630"/>
    <mergeCell ref="F628:F630"/>
    <mergeCell ref="G628:G630"/>
    <mergeCell ref="H628:H630"/>
    <mergeCell ref="B604:H604"/>
    <mergeCell ref="A605:D605"/>
    <mergeCell ref="F606:G606"/>
    <mergeCell ref="F607:G607"/>
    <mergeCell ref="F608:G608"/>
    <mergeCell ref="F609:G609"/>
    <mergeCell ref="F610:G610"/>
    <mergeCell ref="A611:B611"/>
    <mergeCell ref="C611:F611"/>
    <mergeCell ref="G611:H611"/>
    <mergeCell ref="A596:F596"/>
    <mergeCell ref="G596:H596"/>
    <mergeCell ref="A597:F597"/>
    <mergeCell ref="A598:F598"/>
    <mergeCell ref="A599:F599"/>
    <mergeCell ref="A600:F600"/>
    <mergeCell ref="A601:H601"/>
    <mergeCell ref="A602:H602"/>
    <mergeCell ref="B603:H603"/>
    <mergeCell ref="A569:H569"/>
    <mergeCell ref="A574:H574"/>
    <mergeCell ref="A575:H575"/>
    <mergeCell ref="A590:H590"/>
    <mergeCell ref="A591:H591"/>
    <mergeCell ref="A592:H592"/>
    <mergeCell ref="A593:F593"/>
    <mergeCell ref="G593:H593"/>
    <mergeCell ref="A595:F595"/>
    <mergeCell ref="B576:B578"/>
    <mergeCell ref="C576:C578"/>
    <mergeCell ref="D576:D578"/>
    <mergeCell ref="E576:E578"/>
    <mergeCell ref="F576:F578"/>
    <mergeCell ref="G576:G578"/>
    <mergeCell ref="H576:H578"/>
    <mergeCell ref="F559:G559"/>
    <mergeCell ref="F560:G560"/>
    <mergeCell ref="A561:B561"/>
    <mergeCell ref="C561:F561"/>
    <mergeCell ref="G561:H561"/>
    <mergeCell ref="A565:H565"/>
    <mergeCell ref="A566:H566"/>
    <mergeCell ref="A567:H567"/>
    <mergeCell ref="A568:H568"/>
    <mergeCell ref="A550:F550"/>
    <mergeCell ref="A551:H551"/>
    <mergeCell ref="A552:H552"/>
    <mergeCell ref="B553:H553"/>
    <mergeCell ref="B554:H554"/>
    <mergeCell ref="A555:D555"/>
    <mergeCell ref="F556:G556"/>
    <mergeCell ref="F557:G557"/>
    <mergeCell ref="F558:G558"/>
    <mergeCell ref="A542:H542"/>
    <mergeCell ref="A543:F543"/>
    <mergeCell ref="G543:H543"/>
    <mergeCell ref="A545:F545"/>
    <mergeCell ref="A546:F546"/>
    <mergeCell ref="G546:H546"/>
    <mergeCell ref="A547:F547"/>
    <mergeCell ref="A548:F548"/>
    <mergeCell ref="A549:F549"/>
    <mergeCell ref="A515:H515"/>
    <mergeCell ref="A516:H516"/>
    <mergeCell ref="A517:H517"/>
    <mergeCell ref="A518:H518"/>
    <mergeCell ref="A519:H519"/>
    <mergeCell ref="A524:H524"/>
    <mergeCell ref="A525:H525"/>
    <mergeCell ref="A540:H540"/>
    <mergeCell ref="A541:H541"/>
    <mergeCell ref="B526:B528"/>
    <mergeCell ref="C526:C528"/>
    <mergeCell ref="D526:D528"/>
    <mergeCell ref="E526:E528"/>
    <mergeCell ref="F526:F528"/>
    <mergeCell ref="G526:G528"/>
    <mergeCell ref="H526:H528"/>
    <mergeCell ref="B504:H504"/>
    <mergeCell ref="A505:D505"/>
    <mergeCell ref="F506:G506"/>
    <mergeCell ref="F507:G507"/>
    <mergeCell ref="F508:G508"/>
    <mergeCell ref="F509:G509"/>
    <mergeCell ref="F510:G510"/>
    <mergeCell ref="A511:B511"/>
    <mergeCell ref="C511:F511"/>
    <mergeCell ref="G511:H511"/>
    <mergeCell ref="A496:F496"/>
    <mergeCell ref="G496:H496"/>
    <mergeCell ref="A497:F497"/>
    <mergeCell ref="A498:F498"/>
    <mergeCell ref="A499:F499"/>
    <mergeCell ref="A500:F500"/>
    <mergeCell ref="A501:H501"/>
    <mergeCell ref="A502:H502"/>
    <mergeCell ref="B503:H503"/>
    <mergeCell ref="A469:H469"/>
    <mergeCell ref="A474:H474"/>
    <mergeCell ref="A475:H475"/>
    <mergeCell ref="A490:H490"/>
    <mergeCell ref="A491:H491"/>
    <mergeCell ref="A492:H492"/>
    <mergeCell ref="A493:F493"/>
    <mergeCell ref="G493:H493"/>
    <mergeCell ref="A495:F495"/>
    <mergeCell ref="B476:B478"/>
    <mergeCell ref="C476:C478"/>
    <mergeCell ref="D476:D478"/>
    <mergeCell ref="E476:E478"/>
    <mergeCell ref="F476:F478"/>
    <mergeCell ref="G476:G478"/>
    <mergeCell ref="H476:H478"/>
    <mergeCell ref="F459:G459"/>
    <mergeCell ref="F460:G460"/>
    <mergeCell ref="A461:B461"/>
    <mergeCell ref="C461:F461"/>
    <mergeCell ref="G461:H461"/>
    <mergeCell ref="A465:H465"/>
    <mergeCell ref="A466:H466"/>
    <mergeCell ref="A467:H467"/>
    <mergeCell ref="A468:H468"/>
    <mergeCell ref="A450:F450"/>
    <mergeCell ref="A451:H451"/>
    <mergeCell ref="A452:H452"/>
    <mergeCell ref="B453:H453"/>
    <mergeCell ref="B454:H454"/>
    <mergeCell ref="A455:D455"/>
    <mergeCell ref="F456:G456"/>
    <mergeCell ref="F457:G457"/>
    <mergeCell ref="F458:G458"/>
    <mergeCell ref="A442:H442"/>
    <mergeCell ref="A443:F443"/>
    <mergeCell ref="G443:H443"/>
    <mergeCell ref="A445:F445"/>
    <mergeCell ref="A446:F446"/>
    <mergeCell ref="G446:H446"/>
    <mergeCell ref="A447:F447"/>
    <mergeCell ref="A448:F448"/>
    <mergeCell ref="A449:F449"/>
    <mergeCell ref="A415:H415"/>
    <mergeCell ref="A416:H416"/>
    <mergeCell ref="A417:H417"/>
    <mergeCell ref="A418:H418"/>
    <mergeCell ref="A419:H419"/>
    <mergeCell ref="A424:H424"/>
    <mergeCell ref="A425:H425"/>
    <mergeCell ref="A440:H440"/>
    <mergeCell ref="A441:H441"/>
    <mergeCell ref="B426:B428"/>
    <mergeCell ref="C426:C428"/>
    <mergeCell ref="D426:D428"/>
    <mergeCell ref="E426:E428"/>
    <mergeCell ref="F426:F428"/>
    <mergeCell ref="G426:G428"/>
    <mergeCell ref="H426:H428"/>
    <mergeCell ref="B401:H401"/>
    <mergeCell ref="A402:D402"/>
    <mergeCell ref="F403:G403"/>
    <mergeCell ref="F404:G404"/>
    <mergeCell ref="F405:G405"/>
    <mergeCell ref="F406:G406"/>
    <mergeCell ref="F407:G407"/>
    <mergeCell ref="A408:B408"/>
    <mergeCell ref="C408:F408"/>
    <mergeCell ref="G408:H408"/>
    <mergeCell ref="A393:F393"/>
    <mergeCell ref="G393:H393"/>
    <mergeCell ref="A394:F394"/>
    <mergeCell ref="A395:F395"/>
    <mergeCell ref="A396:F396"/>
    <mergeCell ref="A397:F397"/>
    <mergeCell ref="A398:H398"/>
    <mergeCell ref="A399:H399"/>
    <mergeCell ref="B400:H400"/>
    <mergeCell ref="A366:H366"/>
    <mergeCell ref="A371:H371"/>
    <mergeCell ref="A372:H372"/>
    <mergeCell ref="A387:H387"/>
    <mergeCell ref="A388:H388"/>
    <mergeCell ref="A389:H389"/>
    <mergeCell ref="A390:F390"/>
    <mergeCell ref="G390:H390"/>
    <mergeCell ref="A392:F392"/>
    <mergeCell ref="B373:B375"/>
    <mergeCell ref="C373:C375"/>
    <mergeCell ref="D373:D375"/>
    <mergeCell ref="E373:E375"/>
    <mergeCell ref="F373:F375"/>
    <mergeCell ref="G373:G375"/>
    <mergeCell ref="H373:H375"/>
    <mergeCell ref="F353:G353"/>
    <mergeCell ref="F354:G354"/>
    <mergeCell ref="A355:B355"/>
    <mergeCell ref="C355:F355"/>
    <mergeCell ref="G355:H355"/>
    <mergeCell ref="A362:H362"/>
    <mergeCell ref="A363:H363"/>
    <mergeCell ref="A364:H364"/>
    <mergeCell ref="A365:H365"/>
    <mergeCell ref="A344:F344"/>
    <mergeCell ref="A345:H345"/>
    <mergeCell ref="A346:H346"/>
    <mergeCell ref="B347:H347"/>
    <mergeCell ref="B348:H348"/>
    <mergeCell ref="A349:D349"/>
    <mergeCell ref="F350:G350"/>
    <mergeCell ref="F351:G351"/>
    <mergeCell ref="F352:G352"/>
    <mergeCell ref="A336:H336"/>
    <mergeCell ref="A337:F337"/>
    <mergeCell ref="G337:H337"/>
    <mergeCell ref="A339:F339"/>
    <mergeCell ref="A340:F340"/>
    <mergeCell ref="G340:H340"/>
    <mergeCell ref="A341:F341"/>
    <mergeCell ref="A342:F342"/>
    <mergeCell ref="A343:F343"/>
    <mergeCell ref="A309:H309"/>
    <mergeCell ref="A310:H310"/>
    <mergeCell ref="A311:H311"/>
    <mergeCell ref="A312:H312"/>
    <mergeCell ref="A313:H313"/>
    <mergeCell ref="A318:H318"/>
    <mergeCell ref="A319:H319"/>
    <mergeCell ref="A334:H334"/>
    <mergeCell ref="A335:H335"/>
    <mergeCell ref="B320:B322"/>
    <mergeCell ref="C320:C322"/>
    <mergeCell ref="D320:D322"/>
    <mergeCell ref="E320:E322"/>
    <mergeCell ref="F320:F322"/>
    <mergeCell ref="G320:G322"/>
    <mergeCell ref="H320:H322"/>
    <mergeCell ref="B296:H296"/>
    <mergeCell ref="A297:D297"/>
    <mergeCell ref="F298:G298"/>
    <mergeCell ref="F299:G299"/>
    <mergeCell ref="F300:G300"/>
    <mergeCell ref="F301:G301"/>
    <mergeCell ref="F302:G302"/>
    <mergeCell ref="A303:B303"/>
    <mergeCell ref="C303:F303"/>
    <mergeCell ref="G303:H303"/>
    <mergeCell ref="A288:F288"/>
    <mergeCell ref="G288:H288"/>
    <mergeCell ref="A289:F289"/>
    <mergeCell ref="A290:F290"/>
    <mergeCell ref="A291:F291"/>
    <mergeCell ref="A292:F292"/>
    <mergeCell ref="A293:H293"/>
    <mergeCell ref="A294:H294"/>
    <mergeCell ref="B295:H295"/>
    <mergeCell ref="A261:H261"/>
    <mergeCell ref="A266:H266"/>
    <mergeCell ref="A267:H267"/>
    <mergeCell ref="A282:H282"/>
    <mergeCell ref="A283:H283"/>
    <mergeCell ref="A284:H284"/>
    <mergeCell ref="A285:F285"/>
    <mergeCell ref="G285:H285"/>
    <mergeCell ref="A287:F287"/>
    <mergeCell ref="B268:B270"/>
    <mergeCell ref="C268:C270"/>
    <mergeCell ref="D268:D270"/>
    <mergeCell ref="E268:E270"/>
    <mergeCell ref="F268:F270"/>
    <mergeCell ref="G268:G270"/>
    <mergeCell ref="H268:H270"/>
    <mergeCell ref="F251:G251"/>
    <mergeCell ref="F252:G252"/>
    <mergeCell ref="A253:B253"/>
    <mergeCell ref="C253:F253"/>
    <mergeCell ref="G253:H253"/>
    <mergeCell ref="A257:H257"/>
    <mergeCell ref="A258:H258"/>
    <mergeCell ref="A259:H259"/>
    <mergeCell ref="A260:H260"/>
    <mergeCell ref="A242:F242"/>
    <mergeCell ref="A243:H243"/>
    <mergeCell ref="A244:H244"/>
    <mergeCell ref="B245:H245"/>
    <mergeCell ref="B246:H246"/>
    <mergeCell ref="A247:D247"/>
    <mergeCell ref="F248:G248"/>
    <mergeCell ref="F249:G249"/>
    <mergeCell ref="F250:G250"/>
    <mergeCell ref="A234:H234"/>
    <mergeCell ref="A235:F235"/>
    <mergeCell ref="G235:H235"/>
    <mergeCell ref="A237:F237"/>
    <mergeCell ref="A238:F238"/>
    <mergeCell ref="G238:H238"/>
    <mergeCell ref="A239:F239"/>
    <mergeCell ref="A240:F240"/>
    <mergeCell ref="A241:F241"/>
    <mergeCell ref="A207:H207"/>
    <mergeCell ref="A208:H208"/>
    <mergeCell ref="A209:H209"/>
    <mergeCell ref="A210:H210"/>
    <mergeCell ref="A211:H211"/>
    <mergeCell ref="A216:H216"/>
    <mergeCell ref="A217:H217"/>
    <mergeCell ref="A232:H232"/>
    <mergeCell ref="A233:H233"/>
    <mergeCell ref="B218:B220"/>
    <mergeCell ref="C218:C220"/>
    <mergeCell ref="D218:D220"/>
    <mergeCell ref="E218:E220"/>
    <mergeCell ref="F218:F220"/>
    <mergeCell ref="G218:G220"/>
    <mergeCell ref="H218:H220"/>
    <mergeCell ref="B196:H196"/>
    <mergeCell ref="A197:D197"/>
    <mergeCell ref="F198:G198"/>
    <mergeCell ref="F199:G199"/>
    <mergeCell ref="F200:G200"/>
    <mergeCell ref="F201:G201"/>
    <mergeCell ref="F202:G202"/>
    <mergeCell ref="A203:B203"/>
    <mergeCell ref="C203:F203"/>
    <mergeCell ref="G203:H203"/>
    <mergeCell ref="A188:F188"/>
    <mergeCell ref="G188:H188"/>
    <mergeCell ref="A189:F189"/>
    <mergeCell ref="A190:F190"/>
    <mergeCell ref="A191:F191"/>
    <mergeCell ref="A192:F192"/>
    <mergeCell ref="A193:H193"/>
    <mergeCell ref="A194:H194"/>
    <mergeCell ref="B195:H195"/>
    <mergeCell ref="A161:H161"/>
    <mergeCell ref="A166:H166"/>
    <mergeCell ref="A167:H167"/>
    <mergeCell ref="A182:H182"/>
    <mergeCell ref="A183:H183"/>
    <mergeCell ref="A184:H184"/>
    <mergeCell ref="A185:F185"/>
    <mergeCell ref="G185:H185"/>
    <mergeCell ref="A187:F187"/>
    <mergeCell ref="B168:B170"/>
    <mergeCell ref="C168:C170"/>
    <mergeCell ref="D168:D170"/>
    <mergeCell ref="E168:E170"/>
    <mergeCell ref="F168:F170"/>
    <mergeCell ref="G168:G170"/>
    <mergeCell ref="H168:H170"/>
    <mergeCell ref="F151:G151"/>
    <mergeCell ref="F152:G152"/>
    <mergeCell ref="A153:B153"/>
    <mergeCell ref="C153:F153"/>
    <mergeCell ref="G153:H153"/>
    <mergeCell ref="A157:H157"/>
    <mergeCell ref="A158:H158"/>
    <mergeCell ref="A159:H159"/>
    <mergeCell ref="A160:H160"/>
    <mergeCell ref="A142:F142"/>
    <mergeCell ref="A143:H143"/>
    <mergeCell ref="A144:H144"/>
    <mergeCell ref="B145:H145"/>
    <mergeCell ref="B146:H146"/>
    <mergeCell ref="A147:D147"/>
    <mergeCell ref="F148:G148"/>
    <mergeCell ref="F149:G149"/>
    <mergeCell ref="F150:G150"/>
    <mergeCell ref="A134:H134"/>
    <mergeCell ref="A135:F135"/>
    <mergeCell ref="G135:H135"/>
    <mergeCell ref="A137:F137"/>
    <mergeCell ref="A138:F138"/>
    <mergeCell ref="G138:H138"/>
    <mergeCell ref="A139:F139"/>
    <mergeCell ref="A140:F140"/>
    <mergeCell ref="A141:F141"/>
    <mergeCell ref="A107:H107"/>
    <mergeCell ref="A108:H108"/>
    <mergeCell ref="A109:H109"/>
    <mergeCell ref="A110:H110"/>
    <mergeCell ref="A111:H111"/>
    <mergeCell ref="A116:H116"/>
    <mergeCell ref="A117:H117"/>
    <mergeCell ref="A132:H132"/>
    <mergeCell ref="A133:H133"/>
    <mergeCell ref="B118:B120"/>
    <mergeCell ref="C118:C120"/>
    <mergeCell ref="D118:D120"/>
    <mergeCell ref="E118:E120"/>
    <mergeCell ref="F118:F120"/>
    <mergeCell ref="G118:G120"/>
    <mergeCell ref="H118:H120"/>
    <mergeCell ref="B93:H93"/>
    <mergeCell ref="A94:D94"/>
    <mergeCell ref="F95:G95"/>
    <mergeCell ref="F96:G96"/>
    <mergeCell ref="F97:G97"/>
    <mergeCell ref="F98:G98"/>
    <mergeCell ref="F99:G99"/>
    <mergeCell ref="A100:B100"/>
    <mergeCell ref="C100:F100"/>
    <mergeCell ref="G100:H100"/>
    <mergeCell ref="A85:F85"/>
    <mergeCell ref="G85:H85"/>
    <mergeCell ref="A86:F86"/>
    <mergeCell ref="A87:F87"/>
    <mergeCell ref="A88:F88"/>
    <mergeCell ref="A89:F89"/>
    <mergeCell ref="A90:H90"/>
    <mergeCell ref="A91:H91"/>
    <mergeCell ref="B92:H92"/>
    <mergeCell ref="A58:H58"/>
    <mergeCell ref="A63:H63"/>
    <mergeCell ref="A64:H64"/>
    <mergeCell ref="A79:H79"/>
    <mergeCell ref="A80:H80"/>
    <mergeCell ref="A81:H81"/>
    <mergeCell ref="A82:F82"/>
    <mergeCell ref="G82:H82"/>
    <mergeCell ref="A84:F84"/>
    <mergeCell ref="B65:B67"/>
    <mergeCell ref="C65:C67"/>
    <mergeCell ref="D65:D67"/>
    <mergeCell ref="E65:E67"/>
    <mergeCell ref="F65:F67"/>
    <mergeCell ref="G65:G67"/>
    <mergeCell ref="H65:H67"/>
    <mergeCell ref="F45:G45"/>
    <mergeCell ref="F46:G46"/>
    <mergeCell ref="A47:B47"/>
    <mergeCell ref="C47:F47"/>
    <mergeCell ref="G47:H47"/>
    <mergeCell ref="A54:H54"/>
    <mergeCell ref="A55:H55"/>
    <mergeCell ref="A56:H56"/>
    <mergeCell ref="A57:H57"/>
    <mergeCell ref="A36:F36"/>
    <mergeCell ref="A37:H37"/>
    <mergeCell ref="A38:H38"/>
    <mergeCell ref="B39:H39"/>
    <mergeCell ref="B40:H40"/>
    <mergeCell ref="A41:D41"/>
    <mergeCell ref="F42:G42"/>
    <mergeCell ref="F43:G43"/>
    <mergeCell ref="F44:G44"/>
    <mergeCell ref="A28:H28"/>
    <mergeCell ref="A29:F29"/>
    <mergeCell ref="G29:H29"/>
    <mergeCell ref="A31:F31"/>
    <mergeCell ref="A32:F32"/>
    <mergeCell ref="G32:H32"/>
    <mergeCell ref="A33:F33"/>
    <mergeCell ref="A34:F34"/>
    <mergeCell ref="A35:F35"/>
    <mergeCell ref="A1:H1"/>
    <mergeCell ref="A2:H2"/>
    <mergeCell ref="A3:H3"/>
    <mergeCell ref="A4:H4"/>
    <mergeCell ref="A5:H5"/>
    <mergeCell ref="A10:H10"/>
    <mergeCell ref="A11:H11"/>
    <mergeCell ref="A26:H26"/>
    <mergeCell ref="A27:H27"/>
    <mergeCell ref="B12:B14"/>
    <mergeCell ref="C12:C14"/>
    <mergeCell ref="D12:D14"/>
    <mergeCell ref="E12:E14"/>
    <mergeCell ref="F12:F14"/>
    <mergeCell ref="G12:G14"/>
    <mergeCell ref="H12:H14"/>
  </mergeCells>
  <hyperlinks>
    <hyperlink ref="A3" r:id="rId1"/>
    <hyperlink ref="A56" r:id="rId2"/>
    <hyperlink ref="A109" r:id="rId3"/>
    <hyperlink ref="A159" r:id="rId4"/>
    <hyperlink ref="A209" r:id="rId5"/>
    <hyperlink ref="A259" r:id="rId6"/>
    <hyperlink ref="A311" r:id="rId7"/>
    <hyperlink ref="A364" r:id="rId8"/>
    <hyperlink ref="A417" r:id="rId9"/>
    <hyperlink ref="A467" r:id="rId10"/>
    <hyperlink ref="A517" r:id="rId11"/>
    <hyperlink ref="A567" r:id="rId12"/>
    <hyperlink ref="A619" r:id="rId13"/>
    <hyperlink ref="A672" r:id="rId14"/>
    <hyperlink ref="A725" r:id="rId15"/>
    <hyperlink ref="A775" r:id="rId16"/>
    <hyperlink ref="A825" r:id="rId17"/>
    <hyperlink ref="A875" r:id="rId18"/>
    <hyperlink ref="A933" r:id="rId19"/>
    <hyperlink ref="A986" r:id="rId20"/>
    <hyperlink ref="A1036" r:id="rId21"/>
    <hyperlink ref="A1086" r:id="rId22"/>
    <hyperlink ref="A1136" r:id="rId23"/>
  </hyperlinks>
  <pageMargins left="0.28000000000000003" right="0.22" top="0.23" bottom="0.18" header="0.22" footer="0.16"/>
  <pageSetup paperSize="9" orientation="portrait"/>
  <drawing r:id="rId2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8"/>
  <sheetViews>
    <sheetView workbookViewId="0">
      <selection activeCell="O13" sqref="O13"/>
    </sheetView>
  </sheetViews>
  <sheetFormatPr defaultColWidth="9" defaultRowHeight="15"/>
  <cols>
    <col min="1" max="1" width="6.85546875" customWidth="1"/>
    <col min="2" max="2" width="22" customWidth="1"/>
    <col min="3" max="3" width="12.140625" customWidth="1"/>
    <col min="4" max="5" width="11.28515625" customWidth="1"/>
    <col min="6" max="6" width="11.7109375" customWidth="1"/>
    <col min="7" max="7" width="11" customWidth="1"/>
    <col min="8" max="8" width="11.42578125" customWidth="1"/>
    <col min="9" max="9" width="11.140625" customWidth="1"/>
    <col min="10" max="10" width="11" customWidth="1"/>
    <col min="11" max="11" width="10.7109375" customWidth="1"/>
  </cols>
  <sheetData>
    <row r="1" spans="1:11" ht="18.75">
      <c r="A1" s="432" t="s">
        <v>342</v>
      </c>
      <c r="B1" s="432"/>
      <c r="C1" s="432"/>
      <c r="D1" s="432"/>
      <c r="E1" s="432"/>
      <c r="F1" s="432"/>
      <c r="G1" s="432"/>
      <c r="H1" s="432"/>
      <c r="I1" s="432"/>
      <c r="J1" s="432"/>
      <c r="K1" s="432"/>
    </row>
    <row r="2" spans="1:11" ht="16.5">
      <c r="A2" s="433" t="s">
        <v>437</v>
      </c>
      <c r="B2" s="433"/>
      <c r="C2" s="433"/>
      <c r="D2" s="433"/>
      <c r="E2" s="433"/>
      <c r="F2" s="433"/>
      <c r="G2" s="433"/>
      <c r="H2" s="433"/>
      <c r="I2" s="433"/>
      <c r="J2" s="433"/>
      <c r="K2" s="433"/>
    </row>
    <row r="3" spans="1:11" ht="16.5">
      <c r="A3" s="433" t="s">
        <v>344</v>
      </c>
      <c r="B3" s="433"/>
      <c r="C3" s="433"/>
      <c r="D3" s="433"/>
      <c r="E3" s="433"/>
      <c r="F3" s="433"/>
      <c r="G3" s="433"/>
      <c r="H3" s="433"/>
      <c r="I3" s="433"/>
      <c r="J3" s="433"/>
      <c r="K3" s="433"/>
    </row>
    <row r="4" spans="1:11" ht="16.5">
      <c r="A4" s="433" t="s">
        <v>438</v>
      </c>
      <c r="B4" s="433"/>
      <c r="C4" s="433"/>
      <c r="D4" s="433"/>
      <c r="E4" s="433"/>
      <c r="F4" s="433"/>
      <c r="G4" s="433"/>
      <c r="H4" s="433"/>
      <c r="I4" s="433"/>
      <c r="J4" s="433"/>
      <c r="K4" s="433"/>
    </row>
    <row r="5" spans="1:11" ht="15.75">
      <c r="A5" s="1" t="s">
        <v>345</v>
      </c>
      <c r="B5" s="2" t="s">
        <v>346</v>
      </c>
      <c r="C5" s="1" t="s">
        <v>347</v>
      </c>
      <c r="D5" s="1" t="s">
        <v>348</v>
      </c>
      <c r="E5" s="2" t="s">
        <v>349</v>
      </c>
      <c r="F5" s="23" t="s">
        <v>350</v>
      </c>
      <c r="G5" s="1" t="s">
        <v>351</v>
      </c>
      <c r="H5" s="1" t="s">
        <v>352</v>
      </c>
      <c r="I5" s="7" t="s">
        <v>283</v>
      </c>
      <c r="J5" s="7" t="s">
        <v>353</v>
      </c>
      <c r="K5" s="7" t="s">
        <v>354</v>
      </c>
    </row>
    <row r="6" spans="1:11" ht="15.75">
      <c r="A6" s="3">
        <v>1</v>
      </c>
      <c r="B6" s="24" t="s">
        <v>35</v>
      </c>
      <c r="C6" s="25">
        <v>18.5</v>
      </c>
      <c r="D6" s="25">
        <v>18</v>
      </c>
      <c r="E6" s="25">
        <v>17.5</v>
      </c>
      <c r="F6" s="25">
        <v>20</v>
      </c>
      <c r="G6" s="25">
        <v>17</v>
      </c>
      <c r="H6" s="25">
        <v>16.5</v>
      </c>
      <c r="I6" s="31">
        <f>SUM(C6:G6)</f>
        <v>91</v>
      </c>
      <c r="J6" s="32">
        <f t="shared" ref="J6:J28" si="0">I6/100*100</f>
        <v>91</v>
      </c>
      <c r="K6" s="31" t="str">
        <f t="shared" ref="K6:K28" si="1">IF(J6&gt;=91,"A1",IF(J6&gt;=81,"A2",IF(J6&gt;=71,"B1",IF(J6&gt;=61,"B2",IF(J6&gt;=51,"C1",IF(J6&gt;=41,"C2",IF(J6&gt;=33,"D","E")))))))</f>
        <v>A1</v>
      </c>
    </row>
    <row r="7" spans="1:11" ht="15.75">
      <c r="A7" s="3">
        <v>2</v>
      </c>
      <c r="B7" s="26" t="s">
        <v>54</v>
      </c>
      <c r="C7" s="25">
        <v>14</v>
      </c>
      <c r="D7" s="25">
        <v>13</v>
      </c>
      <c r="E7" s="25">
        <v>13.5</v>
      </c>
      <c r="F7" s="25">
        <v>20</v>
      </c>
      <c r="G7" s="25">
        <v>16</v>
      </c>
      <c r="H7" s="25">
        <v>13.5</v>
      </c>
      <c r="I7" s="31">
        <f t="shared" ref="I7:I28" si="2">SUM(C7:G7)</f>
        <v>76.5</v>
      </c>
      <c r="J7" s="32">
        <f t="shared" si="0"/>
        <v>76.5</v>
      </c>
      <c r="K7" s="31" t="str">
        <f t="shared" si="1"/>
        <v>B1</v>
      </c>
    </row>
    <row r="8" spans="1:11" ht="15.75">
      <c r="A8" s="3">
        <v>3</v>
      </c>
      <c r="B8" s="27" t="s">
        <v>67</v>
      </c>
      <c r="C8" s="28">
        <v>6.5</v>
      </c>
      <c r="D8" s="28" t="s">
        <v>355</v>
      </c>
      <c r="E8" s="28" t="s">
        <v>355</v>
      </c>
      <c r="F8" s="25">
        <v>13.5</v>
      </c>
      <c r="G8" s="28">
        <v>5</v>
      </c>
      <c r="H8" s="28" t="s">
        <v>355</v>
      </c>
      <c r="I8" s="31">
        <f t="shared" si="2"/>
        <v>25</v>
      </c>
      <c r="J8" s="32">
        <f t="shared" si="0"/>
        <v>25</v>
      </c>
      <c r="K8" s="31" t="str">
        <f t="shared" si="1"/>
        <v>E</v>
      </c>
    </row>
    <row r="9" spans="1:11" ht="15.75">
      <c r="A9" s="3">
        <v>4</v>
      </c>
      <c r="B9" s="27" t="s">
        <v>79</v>
      </c>
      <c r="C9" s="25">
        <v>19.5</v>
      </c>
      <c r="D9" s="25">
        <v>18</v>
      </c>
      <c r="E9" s="25">
        <v>12.5</v>
      </c>
      <c r="F9" s="25">
        <v>20</v>
      </c>
      <c r="G9" s="25">
        <v>19.5</v>
      </c>
      <c r="H9" s="25">
        <v>19</v>
      </c>
      <c r="I9" s="31">
        <f t="shared" si="2"/>
        <v>89.5</v>
      </c>
      <c r="J9" s="32">
        <f t="shared" si="0"/>
        <v>89.5</v>
      </c>
      <c r="K9" s="31" t="str">
        <f t="shared" si="1"/>
        <v>A2</v>
      </c>
    </row>
    <row r="10" spans="1:11" ht="15.75">
      <c r="A10" s="3">
        <v>5</v>
      </c>
      <c r="B10" s="27" t="s">
        <v>89</v>
      </c>
      <c r="C10" s="25">
        <v>11.5</v>
      </c>
      <c r="D10" s="25">
        <v>11</v>
      </c>
      <c r="E10" s="25">
        <v>10</v>
      </c>
      <c r="F10" s="25">
        <v>17.5</v>
      </c>
      <c r="G10" s="25">
        <v>13</v>
      </c>
      <c r="H10" s="29">
        <v>11</v>
      </c>
      <c r="I10" s="31">
        <f t="shared" si="2"/>
        <v>63</v>
      </c>
      <c r="J10" s="32">
        <f t="shared" si="0"/>
        <v>63</v>
      </c>
      <c r="K10" s="31" t="str">
        <f t="shared" si="1"/>
        <v>B2</v>
      </c>
    </row>
    <row r="11" spans="1:11" ht="15.75">
      <c r="A11" s="3">
        <v>6</v>
      </c>
      <c r="B11" s="27" t="s">
        <v>99</v>
      </c>
      <c r="C11" s="25">
        <v>16.5</v>
      </c>
      <c r="D11" s="25">
        <v>15</v>
      </c>
      <c r="E11" s="25">
        <v>17.5</v>
      </c>
      <c r="F11" s="25">
        <v>19</v>
      </c>
      <c r="G11" s="25">
        <v>17.5</v>
      </c>
      <c r="H11" s="25">
        <v>15.5</v>
      </c>
      <c r="I11" s="31">
        <f t="shared" si="2"/>
        <v>85.5</v>
      </c>
      <c r="J11" s="32">
        <f t="shared" si="0"/>
        <v>85.5</v>
      </c>
      <c r="K11" s="31" t="str">
        <f t="shared" si="1"/>
        <v>A2</v>
      </c>
    </row>
    <row r="12" spans="1:11" ht="15.75">
      <c r="A12" s="3">
        <v>7</v>
      </c>
      <c r="B12" s="27" t="s">
        <v>108</v>
      </c>
      <c r="C12" s="25">
        <v>16</v>
      </c>
      <c r="D12" s="29">
        <v>16.5</v>
      </c>
      <c r="E12" s="25">
        <v>13</v>
      </c>
      <c r="F12" s="25">
        <v>20</v>
      </c>
      <c r="G12" s="25">
        <v>18.5</v>
      </c>
      <c r="H12" s="25">
        <v>15</v>
      </c>
      <c r="I12" s="31">
        <f t="shared" si="2"/>
        <v>84</v>
      </c>
      <c r="J12" s="32">
        <f t="shared" si="0"/>
        <v>84</v>
      </c>
      <c r="K12" s="31" t="str">
        <f t="shared" si="1"/>
        <v>A2</v>
      </c>
    </row>
    <row r="13" spans="1:11" ht="15.75">
      <c r="A13" s="3">
        <v>8</v>
      </c>
      <c r="B13" s="27" t="s">
        <v>116</v>
      </c>
      <c r="C13" s="25">
        <v>11.5</v>
      </c>
      <c r="D13" s="25">
        <v>11</v>
      </c>
      <c r="E13" s="25">
        <v>13.5</v>
      </c>
      <c r="F13" s="25">
        <v>16</v>
      </c>
      <c r="G13" s="25">
        <v>13.5</v>
      </c>
      <c r="H13" s="25">
        <v>9.5</v>
      </c>
      <c r="I13" s="31">
        <f t="shared" si="2"/>
        <v>65.5</v>
      </c>
      <c r="J13" s="32">
        <f t="shared" si="0"/>
        <v>65.5</v>
      </c>
      <c r="K13" s="31" t="str">
        <f t="shared" si="1"/>
        <v>B2</v>
      </c>
    </row>
    <row r="14" spans="1:11" ht="15.75">
      <c r="A14" s="3">
        <v>9</v>
      </c>
      <c r="B14" s="27" t="s">
        <v>128</v>
      </c>
      <c r="C14" s="25">
        <v>13</v>
      </c>
      <c r="D14" s="25">
        <v>14</v>
      </c>
      <c r="E14" s="25">
        <v>14</v>
      </c>
      <c r="F14" s="25">
        <v>16.5</v>
      </c>
      <c r="G14" s="25">
        <v>15</v>
      </c>
      <c r="H14" s="25">
        <v>8.5</v>
      </c>
      <c r="I14" s="31">
        <f t="shared" si="2"/>
        <v>72.5</v>
      </c>
      <c r="J14" s="32">
        <f t="shared" si="0"/>
        <v>72.5</v>
      </c>
      <c r="K14" s="31" t="str">
        <f t="shared" si="1"/>
        <v>B1</v>
      </c>
    </row>
    <row r="15" spans="1:11" ht="15.75">
      <c r="A15" s="3">
        <v>10</v>
      </c>
      <c r="B15" s="27" t="s">
        <v>136</v>
      </c>
      <c r="C15" s="25">
        <v>18.5</v>
      </c>
      <c r="D15" s="25">
        <v>14.5</v>
      </c>
      <c r="E15" s="25">
        <v>18</v>
      </c>
      <c r="F15" s="25">
        <v>20</v>
      </c>
      <c r="G15" s="25">
        <v>19</v>
      </c>
      <c r="H15" s="25">
        <v>15.5</v>
      </c>
      <c r="I15" s="31">
        <f t="shared" si="2"/>
        <v>90</v>
      </c>
      <c r="J15" s="32">
        <f t="shared" si="0"/>
        <v>90</v>
      </c>
      <c r="K15" s="31" t="str">
        <f t="shared" si="1"/>
        <v>A2</v>
      </c>
    </row>
    <row r="16" spans="1:11" ht="15.75">
      <c r="A16" s="3">
        <v>11</v>
      </c>
      <c r="B16" s="27" t="s">
        <v>143</v>
      </c>
      <c r="C16" s="25">
        <v>18.5</v>
      </c>
      <c r="D16" s="25">
        <v>8.5</v>
      </c>
      <c r="E16" s="25">
        <v>13</v>
      </c>
      <c r="F16" s="25">
        <v>19.5</v>
      </c>
      <c r="G16" s="25">
        <v>15</v>
      </c>
      <c r="H16" s="29">
        <v>11</v>
      </c>
      <c r="I16" s="31">
        <f t="shared" si="2"/>
        <v>74.5</v>
      </c>
      <c r="J16" s="32">
        <f t="shared" si="0"/>
        <v>74.5</v>
      </c>
      <c r="K16" s="31" t="str">
        <f t="shared" si="1"/>
        <v>B1</v>
      </c>
    </row>
    <row r="17" spans="1:11" ht="15.75">
      <c r="A17" s="3">
        <v>12</v>
      </c>
      <c r="B17" s="27" t="s">
        <v>152</v>
      </c>
      <c r="C17" s="25">
        <v>20</v>
      </c>
      <c r="D17" s="25">
        <v>19.5</v>
      </c>
      <c r="E17" s="25">
        <v>18.5</v>
      </c>
      <c r="F17" s="25">
        <v>20</v>
      </c>
      <c r="G17" s="25">
        <v>20</v>
      </c>
      <c r="H17" s="25">
        <v>20</v>
      </c>
      <c r="I17" s="31">
        <f t="shared" si="2"/>
        <v>98</v>
      </c>
      <c r="J17" s="32">
        <f t="shared" si="0"/>
        <v>98</v>
      </c>
      <c r="K17" s="31" t="str">
        <f t="shared" si="1"/>
        <v>A1</v>
      </c>
    </row>
    <row r="18" spans="1:11" ht="15.75">
      <c r="A18" s="3">
        <v>13</v>
      </c>
      <c r="B18" s="27" t="s">
        <v>161</v>
      </c>
      <c r="C18" s="25">
        <v>10.5</v>
      </c>
      <c r="D18" s="25">
        <v>11.5</v>
      </c>
      <c r="E18" s="25">
        <v>8</v>
      </c>
      <c r="F18" s="25">
        <v>19</v>
      </c>
      <c r="G18" s="25">
        <v>14.5</v>
      </c>
      <c r="H18" s="25">
        <v>7</v>
      </c>
      <c r="I18" s="31">
        <f t="shared" si="2"/>
        <v>63.5</v>
      </c>
      <c r="J18" s="32">
        <f t="shared" si="0"/>
        <v>63.5</v>
      </c>
      <c r="K18" s="31" t="str">
        <f t="shared" si="1"/>
        <v>B2</v>
      </c>
    </row>
    <row r="19" spans="1:11" ht="15.75">
      <c r="A19" s="3">
        <v>14</v>
      </c>
      <c r="B19" s="27" t="s">
        <v>168</v>
      </c>
      <c r="C19" s="25">
        <v>9</v>
      </c>
      <c r="D19" s="25">
        <v>8.5</v>
      </c>
      <c r="E19" s="28">
        <v>5.5</v>
      </c>
      <c r="F19" s="25">
        <v>14.5</v>
      </c>
      <c r="G19" s="28">
        <v>5.5</v>
      </c>
      <c r="H19" s="25">
        <v>10.5</v>
      </c>
      <c r="I19" s="31">
        <f t="shared" si="2"/>
        <v>43</v>
      </c>
      <c r="J19" s="32">
        <f t="shared" si="0"/>
        <v>43</v>
      </c>
      <c r="K19" s="31" t="str">
        <f t="shared" si="1"/>
        <v>C2</v>
      </c>
    </row>
    <row r="20" spans="1:11" ht="15.75">
      <c r="A20" s="3">
        <v>15</v>
      </c>
      <c r="B20" s="27" t="s">
        <v>177</v>
      </c>
      <c r="C20" s="25">
        <v>15.5</v>
      </c>
      <c r="D20" s="25">
        <v>13.5</v>
      </c>
      <c r="E20" s="25">
        <v>17</v>
      </c>
      <c r="F20" s="25">
        <v>17</v>
      </c>
      <c r="G20" s="25">
        <v>12.5</v>
      </c>
      <c r="H20" s="25">
        <v>8.5</v>
      </c>
      <c r="I20" s="31">
        <f t="shared" si="2"/>
        <v>75.5</v>
      </c>
      <c r="J20" s="32">
        <f t="shared" si="0"/>
        <v>75.5</v>
      </c>
      <c r="K20" s="31" t="str">
        <f t="shared" si="1"/>
        <v>B1</v>
      </c>
    </row>
    <row r="21" spans="1:11" ht="15.75">
      <c r="A21" s="3">
        <v>16</v>
      </c>
      <c r="B21" s="27" t="s">
        <v>183</v>
      </c>
      <c r="C21" s="25">
        <v>17.5</v>
      </c>
      <c r="D21" s="25">
        <v>11.5</v>
      </c>
      <c r="E21" s="25">
        <v>12.5</v>
      </c>
      <c r="F21" s="25">
        <v>20</v>
      </c>
      <c r="G21" s="25">
        <v>18</v>
      </c>
      <c r="H21" s="25">
        <v>13.5</v>
      </c>
      <c r="I21" s="31">
        <f t="shared" si="2"/>
        <v>79.5</v>
      </c>
      <c r="J21" s="32">
        <f t="shared" si="0"/>
        <v>79.5</v>
      </c>
      <c r="K21" s="31" t="str">
        <f t="shared" si="1"/>
        <v>B1</v>
      </c>
    </row>
    <row r="22" spans="1:11" ht="15.75">
      <c r="A22" s="3">
        <v>17</v>
      </c>
      <c r="B22" s="27" t="s">
        <v>192</v>
      </c>
      <c r="C22" s="25">
        <v>16</v>
      </c>
      <c r="D22" s="25">
        <v>14.5</v>
      </c>
      <c r="E22" s="25">
        <v>18.5</v>
      </c>
      <c r="F22" s="25">
        <v>19.5</v>
      </c>
      <c r="G22" s="25">
        <v>18</v>
      </c>
      <c r="H22" s="25">
        <v>17</v>
      </c>
      <c r="I22" s="31">
        <f t="shared" si="2"/>
        <v>86.5</v>
      </c>
      <c r="J22" s="32">
        <f t="shared" si="0"/>
        <v>86.5</v>
      </c>
      <c r="K22" s="31" t="str">
        <f t="shared" si="1"/>
        <v>A2</v>
      </c>
    </row>
    <row r="23" spans="1:11" ht="15.75">
      <c r="A23" s="3">
        <v>18</v>
      </c>
      <c r="B23" s="27" t="s">
        <v>200</v>
      </c>
      <c r="C23" s="29">
        <v>18</v>
      </c>
      <c r="D23" s="29">
        <v>17</v>
      </c>
      <c r="E23" s="25">
        <v>19.5</v>
      </c>
      <c r="F23" s="25">
        <v>20</v>
      </c>
      <c r="G23" s="29">
        <v>18</v>
      </c>
      <c r="H23" s="29">
        <v>17</v>
      </c>
      <c r="I23" s="31">
        <f t="shared" si="2"/>
        <v>92.5</v>
      </c>
      <c r="J23" s="32">
        <f t="shared" si="0"/>
        <v>92.5</v>
      </c>
      <c r="K23" s="31" t="str">
        <f t="shared" si="1"/>
        <v>A1</v>
      </c>
    </row>
    <row r="24" spans="1:11" ht="15.75">
      <c r="A24" s="3">
        <v>19</v>
      </c>
      <c r="B24" s="30" t="s">
        <v>210</v>
      </c>
      <c r="C24" s="25">
        <v>17.5</v>
      </c>
      <c r="D24" s="25">
        <v>11.5</v>
      </c>
      <c r="E24" s="28">
        <v>5.5</v>
      </c>
      <c r="F24" s="25">
        <v>18</v>
      </c>
      <c r="G24" s="25">
        <v>15</v>
      </c>
      <c r="H24" s="25">
        <v>13.5</v>
      </c>
      <c r="I24" s="31">
        <f t="shared" si="2"/>
        <v>67.5</v>
      </c>
      <c r="J24" s="32">
        <f t="shared" si="0"/>
        <v>67.5</v>
      </c>
      <c r="K24" s="31" t="str">
        <f t="shared" si="1"/>
        <v>B2</v>
      </c>
    </row>
    <row r="25" spans="1:11" ht="15.75">
      <c r="A25" s="3">
        <v>20</v>
      </c>
      <c r="B25" s="27" t="s">
        <v>218</v>
      </c>
      <c r="C25" s="25">
        <v>14</v>
      </c>
      <c r="D25" s="25">
        <v>12</v>
      </c>
      <c r="E25" s="25">
        <v>14.5</v>
      </c>
      <c r="F25" s="25">
        <v>19</v>
      </c>
      <c r="G25" s="25">
        <v>13</v>
      </c>
      <c r="H25" s="25">
        <v>8</v>
      </c>
      <c r="I25" s="31">
        <f t="shared" si="2"/>
        <v>72.5</v>
      </c>
      <c r="J25" s="32">
        <f t="shared" si="0"/>
        <v>72.5</v>
      </c>
      <c r="K25" s="31" t="str">
        <f t="shared" si="1"/>
        <v>B1</v>
      </c>
    </row>
    <row r="26" spans="1:11" ht="18.75" customHeight="1">
      <c r="A26" s="3">
        <v>21</v>
      </c>
      <c r="B26" s="27" t="s">
        <v>228</v>
      </c>
      <c r="C26" s="29">
        <v>16</v>
      </c>
      <c r="D26" s="29">
        <v>7</v>
      </c>
      <c r="E26" s="29">
        <v>7.5</v>
      </c>
      <c r="F26" s="29">
        <v>14.5</v>
      </c>
      <c r="G26" s="29">
        <v>14.5</v>
      </c>
      <c r="H26" s="29">
        <v>10</v>
      </c>
      <c r="I26" s="31">
        <f t="shared" si="2"/>
        <v>59.5</v>
      </c>
      <c r="J26" s="32">
        <f t="shared" si="0"/>
        <v>59.5</v>
      </c>
      <c r="K26" s="31" t="str">
        <f t="shared" si="1"/>
        <v>C1</v>
      </c>
    </row>
    <row r="27" spans="1:11" ht="15.75">
      <c r="A27" s="3">
        <v>22</v>
      </c>
      <c r="B27" s="27" t="s">
        <v>235</v>
      </c>
      <c r="C27" s="29">
        <v>19.5</v>
      </c>
      <c r="D27" s="29">
        <v>17.5</v>
      </c>
      <c r="E27" s="29">
        <v>19.5</v>
      </c>
      <c r="F27" s="29">
        <v>20</v>
      </c>
      <c r="G27" s="29">
        <v>19.5</v>
      </c>
      <c r="H27" s="29">
        <v>18.5</v>
      </c>
      <c r="I27" s="31">
        <f t="shared" si="2"/>
        <v>96</v>
      </c>
      <c r="J27" s="32">
        <f t="shared" si="0"/>
        <v>96</v>
      </c>
      <c r="K27" s="31" t="str">
        <f t="shared" si="1"/>
        <v>A1</v>
      </c>
    </row>
    <row r="28" spans="1:11" ht="15.75">
      <c r="A28" s="3">
        <v>23</v>
      </c>
      <c r="B28" s="27" t="s">
        <v>245</v>
      </c>
      <c r="C28" s="29">
        <v>18</v>
      </c>
      <c r="D28" s="29">
        <v>18</v>
      </c>
      <c r="E28" s="29">
        <v>14.5</v>
      </c>
      <c r="F28" s="29">
        <v>18.5</v>
      </c>
      <c r="G28" s="29">
        <v>15.5</v>
      </c>
      <c r="H28" s="29">
        <v>16</v>
      </c>
      <c r="I28" s="31">
        <f t="shared" si="2"/>
        <v>84.5</v>
      </c>
      <c r="J28" s="32">
        <f t="shared" si="0"/>
        <v>84.5</v>
      </c>
      <c r="K28" s="31" t="str">
        <f t="shared" si="1"/>
        <v>A2</v>
      </c>
    </row>
  </sheetData>
  <mergeCells count="4">
    <mergeCell ref="A1:K1"/>
    <mergeCell ref="A2:K2"/>
    <mergeCell ref="A3:K3"/>
    <mergeCell ref="A4:K4"/>
  </mergeCells>
  <dataValidations count="1">
    <dataValidation allowBlank="1" showInputMessage="1" showErrorMessage="1" promptTitle="NAME" prompt="ENTER NAME IN CAPITAL LETTERS" sqref="B8:B28"/>
  </dataValidations>
  <pageMargins left="0.66874999999999996" right="0.35416666666666702" top="0.75" bottom="0.75" header="0.3" footer="0.3"/>
  <pageSetup paperSize="9" orientation="landscape" horizontalDpi="200" verticalDpi="30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50"/>
  <sheetViews>
    <sheetView workbookViewId="0">
      <selection activeCell="C12" sqref="C12:C17"/>
    </sheetView>
  </sheetViews>
  <sheetFormatPr defaultColWidth="9" defaultRowHeight="17.100000000000001" customHeight="1"/>
  <cols>
    <col min="1" max="1" width="18.5703125" customWidth="1"/>
    <col min="2" max="2" width="20.28515625" customWidth="1"/>
    <col min="3" max="3" width="11.7109375" customWidth="1"/>
    <col min="4" max="4" width="10.140625" customWidth="1"/>
    <col min="6" max="6" width="34.140625" customWidth="1"/>
  </cols>
  <sheetData>
    <row r="1" spans="1:6" ht="17.100000000000001" customHeight="1">
      <c r="A1" s="13"/>
      <c r="B1" s="508" t="s">
        <v>257</v>
      </c>
      <c r="C1" s="508"/>
      <c r="D1" s="508"/>
      <c r="E1" s="508"/>
      <c r="F1" s="508"/>
    </row>
    <row r="2" spans="1:6" ht="17.100000000000001" customHeight="1">
      <c r="A2" s="13"/>
      <c r="B2" s="508" t="s">
        <v>258</v>
      </c>
      <c r="C2" s="508"/>
      <c r="D2" s="508"/>
      <c r="E2" s="508"/>
      <c r="F2" s="508"/>
    </row>
    <row r="3" spans="1:6" ht="17.100000000000001" customHeight="1">
      <c r="A3" s="13"/>
      <c r="B3" s="508" t="s">
        <v>259</v>
      </c>
      <c r="C3" s="508"/>
      <c r="D3" s="508"/>
      <c r="E3" s="508"/>
      <c r="F3" s="508"/>
    </row>
    <row r="4" spans="1:6" ht="17.100000000000001" customHeight="1">
      <c r="A4" s="13"/>
      <c r="B4" s="509" t="s">
        <v>260</v>
      </c>
      <c r="C4" s="509"/>
      <c r="D4" s="509"/>
      <c r="E4" s="509"/>
      <c r="F4" s="509"/>
    </row>
    <row r="5" spans="1:6" ht="17.100000000000001" customHeight="1">
      <c r="A5" s="13"/>
      <c r="B5" s="508" t="s">
        <v>439</v>
      </c>
      <c r="C5" s="508"/>
      <c r="D5" s="508"/>
      <c r="E5" s="508"/>
      <c r="F5" s="508"/>
    </row>
    <row r="6" spans="1:6" ht="17.100000000000001" customHeight="1">
      <c r="A6" s="508" t="s">
        <v>440</v>
      </c>
      <c r="B6" s="508"/>
      <c r="C6" s="508"/>
      <c r="D6" s="508"/>
      <c r="E6" s="508"/>
      <c r="F6" s="508"/>
    </row>
    <row r="7" spans="1:6" ht="17.100000000000001" customHeight="1">
      <c r="A7" s="13" t="s">
        <v>263</v>
      </c>
      <c r="B7" s="510" t="s">
        <v>264</v>
      </c>
      <c r="C7" s="511"/>
      <c r="E7" s="508"/>
      <c r="F7" s="508"/>
    </row>
    <row r="8" spans="1:6" ht="17.100000000000001" customHeight="1">
      <c r="A8" s="13" t="s">
        <v>265</v>
      </c>
      <c r="B8" s="510" t="s">
        <v>35</v>
      </c>
      <c r="C8" s="511"/>
      <c r="D8" s="13" t="s">
        <v>441</v>
      </c>
      <c r="E8" s="509">
        <v>1</v>
      </c>
      <c r="F8" s="509"/>
    </row>
    <row r="9" spans="1:6" ht="17.100000000000001" customHeight="1">
      <c r="A9" s="13" t="s">
        <v>267</v>
      </c>
      <c r="B9" s="16" t="s">
        <v>268</v>
      </c>
      <c r="C9" s="17"/>
      <c r="D9" s="18" t="s">
        <v>269</v>
      </c>
      <c r="E9" s="510">
        <v>404</v>
      </c>
      <c r="F9" s="511"/>
    </row>
    <row r="10" spans="1:6" ht="17.100000000000001" customHeight="1">
      <c r="A10" s="13" t="s">
        <v>270</v>
      </c>
      <c r="B10" s="16" t="s">
        <v>271</v>
      </c>
      <c r="C10" s="17"/>
      <c r="D10" s="13"/>
      <c r="E10" s="512"/>
      <c r="F10" s="513"/>
    </row>
    <row r="11" spans="1:6" ht="17.100000000000001" customHeight="1">
      <c r="A11" s="14" t="s">
        <v>272</v>
      </c>
      <c r="B11" s="14" t="s">
        <v>273</v>
      </c>
      <c r="C11" s="14" t="s">
        <v>274</v>
      </c>
      <c r="D11" s="14" t="s">
        <v>275</v>
      </c>
      <c r="E11" s="509"/>
      <c r="F11" s="509"/>
    </row>
    <row r="12" spans="1:6" ht="17.100000000000001" customHeight="1">
      <c r="A12" s="14">
        <v>1</v>
      </c>
      <c r="B12" s="15" t="s">
        <v>276</v>
      </c>
      <c r="C12" s="14">
        <v>18.5</v>
      </c>
      <c r="D12" s="19" t="str">
        <f>IF(C12&gt;=18,"A1",IF(C12&gt;=16,"A2",IF(C12&gt;=14,"B1",IF(C12&gt;=12,"B2",IF(C12&gt;=10,"C1",IF(C12&gt;=8,"C2",IF(C12&gt;=6.5,"D","E")))))))</f>
        <v>A1</v>
      </c>
      <c r="E12" s="510"/>
      <c r="F12" s="511"/>
    </row>
    <row r="13" spans="1:6" ht="17.100000000000001" customHeight="1">
      <c r="A13" s="14">
        <v>2</v>
      </c>
      <c r="B13" s="15" t="s">
        <v>277</v>
      </c>
      <c r="C13" s="14">
        <v>18</v>
      </c>
      <c r="D13" s="19" t="str">
        <f t="shared" ref="D13:D17" si="0">IF(C13&gt;=18,"A1",IF(C13&gt;=16,"A2",IF(C13&gt;=14,"B1",IF(C13&gt;=12,"B2",IF(C13&gt;=10,"C1",IF(C13&gt;=8,"C2",IF(C13&gt;=6.5,"D","E")))))))</f>
        <v>A1</v>
      </c>
      <c r="E13" s="514"/>
      <c r="F13" s="515"/>
    </row>
    <row r="14" spans="1:6" ht="17.100000000000001" customHeight="1">
      <c r="A14" s="14">
        <v>3</v>
      </c>
      <c r="B14" s="15" t="s">
        <v>278</v>
      </c>
      <c r="C14" s="14">
        <v>17.5</v>
      </c>
      <c r="D14" s="19" t="str">
        <f t="shared" si="0"/>
        <v>A2</v>
      </c>
      <c r="E14" s="514"/>
      <c r="F14" s="515"/>
    </row>
    <row r="15" spans="1:6" ht="17.100000000000001" customHeight="1">
      <c r="A15" s="14">
        <v>4</v>
      </c>
      <c r="B15" s="15" t="s">
        <v>279</v>
      </c>
      <c r="C15" s="14">
        <v>20</v>
      </c>
      <c r="D15" s="19" t="str">
        <f t="shared" si="0"/>
        <v>A1</v>
      </c>
      <c r="E15" s="514"/>
      <c r="F15" s="515"/>
    </row>
    <row r="16" spans="1:6" ht="17.100000000000001" customHeight="1">
      <c r="A16" s="14">
        <v>5</v>
      </c>
      <c r="B16" s="15" t="s">
        <v>281</v>
      </c>
      <c r="C16" s="14">
        <v>17</v>
      </c>
      <c r="D16" s="19" t="str">
        <f t="shared" si="0"/>
        <v>A2</v>
      </c>
      <c r="E16" s="514"/>
      <c r="F16" s="515"/>
    </row>
    <row r="17" spans="1:6" ht="17.100000000000001" customHeight="1">
      <c r="A17" s="14">
        <v>6</v>
      </c>
      <c r="B17" s="15" t="s">
        <v>282</v>
      </c>
      <c r="C17" s="14">
        <v>16.5</v>
      </c>
      <c r="D17" s="19" t="str">
        <f t="shared" si="0"/>
        <v>A2</v>
      </c>
      <c r="E17" s="514"/>
      <c r="F17" s="515"/>
    </row>
    <row r="18" spans="1:6" ht="17.100000000000001" customHeight="1">
      <c r="A18" s="13"/>
      <c r="B18" s="13"/>
      <c r="C18" s="14"/>
      <c r="D18" s="13"/>
      <c r="E18" s="514"/>
      <c r="F18" s="515"/>
    </row>
    <row r="19" spans="1:6" ht="17.100000000000001" customHeight="1">
      <c r="A19" s="13"/>
      <c r="B19" s="14" t="s">
        <v>283</v>
      </c>
      <c r="C19" s="14">
        <f>SUM(C12:C16)</f>
        <v>91</v>
      </c>
      <c r="D19" s="13"/>
      <c r="E19" s="514"/>
      <c r="F19" s="515"/>
    </row>
    <row r="20" spans="1:6" ht="17.100000000000001" customHeight="1">
      <c r="A20" s="13"/>
      <c r="B20" s="20" t="s">
        <v>284</v>
      </c>
      <c r="C20" s="21">
        <f>(C19/100)*100</f>
        <v>91</v>
      </c>
      <c r="D20" s="13"/>
      <c r="E20" s="514"/>
      <c r="F20" s="515"/>
    </row>
    <row r="21" spans="1:6" ht="17.100000000000001" customHeight="1">
      <c r="A21" s="516" t="s">
        <v>442</v>
      </c>
      <c r="B21" s="516" t="s">
        <v>301</v>
      </c>
      <c r="C21" s="516"/>
      <c r="D21" s="517" t="s">
        <v>287</v>
      </c>
      <c r="E21" s="518"/>
      <c r="F21" s="519"/>
    </row>
    <row r="22" spans="1:6" ht="17.100000000000001" customHeight="1">
      <c r="A22" s="516"/>
      <c r="B22" s="516"/>
      <c r="C22" s="516"/>
      <c r="D22" s="520"/>
      <c r="E22" s="521"/>
      <c r="F22" s="522"/>
    </row>
    <row r="25" spans="1:6" ht="17.100000000000001" customHeight="1">
      <c r="A25" s="13"/>
      <c r="B25" s="508" t="s">
        <v>257</v>
      </c>
      <c r="C25" s="508"/>
      <c r="D25" s="508"/>
      <c r="E25" s="508"/>
      <c r="F25" s="508"/>
    </row>
    <row r="26" spans="1:6" ht="17.100000000000001" customHeight="1">
      <c r="A26" s="13"/>
      <c r="B26" s="508" t="s">
        <v>258</v>
      </c>
      <c r="C26" s="508"/>
      <c r="D26" s="508"/>
      <c r="E26" s="508"/>
      <c r="F26" s="508"/>
    </row>
    <row r="27" spans="1:6" ht="17.100000000000001" customHeight="1">
      <c r="A27" s="13"/>
      <c r="B27" s="508" t="s">
        <v>259</v>
      </c>
      <c r="C27" s="508"/>
      <c r="D27" s="508"/>
      <c r="E27" s="508"/>
      <c r="F27" s="508"/>
    </row>
    <row r="28" spans="1:6" ht="17.100000000000001" customHeight="1">
      <c r="A28" s="13"/>
      <c r="B28" s="509" t="s">
        <v>260</v>
      </c>
      <c r="C28" s="509"/>
      <c r="D28" s="509"/>
      <c r="E28" s="509"/>
      <c r="F28" s="509"/>
    </row>
    <row r="29" spans="1:6" ht="17.100000000000001" customHeight="1">
      <c r="A29" s="13"/>
      <c r="B29" s="508" t="s">
        <v>439</v>
      </c>
      <c r="C29" s="508"/>
      <c r="D29" s="508"/>
      <c r="E29" s="508"/>
      <c r="F29" s="508"/>
    </row>
    <row r="30" spans="1:6" ht="17.100000000000001" customHeight="1">
      <c r="A30" s="508" t="s">
        <v>440</v>
      </c>
      <c r="B30" s="508"/>
      <c r="C30" s="508"/>
      <c r="D30" s="508"/>
      <c r="E30" s="508"/>
      <c r="F30" s="508"/>
    </row>
    <row r="31" spans="1:6" ht="17.100000000000001" customHeight="1">
      <c r="A31" s="13" t="s">
        <v>263</v>
      </c>
      <c r="B31" s="510" t="s">
        <v>310</v>
      </c>
      <c r="C31" s="511"/>
      <c r="E31" s="508"/>
      <c r="F31" s="508"/>
    </row>
    <row r="32" spans="1:6" ht="17.100000000000001" customHeight="1">
      <c r="A32" s="13" t="s">
        <v>265</v>
      </c>
      <c r="B32" s="510" t="s">
        <v>54</v>
      </c>
      <c r="C32" s="511"/>
      <c r="D32" s="13" t="s">
        <v>441</v>
      </c>
      <c r="E32" s="509">
        <v>2</v>
      </c>
      <c r="F32" s="509"/>
    </row>
    <row r="33" spans="1:6" ht="17.100000000000001" customHeight="1">
      <c r="A33" s="13" t="s">
        <v>267</v>
      </c>
      <c r="B33" s="16" t="s">
        <v>288</v>
      </c>
      <c r="C33" s="17"/>
      <c r="D33" s="18" t="s">
        <v>269</v>
      </c>
      <c r="E33" s="510">
        <v>1413</v>
      </c>
      <c r="F33" s="511"/>
    </row>
    <row r="34" spans="1:6" ht="17.100000000000001" customHeight="1">
      <c r="A34" s="13" t="s">
        <v>270</v>
      </c>
      <c r="B34" s="16" t="s">
        <v>289</v>
      </c>
      <c r="C34" s="17"/>
      <c r="D34" s="13"/>
      <c r="E34" s="512"/>
      <c r="F34" s="513"/>
    </row>
    <row r="35" spans="1:6" ht="17.100000000000001" customHeight="1">
      <c r="A35" s="14" t="s">
        <v>272</v>
      </c>
      <c r="B35" s="14" t="s">
        <v>273</v>
      </c>
      <c r="C35" s="14" t="s">
        <v>274</v>
      </c>
      <c r="D35" s="14" t="s">
        <v>275</v>
      </c>
      <c r="E35" s="509"/>
      <c r="F35" s="509"/>
    </row>
    <row r="36" spans="1:6" ht="17.100000000000001" customHeight="1">
      <c r="A36" s="14">
        <v>1</v>
      </c>
      <c r="B36" s="15" t="s">
        <v>276</v>
      </c>
      <c r="C36" s="14">
        <v>14</v>
      </c>
      <c r="D36" s="19" t="str">
        <f>IF(C36&gt;=18,"A1",IF(C36&gt;=16,"A2",IF(C36&gt;=14,"B1",IF(C36&gt;=12,"B2",IF(C36&gt;=10,"C1",IF(C36&gt;=8,"C2",IF(C36&gt;=6.5,"D","E")))))))</f>
        <v>B1</v>
      </c>
      <c r="E36" s="510"/>
      <c r="F36" s="511"/>
    </row>
    <row r="37" spans="1:6" ht="17.100000000000001" customHeight="1">
      <c r="A37" s="14">
        <v>2</v>
      </c>
      <c r="B37" s="15" t="s">
        <v>277</v>
      </c>
      <c r="C37" s="14">
        <v>13</v>
      </c>
      <c r="D37" s="19" t="str">
        <f t="shared" ref="D37:D40" si="1">IF(C37&gt;=18,"A1",IF(C37&gt;=16,"A2",IF(C37&gt;=14,"B1",IF(C37&gt;=12,"B2",IF(C37&gt;=10,"C1",IF(C37&gt;=8,"C2",IF(C37&gt;=6.5,"D","E")))))))</f>
        <v>B2</v>
      </c>
      <c r="E37" s="514"/>
      <c r="F37" s="515"/>
    </row>
    <row r="38" spans="1:6" ht="17.100000000000001" customHeight="1">
      <c r="A38" s="14">
        <v>3</v>
      </c>
      <c r="B38" s="15" t="s">
        <v>278</v>
      </c>
      <c r="C38" s="14">
        <v>13.5</v>
      </c>
      <c r="D38" s="19" t="str">
        <f t="shared" si="1"/>
        <v>B2</v>
      </c>
      <c r="E38" s="514"/>
      <c r="F38" s="515"/>
    </row>
    <row r="39" spans="1:6" ht="17.100000000000001" customHeight="1">
      <c r="A39" s="14">
        <v>4</v>
      </c>
      <c r="B39" s="15" t="s">
        <v>279</v>
      </c>
      <c r="C39" s="14">
        <v>20</v>
      </c>
      <c r="D39" s="19" t="str">
        <f t="shared" si="1"/>
        <v>A1</v>
      </c>
      <c r="E39" s="514"/>
      <c r="F39" s="515"/>
    </row>
    <row r="40" spans="1:6" ht="17.100000000000001" customHeight="1">
      <c r="A40" s="14">
        <v>5</v>
      </c>
      <c r="B40" s="15" t="s">
        <v>281</v>
      </c>
      <c r="C40" s="14">
        <v>16</v>
      </c>
      <c r="D40" s="19" t="str">
        <f t="shared" si="1"/>
        <v>A2</v>
      </c>
      <c r="E40" s="514"/>
      <c r="F40" s="515"/>
    </row>
    <row r="41" spans="1:6" ht="17.100000000000001" customHeight="1">
      <c r="A41" s="14">
        <v>6</v>
      </c>
      <c r="B41" s="15" t="s">
        <v>282</v>
      </c>
      <c r="C41" s="14">
        <v>13.5</v>
      </c>
      <c r="D41" s="19" t="str">
        <f t="shared" ref="D41" si="2">IF(C41&gt;=18,"A1",IF(C41&gt;=16,"A2",IF(C41&gt;=14,"B1",IF(C41&gt;=12,"B2",IF(C41&gt;=10,"C1",IF(C41&gt;=8,"C2",IF(C41&gt;=6.5,"D","E")))))))</f>
        <v>B2</v>
      </c>
      <c r="E41" s="514"/>
      <c r="F41" s="515"/>
    </row>
    <row r="42" spans="1:6" ht="17.100000000000001" customHeight="1">
      <c r="A42" s="13"/>
      <c r="B42" s="13"/>
      <c r="C42" s="14"/>
      <c r="D42" s="13"/>
      <c r="E42" s="514"/>
      <c r="F42" s="515"/>
    </row>
    <row r="43" spans="1:6" ht="17.100000000000001" customHeight="1">
      <c r="A43" s="13"/>
      <c r="B43" s="14" t="s">
        <v>283</v>
      </c>
      <c r="C43" s="14">
        <f>SUM(C36:C40)</f>
        <v>76.5</v>
      </c>
      <c r="D43" s="13"/>
      <c r="E43" s="514"/>
      <c r="F43" s="515"/>
    </row>
    <row r="44" spans="1:6" ht="17.100000000000001" customHeight="1">
      <c r="A44" s="13"/>
      <c r="B44" s="20" t="s">
        <v>284</v>
      </c>
      <c r="C44" s="21">
        <f>(C43/100)*100</f>
        <v>76.5</v>
      </c>
      <c r="D44" s="13"/>
      <c r="E44" s="514"/>
      <c r="F44" s="515"/>
    </row>
    <row r="45" spans="1:6" ht="17.100000000000001" customHeight="1">
      <c r="A45" s="516" t="s">
        <v>442</v>
      </c>
      <c r="B45" s="516" t="s">
        <v>286</v>
      </c>
      <c r="C45" s="516"/>
      <c r="D45" s="517" t="s">
        <v>287</v>
      </c>
      <c r="E45" s="518"/>
      <c r="F45" s="519"/>
    </row>
    <row r="46" spans="1:6" ht="17.100000000000001" customHeight="1">
      <c r="A46" s="516"/>
      <c r="B46" s="516"/>
      <c r="C46" s="516"/>
      <c r="D46" s="520"/>
      <c r="E46" s="521"/>
      <c r="F46" s="522"/>
    </row>
    <row r="49" spans="1:6" ht="17.100000000000001" customHeight="1">
      <c r="A49" s="13"/>
      <c r="B49" s="508" t="s">
        <v>257</v>
      </c>
      <c r="C49" s="508"/>
      <c r="D49" s="508"/>
      <c r="E49" s="508"/>
      <c r="F49" s="508"/>
    </row>
    <row r="50" spans="1:6" ht="17.100000000000001" customHeight="1">
      <c r="A50" s="13"/>
      <c r="B50" s="508" t="s">
        <v>258</v>
      </c>
      <c r="C50" s="508"/>
      <c r="D50" s="508"/>
      <c r="E50" s="508"/>
      <c r="F50" s="508"/>
    </row>
    <row r="51" spans="1:6" ht="17.100000000000001" customHeight="1">
      <c r="A51" s="13"/>
      <c r="B51" s="508" t="s">
        <v>259</v>
      </c>
      <c r="C51" s="508"/>
      <c r="D51" s="508"/>
      <c r="E51" s="508"/>
      <c r="F51" s="508"/>
    </row>
    <row r="52" spans="1:6" ht="17.100000000000001" customHeight="1">
      <c r="A52" s="13"/>
      <c r="B52" s="509" t="s">
        <v>260</v>
      </c>
      <c r="C52" s="509"/>
      <c r="D52" s="509"/>
      <c r="E52" s="509"/>
      <c r="F52" s="509"/>
    </row>
    <row r="53" spans="1:6" ht="17.100000000000001" customHeight="1">
      <c r="A53" s="13"/>
      <c r="B53" s="508" t="s">
        <v>439</v>
      </c>
      <c r="C53" s="508"/>
      <c r="D53" s="508"/>
      <c r="E53" s="508"/>
      <c r="F53" s="508"/>
    </row>
    <row r="54" spans="1:6" ht="17.100000000000001" customHeight="1">
      <c r="A54" s="508" t="s">
        <v>440</v>
      </c>
      <c r="B54" s="508"/>
      <c r="C54" s="508"/>
      <c r="D54" s="508"/>
      <c r="E54" s="508"/>
      <c r="F54" s="508"/>
    </row>
    <row r="55" spans="1:6" ht="17.100000000000001" customHeight="1">
      <c r="A55" s="13" t="s">
        <v>263</v>
      </c>
      <c r="B55" s="510" t="s">
        <v>264</v>
      </c>
      <c r="C55" s="511"/>
      <c r="E55" s="508"/>
      <c r="F55" s="508"/>
    </row>
    <row r="56" spans="1:6" ht="17.100000000000001" customHeight="1">
      <c r="A56" s="13" t="s">
        <v>265</v>
      </c>
      <c r="B56" s="510" t="s">
        <v>67</v>
      </c>
      <c r="C56" s="511"/>
      <c r="D56" s="13" t="s">
        <v>441</v>
      </c>
      <c r="E56" s="509">
        <v>3</v>
      </c>
      <c r="F56" s="509"/>
    </row>
    <row r="57" spans="1:6" ht="17.100000000000001" customHeight="1">
      <c r="A57" s="13" t="s">
        <v>267</v>
      </c>
      <c r="B57" s="16" t="s">
        <v>290</v>
      </c>
      <c r="C57" s="17"/>
      <c r="D57" s="18" t="s">
        <v>269</v>
      </c>
      <c r="E57" s="510">
        <v>1086</v>
      </c>
      <c r="F57" s="511"/>
    </row>
    <row r="58" spans="1:6" ht="17.100000000000001" customHeight="1">
      <c r="A58" s="13" t="s">
        <v>270</v>
      </c>
      <c r="B58" s="16" t="s">
        <v>291</v>
      </c>
      <c r="C58" s="17"/>
      <c r="D58" s="13"/>
      <c r="E58" s="512"/>
      <c r="F58" s="513"/>
    </row>
    <row r="59" spans="1:6" ht="17.100000000000001" customHeight="1">
      <c r="A59" s="14" t="s">
        <v>272</v>
      </c>
      <c r="B59" s="14" t="s">
        <v>273</v>
      </c>
      <c r="C59" s="14" t="s">
        <v>274</v>
      </c>
      <c r="D59" s="14" t="s">
        <v>275</v>
      </c>
      <c r="E59" s="509"/>
      <c r="F59" s="509"/>
    </row>
    <row r="60" spans="1:6" ht="17.100000000000001" customHeight="1">
      <c r="A60" s="14">
        <v>1</v>
      </c>
      <c r="B60" s="15" t="s">
        <v>276</v>
      </c>
      <c r="C60" s="14">
        <v>6.5</v>
      </c>
      <c r="D60" s="19" t="str">
        <f>IF(C60&gt;=18,"A1",IF(C60&gt;=16,"A2",IF(C60&gt;=14,"B1",IF(C60&gt;=12,"B2",IF(C60&gt;=10,"C1",IF(C60&gt;=8,"C2",IF(C60&gt;=6.5,"D","E")))))))</f>
        <v>D</v>
      </c>
      <c r="E60" s="510"/>
      <c r="F60" s="511"/>
    </row>
    <row r="61" spans="1:6" ht="17.100000000000001" customHeight="1">
      <c r="A61" s="14">
        <v>2</v>
      </c>
      <c r="B61" s="15" t="s">
        <v>277</v>
      </c>
      <c r="C61" s="14" t="s">
        <v>355</v>
      </c>
      <c r="D61" s="19" t="str">
        <f t="shared" ref="D61" si="3">IF(C61&gt;=18,"A1",IF(C61&gt;=16,"A2",IF(C61&gt;=14,"B1",IF(C61&gt;=12,"B2",IF(C61&gt;=10,"C1",IF(C61&gt;=8,"C2",IF(C61&gt;=6.5,"D","E")))))))</f>
        <v>A1</v>
      </c>
      <c r="E61" s="514"/>
      <c r="F61" s="515"/>
    </row>
    <row r="62" spans="1:6" ht="17.100000000000001" customHeight="1">
      <c r="A62" s="14">
        <v>3</v>
      </c>
      <c r="B62" s="15" t="s">
        <v>278</v>
      </c>
      <c r="C62" s="14" t="s">
        <v>355</v>
      </c>
      <c r="D62" s="19"/>
      <c r="E62" s="514"/>
      <c r="F62" s="515"/>
    </row>
    <row r="63" spans="1:6" ht="17.100000000000001" customHeight="1">
      <c r="A63" s="14">
        <v>4</v>
      </c>
      <c r="B63" s="15" t="s">
        <v>279</v>
      </c>
      <c r="C63" s="14">
        <v>13.5</v>
      </c>
      <c r="D63" s="19" t="str">
        <f>IF(C63&gt;=18,"A1",IF(C63&gt;=16,"A2",IF(C63&gt;=14,"B1",IF(C63&gt;=12,"B2",IF(C63&gt;=10,"C1",IF(C63&gt;=8,"C2",IF(C63&gt;=6.5,"D","E")))))))</f>
        <v>B2</v>
      </c>
      <c r="E63" s="514"/>
      <c r="F63" s="515"/>
    </row>
    <row r="64" spans="1:6" ht="17.100000000000001" customHeight="1">
      <c r="A64" s="14">
        <v>5</v>
      </c>
      <c r="B64" s="15" t="s">
        <v>281</v>
      </c>
      <c r="C64" s="14">
        <v>5</v>
      </c>
      <c r="D64" s="19" t="str">
        <f>IF(C64&gt;=18,"A1",IF(C64&gt;=16,"A2",IF(C64&gt;=14,"B1",IF(C64&gt;=12,"B2",IF(C64&gt;=10,"C1",IF(C64&gt;=8,"C2",IF(C64&gt;=6.5,"D","E")))))))</f>
        <v>E</v>
      </c>
      <c r="E64" s="514"/>
      <c r="F64" s="515"/>
    </row>
    <row r="65" spans="1:6" ht="17.100000000000001" customHeight="1">
      <c r="A65" s="14">
        <v>6</v>
      </c>
      <c r="B65" s="15" t="s">
        <v>282</v>
      </c>
      <c r="C65" s="14" t="s">
        <v>355</v>
      </c>
      <c r="D65" s="19"/>
      <c r="E65" s="514"/>
      <c r="F65" s="515"/>
    </row>
    <row r="66" spans="1:6" ht="17.100000000000001" customHeight="1">
      <c r="A66" s="13"/>
      <c r="B66" s="13"/>
      <c r="C66" s="14"/>
      <c r="D66" s="13"/>
      <c r="E66" s="514"/>
      <c r="F66" s="515"/>
    </row>
    <row r="67" spans="1:6" ht="17.100000000000001" customHeight="1">
      <c r="A67" s="13"/>
      <c r="B67" s="14" t="s">
        <v>283</v>
      </c>
      <c r="C67" s="14">
        <f>SUM(C60:C64)</f>
        <v>25</v>
      </c>
      <c r="D67" s="13"/>
      <c r="E67" s="514"/>
      <c r="F67" s="515"/>
    </row>
    <row r="68" spans="1:6" ht="17.100000000000001" customHeight="1">
      <c r="A68" s="13"/>
      <c r="B68" s="20" t="s">
        <v>284</v>
      </c>
      <c r="C68" s="21">
        <f>(C67/100)*100</f>
        <v>25</v>
      </c>
      <c r="D68" s="13"/>
      <c r="E68" s="514"/>
      <c r="F68" s="515"/>
    </row>
    <row r="69" spans="1:6" ht="17.100000000000001" customHeight="1">
      <c r="A69" s="516" t="s">
        <v>442</v>
      </c>
      <c r="B69" s="516" t="s">
        <v>301</v>
      </c>
      <c r="C69" s="516"/>
      <c r="D69" s="517" t="s">
        <v>287</v>
      </c>
      <c r="E69" s="518"/>
      <c r="F69" s="519"/>
    </row>
    <row r="70" spans="1:6" ht="17.100000000000001" customHeight="1">
      <c r="A70" s="516"/>
      <c r="B70" s="516"/>
      <c r="C70" s="516"/>
      <c r="D70" s="520"/>
      <c r="E70" s="521"/>
      <c r="F70" s="522"/>
    </row>
    <row r="73" spans="1:6" ht="17.100000000000001" customHeight="1">
      <c r="A73" s="13"/>
      <c r="B73" s="508" t="s">
        <v>257</v>
      </c>
      <c r="C73" s="508"/>
      <c r="D73" s="508"/>
      <c r="E73" s="508"/>
      <c r="F73" s="508"/>
    </row>
    <row r="74" spans="1:6" ht="17.100000000000001" customHeight="1">
      <c r="A74" s="13"/>
      <c r="B74" s="508" t="s">
        <v>258</v>
      </c>
      <c r="C74" s="508"/>
      <c r="D74" s="508"/>
      <c r="E74" s="508"/>
      <c r="F74" s="508"/>
    </row>
    <row r="75" spans="1:6" ht="17.100000000000001" customHeight="1">
      <c r="A75" s="13"/>
      <c r="B75" s="508" t="s">
        <v>259</v>
      </c>
      <c r="C75" s="508"/>
      <c r="D75" s="508"/>
      <c r="E75" s="508"/>
      <c r="F75" s="508"/>
    </row>
    <row r="76" spans="1:6" ht="17.100000000000001" customHeight="1">
      <c r="A76" s="13"/>
      <c r="B76" s="509" t="s">
        <v>260</v>
      </c>
      <c r="C76" s="509"/>
      <c r="D76" s="509"/>
      <c r="E76" s="509"/>
      <c r="F76" s="509"/>
    </row>
    <row r="77" spans="1:6" ht="17.100000000000001" customHeight="1">
      <c r="A77" s="13"/>
      <c r="B77" s="508" t="s">
        <v>439</v>
      </c>
      <c r="C77" s="508"/>
      <c r="D77" s="508"/>
      <c r="E77" s="508"/>
      <c r="F77" s="508"/>
    </row>
    <row r="78" spans="1:6" ht="17.100000000000001" customHeight="1">
      <c r="A78" s="508" t="s">
        <v>440</v>
      </c>
      <c r="B78" s="508"/>
      <c r="C78" s="508"/>
      <c r="D78" s="508"/>
      <c r="E78" s="508"/>
      <c r="F78" s="508"/>
    </row>
    <row r="79" spans="1:6" ht="17.100000000000001" customHeight="1">
      <c r="A79" s="13" t="s">
        <v>263</v>
      </c>
      <c r="B79" s="510" t="s">
        <v>264</v>
      </c>
      <c r="C79" s="511"/>
      <c r="E79" s="508"/>
      <c r="F79" s="508"/>
    </row>
    <row r="80" spans="1:6" ht="17.100000000000001" customHeight="1">
      <c r="A80" s="13" t="s">
        <v>265</v>
      </c>
      <c r="B80" s="510" t="s">
        <v>443</v>
      </c>
      <c r="C80" s="511"/>
      <c r="D80" s="13" t="s">
        <v>441</v>
      </c>
      <c r="E80" s="509">
        <v>4</v>
      </c>
      <c r="F80" s="509"/>
    </row>
    <row r="81" spans="1:6" ht="17.100000000000001" customHeight="1">
      <c r="A81" s="13" t="s">
        <v>267</v>
      </c>
      <c r="B81" s="16" t="s">
        <v>293</v>
      </c>
      <c r="C81" s="17"/>
      <c r="D81" s="18" t="s">
        <v>269</v>
      </c>
      <c r="E81" s="510">
        <v>1181</v>
      </c>
      <c r="F81" s="511"/>
    </row>
    <row r="82" spans="1:6" ht="17.100000000000001" customHeight="1">
      <c r="A82" s="13" t="s">
        <v>270</v>
      </c>
      <c r="B82" s="16" t="s">
        <v>294</v>
      </c>
      <c r="C82" s="17"/>
      <c r="D82" s="13"/>
      <c r="E82" s="512"/>
      <c r="F82" s="513"/>
    </row>
    <row r="83" spans="1:6" ht="17.100000000000001" customHeight="1">
      <c r="A83" s="14" t="s">
        <v>272</v>
      </c>
      <c r="B83" s="14" t="s">
        <v>273</v>
      </c>
      <c r="C83" s="14" t="s">
        <v>274</v>
      </c>
      <c r="D83" s="14" t="s">
        <v>275</v>
      </c>
      <c r="E83" s="509"/>
      <c r="F83" s="509"/>
    </row>
    <row r="84" spans="1:6" ht="17.100000000000001" customHeight="1">
      <c r="A84" s="14">
        <v>1</v>
      </c>
      <c r="B84" s="15" t="s">
        <v>276</v>
      </c>
      <c r="C84" s="14">
        <v>19.5</v>
      </c>
      <c r="D84" s="19" t="str">
        <f>IF(C84&gt;=18,"A1",IF(C84&gt;=16,"A2",IF(C84&gt;=14,"B1",IF(C84&gt;=12,"B2",IF(C84&gt;=10,"C1",IF(C84&gt;=8,"C2",IF(C84&gt;=6.5,"D","E")))))))</f>
        <v>A1</v>
      </c>
      <c r="E84" s="510"/>
      <c r="F84" s="511"/>
    </row>
    <row r="85" spans="1:6" ht="17.100000000000001" customHeight="1">
      <c r="A85" s="14">
        <v>2</v>
      </c>
      <c r="B85" s="15" t="s">
        <v>277</v>
      </c>
      <c r="C85" s="14">
        <v>18</v>
      </c>
      <c r="D85" s="19" t="str">
        <f t="shared" ref="D85:D88" si="4">IF(C85&gt;=18,"A1",IF(C85&gt;=16,"A2",IF(C85&gt;=14,"B1",IF(C85&gt;=12,"B2",IF(C85&gt;=10,"C1",IF(C85&gt;=8,"C2",IF(C85&gt;=6.5,"D","E")))))))</f>
        <v>A1</v>
      </c>
      <c r="E85" s="514"/>
      <c r="F85" s="515"/>
    </row>
    <row r="86" spans="1:6" ht="17.100000000000001" customHeight="1">
      <c r="A86" s="14">
        <v>3</v>
      </c>
      <c r="B86" s="15" t="s">
        <v>278</v>
      </c>
      <c r="C86" s="14">
        <v>12.5</v>
      </c>
      <c r="D86" s="19" t="str">
        <f t="shared" si="4"/>
        <v>B2</v>
      </c>
      <c r="E86" s="514"/>
      <c r="F86" s="515"/>
    </row>
    <row r="87" spans="1:6" ht="17.100000000000001" customHeight="1">
      <c r="A87" s="14">
        <v>4</v>
      </c>
      <c r="B87" s="15" t="s">
        <v>279</v>
      </c>
      <c r="C87" s="14">
        <v>20</v>
      </c>
      <c r="D87" s="19" t="str">
        <f t="shared" si="4"/>
        <v>A1</v>
      </c>
      <c r="E87" s="514"/>
      <c r="F87" s="515"/>
    </row>
    <row r="88" spans="1:6" ht="17.100000000000001" customHeight="1">
      <c r="A88" s="14">
        <v>5</v>
      </c>
      <c r="B88" s="15" t="s">
        <v>281</v>
      </c>
      <c r="C88" s="14">
        <v>19.5</v>
      </c>
      <c r="D88" s="19" t="str">
        <f t="shared" si="4"/>
        <v>A1</v>
      </c>
      <c r="E88" s="514"/>
      <c r="F88" s="515"/>
    </row>
    <row r="89" spans="1:6" ht="17.100000000000001" customHeight="1">
      <c r="A89" s="14">
        <v>6</v>
      </c>
      <c r="B89" s="15" t="s">
        <v>282</v>
      </c>
      <c r="C89" s="14">
        <v>19</v>
      </c>
      <c r="D89" s="19" t="str">
        <f t="shared" ref="D89" si="5">IF(C89&gt;=18,"A1",IF(C89&gt;=16,"A2",IF(C89&gt;=14,"B1",IF(C89&gt;=12,"B2",IF(C89&gt;=10,"C1",IF(C89&gt;=8,"C2",IF(C89&gt;=6.5,"D","E")))))))</f>
        <v>A1</v>
      </c>
      <c r="E89" s="514"/>
      <c r="F89" s="515"/>
    </row>
    <row r="90" spans="1:6" ht="17.100000000000001" customHeight="1">
      <c r="A90" s="13"/>
      <c r="B90" s="13"/>
      <c r="C90" s="14"/>
      <c r="D90" s="13"/>
      <c r="E90" s="514"/>
      <c r="F90" s="515"/>
    </row>
    <row r="91" spans="1:6" ht="17.100000000000001" customHeight="1">
      <c r="A91" s="13"/>
      <c r="B91" s="14" t="s">
        <v>283</v>
      </c>
      <c r="C91" s="14">
        <f>SUM(C84:C88)</f>
        <v>89.5</v>
      </c>
      <c r="D91" s="13"/>
      <c r="E91" s="514"/>
      <c r="F91" s="515"/>
    </row>
    <row r="92" spans="1:6" ht="17.100000000000001" customHeight="1">
      <c r="A92" s="13"/>
      <c r="B92" s="20" t="s">
        <v>284</v>
      </c>
      <c r="C92" s="21">
        <f>(C91/100)*100</f>
        <v>89.5</v>
      </c>
      <c r="D92" s="13"/>
      <c r="E92" s="514"/>
      <c r="F92" s="515"/>
    </row>
    <row r="93" spans="1:6" ht="17.100000000000001" customHeight="1">
      <c r="A93" s="516" t="s">
        <v>442</v>
      </c>
      <c r="B93" s="516" t="s">
        <v>301</v>
      </c>
      <c r="C93" s="516"/>
      <c r="D93" s="517" t="s">
        <v>287</v>
      </c>
      <c r="E93" s="518"/>
      <c r="F93" s="519"/>
    </row>
    <row r="94" spans="1:6" ht="17.100000000000001" customHeight="1">
      <c r="A94" s="516"/>
      <c r="B94" s="516"/>
      <c r="C94" s="516"/>
      <c r="D94" s="520"/>
      <c r="E94" s="521"/>
      <c r="F94" s="522"/>
    </row>
    <row r="97" spans="1:6" ht="17.100000000000001" customHeight="1">
      <c r="A97" s="13"/>
      <c r="B97" s="508" t="s">
        <v>257</v>
      </c>
      <c r="C97" s="508"/>
      <c r="D97" s="508"/>
      <c r="E97" s="508"/>
      <c r="F97" s="508"/>
    </row>
    <row r="98" spans="1:6" ht="17.100000000000001" customHeight="1">
      <c r="A98" s="13"/>
      <c r="B98" s="508" t="s">
        <v>258</v>
      </c>
      <c r="C98" s="508"/>
      <c r="D98" s="508"/>
      <c r="E98" s="508"/>
      <c r="F98" s="508"/>
    </row>
    <row r="99" spans="1:6" ht="17.100000000000001" customHeight="1">
      <c r="A99" s="13"/>
      <c r="B99" s="508" t="s">
        <v>259</v>
      </c>
      <c r="C99" s="508"/>
      <c r="D99" s="508"/>
      <c r="E99" s="508"/>
      <c r="F99" s="508"/>
    </row>
    <row r="100" spans="1:6" ht="17.100000000000001" customHeight="1">
      <c r="A100" s="13"/>
      <c r="B100" s="509" t="s">
        <v>260</v>
      </c>
      <c r="C100" s="509"/>
      <c r="D100" s="509"/>
      <c r="E100" s="509"/>
      <c r="F100" s="509"/>
    </row>
    <row r="101" spans="1:6" ht="17.100000000000001" customHeight="1">
      <c r="A101" s="13"/>
      <c r="B101" s="508" t="s">
        <v>439</v>
      </c>
      <c r="C101" s="508"/>
      <c r="D101" s="508"/>
      <c r="E101" s="508"/>
      <c r="F101" s="508"/>
    </row>
    <row r="102" spans="1:6" ht="17.100000000000001" customHeight="1">
      <c r="A102" s="508" t="s">
        <v>440</v>
      </c>
      <c r="B102" s="508"/>
      <c r="C102" s="508"/>
      <c r="D102" s="508"/>
      <c r="E102" s="508"/>
      <c r="F102" s="508"/>
    </row>
    <row r="103" spans="1:6" ht="17.100000000000001" customHeight="1">
      <c r="A103" s="13" t="s">
        <v>263</v>
      </c>
      <c r="B103" s="510" t="s">
        <v>310</v>
      </c>
      <c r="C103" s="511"/>
      <c r="E103" s="508"/>
      <c r="F103" s="508"/>
    </row>
    <row r="104" spans="1:6" ht="17.100000000000001" customHeight="1">
      <c r="A104" s="13" t="s">
        <v>265</v>
      </c>
      <c r="B104" s="510" t="s">
        <v>89</v>
      </c>
      <c r="C104" s="511"/>
      <c r="D104" s="13" t="s">
        <v>441</v>
      </c>
      <c r="E104" s="509">
        <v>5</v>
      </c>
      <c r="F104" s="509"/>
    </row>
    <row r="105" spans="1:6" ht="17.100000000000001" customHeight="1">
      <c r="A105" s="13" t="s">
        <v>267</v>
      </c>
      <c r="B105" s="16" t="s">
        <v>295</v>
      </c>
      <c r="C105" s="17"/>
      <c r="D105" s="18" t="s">
        <v>269</v>
      </c>
      <c r="E105" s="510">
        <v>1080</v>
      </c>
      <c r="F105" s="511"/>
    </row>
    <row r="106" spans="1:6" ht="17.100000000000001" customHeight="1">
      <c r="A106" s="13" t="s">
        <v>270</v>
      </c>
      <c r="B106" s="16" t="s">
        <v>296</v>
      </c>
      <c r="C106" s="17"/>
      <c r="D106" s="13"/>
      <c r="E106" s="512"/>
      <c r="F106" s="513"/>
    </row>
    <row r="107" spans="1:6" ht="17.100000000000001" customHeight="1">
      <c r="A107" s="14" t="s">
        <v>272</v>
      </c>
      <c r="B107" s="14" t="s">
        <v>273</v>
      </c>
      <c r="C107" s="14" t="s">
        <v>274</v>
      </c>
      <c r="D107" s="14" t="s">
        <v>275</v>
      </c>
      <c r="E107" s="509"/>
      <c r="F107" s="509"/>
    </row>
    <row r="108" spans="1:6" ht="17.100000000000001" customHeight="1">
      <c r="A108" s="14">
        <v>1</v>
      </c>
      <c r="B108" s="15" t="s">
        <v>276</v>
      </c>
      <c r="C108" s="14">
        <v>11.5</v>
      </c>
      <c r="D108" s="19" t="str">
        <f>IF(C108&gt;=18,"A1",IF(C108&gt;=16,"A2",IF(C108&gt;=14,"B1",IF(C108&gt;=12,"B2",IF(C108&gt;=10,"C1",IF(C108&gt;=8,"C2",IF(C108&gt;=6.5,"D","E")))))))</f>
        <v>C1</v>
      </c>
      <c r="E108" s="510"/>
      <c r="F108" s="511"/>
    </row>
    <row r="109" spans="1:6" ht="17.100000000000001" customHeight="1">
      <c r="A109" s="14">
        <v>2</v>
      </c>
      <c r="B109" s="15" t="s">
        <v>277</v>
      </c>
      <c r="C109" s="14">
        <v>11</v>
      </c>
      <c r="D109" s="19" t="str">
        <f t="shared" ref="D109:D112" si="6">IF(C109&gt;=18,"A1",IF(C109&gt;=16,"A2",IF(C109&gt;=14,"B1",IF(C109&gt;=12,"B2",IF(C109&gt;=10,"C1",IF(C109&gt;=8,"C2",IF(C109&gt;=6.5,"D","E")))))))</f>
        <v>C1</v>
      </c>
      <c r="E109" s="514"/>
      <c r="F109" s="515"/>
    </row>
    <row r="110" spans="1:6" ht="17.100000000000001" customHeight="1">
      <c r="A110" s="14">
        <v>3</v>
      </c>
      <c r="B110" s="15" t="s">
        <v>278</v>
      </c>
      <c r="C110" s="14">
        <v>10</v>
      </c>
      <c r="D110" s="19" t="str">
        <f t="shared" si="6"/>
        <v>C1</v>
      </c>
      <c r="E110" s="514"/>
      <c r="F110" s="515"/>
    </row>
    <row r="111" spans="1:6" ht="17.100000000000001" customHeight="1">
      <c r="A111" s="14">
        <v>4</v>
      </c>
      <c r="B111" s="15" t="s">
        <v>279</v>
      </c>
      <c r="C111" s="14">
        <v>17.5</v>
      </c>
      <c r="D111" s="19" t="str">
        <f t="shared" si="6"/>
        <v>A2</v>
      </c>
      <c r="E111" s="514"/>
      <c r="F111" s="515"/>
    </row>
    <row r="112" spans="1:6" ht="17.100000000000001" customHeight="1">
      <c r="A112" s="14">
        <v>5</v>
      </c>
      <c r="B112" s="15" t="s">
        <v>281</v>
      </c>
      <c r="C112" s="14">
        <v>13</v>
      </c>
      <c r="D112" s="19" t="str">
        <f t="shared" si="6"/>
        <v>B2</v>
      </c>
      <c r="E112" s="514"/>
      <c r="F112" s="515"/>
    </row>
    <row r="113" spans="1:6" ht="17.100000000000001" customHeight="1">
      <c r="A113" s="14">
        <v>6</v>
      </c>
      <c r="B113" s="15" t="s">
        <v>282</v>
      </c>
      <c r="C113" s="14">
        <v>11</v>
      </c>
      <c r="D113" s="19" t="str">
        <f t="shared" ref="D113" si="7">IF(C113&gt;=18,"A1",IF(C113&gt;=16,"A2",IF(C113&gt;=14,"B1",IF(C113&gt;=12,"B2",IF(C113&gt;=10,"C1",IF(C113&gt;=8,"C2",IF(C113&gt;=6.5,"D","E")))))))</f>
        <v>C1</v>
      </c>
      <c r="E113" s="514"/>
      <c r="F113" s="515"/>
    </row>
    <row r="114" spans="1:6" ht="17.100000000000001" customHeight="1">
      <c r="A114" s="13"/>
      <c r="B114" s="13"/>
      <c r="C114" s="14"/>
      <c r="D114" s="13"/>
      <c r="E114" s="514"/>
      <c r="F114" s="515"/>
    </row>
    <row r="115" spans="1:6" ht="17.100000000000001" customHeight="1">
      <c r="A115" s="13"/>
      <c r="B115" s="14" t="s">
        <v>283</v>
      </c>
      <c r="C115" s="14">
        <f>SUM(C108:C112)</f>
        <v>63</v>
      </c>
      <c r="D115" s="13"/>
      <c r="E115" s="514"/>
      <c r="F115" s="515"/>
    </row>
    <row r="116" spans="1:6" ht="17.100000000000001" customHeight="1">
      <c r="A116" s="13"/>
      <c r="B116" s="20" t="s">
        <v>284</v>
      </c>
      <c r="C116" s="21">
        <f>(C115/100)*100</f>
        <v>63</v>
      </c>
      <c r="D116" s="13"/>
      <c r="E116" s="514"/>
      <c r="F116" s="515"/>
    </row>
    <row r="117" spans="1:6" ht="17.100000000000001" customHeight="1">
      <c r="A117" s="516" t="s">
        <v>442</v>
      </c>
      <c r="B117" s="516" t="s">
        <v>301</v>
      </c>
      <c r="C117" s="516"/>
      <c r="D117" s="517" t="s">
        <v>287</v>
      </c>
      <c r="E117" s="518"/>
      <c r="F117" s="519"/>
    </row>
    <row r="118" spans="1:6" ht="17.100000000000001" customHeight="1">
      <c r="A118" s="516"/>
      <c r="B118" s="516"/>
      <c r="C118" s="516"/>
      <c r="D118" s="520"/>
      <c r="E118" s="521"/>
      <c r="F118" s="522"/>
    </row>
    <row r="121" spans="1:6" ht="17.100000000000001" customHeight="1">
      <c r="A121" s="13"/>
      <c r="B121" s="508" t="s">
        <v>257</v>
      </c>
      <c r="C121" s="508"/>
      <c r="D121" s="508"/>
      <c r="E121" s="508"/>
      <c r="F121" s="508"/>
    </row>
    <row r="122" spans="1:6" ht="17.100000000000001" customHeight="1">
      <c r="A122" s="13"/>
      <c r="B122" s="508" t="s">
        <v>258</v>
      </c>
      <c r="C122" s="508"/>
      <c r="D122" s="508"/>
      <c r="E122" s="508"/>
      <c r="F122" s="508"/>
    </row>
    <row r="123" spans="1:6" ht="17.100000000000001" customHeight="1">
      <c r="A123" s="13"/>
      <c r="B123" s="508" t="s">
        <v>259</v>
      </c>
      <c r="C123" s="508"/>
      <c r="D123" s="508"/>
      <c r="E123" s="508"/>
      <c r="F123" s="508"/>
    </row>
    <row r="124" spans="1:6" ht="17.100000000000001" customHeight="1">
      <c r="A124" s="13"/>
      <c r="B124" s="509" t="s">
        <v>260</v>
      </c>
      <c r="C124" s="509"/>
      <c r="D124" s="509"/>
      <c r="E124" s="509"/>
      <c r="F124" s="509"/>
    </row>
    <row r="125" spans="1:6" ht="17.100000000000001" customHeight="1">
      <c r="A125" s="13"/>
      <c r="B125" s="508" t="s">
        <v>439</v>
      </c>
      <c r="C125" s="508"/>
      <c r="D125" s="508"/>
      <c r="E125" s="508"/>
      <c r="F125" s="508"/>
    </row>
    <row r="126" spans="1:6" ht="17.100000000000001" customHeight="1">
      <c r="A126" s="508" t="s">
        <v>440</v>
      </c>
      <c r="B126" s="508"/>
      <c r="C126" s="508"/>
      <c r="D126" s="508"/>
      <c r="E126" s="508"/>
      <c r="F126" s="508"/>
    </row>
    <row r="127" spans="1:6" ht="17.100000000000001" customHeight="1">
      <c r="A127" s="13" t="s">
        <v>263</v>
      </c>
      <c r="B127" s="510" t="s">
        <v>264</v>
      </c>
      <c r="C127" s="511"/>
      <c r="E127" s="508"/>
      <c r="F127" s="508"/>
    </row>
    <row r="128" spans="1:6" ht="17.100000000000001" customHeight="1">
      <c r="A128" s="13" t="s">
        <v>265</v>
      </c>
      <c r="B128" s="510" t="s">
        <v>99</v>
      </c>
      <c r="C128" s="511"/>
      <c r="D128" s="13" t="s">
        <v>441</v>
      </c>
      <c r="E128" s="509">
        <v>6</v>
      </c>
      <c r="F128" s="509"/>
    </row>
    <row r="129" spans="1:6" ht="17.100000000000001" customHeight="1">
      <c r="A129" s="13" t="s">
        <v>267</v>
      </c>
      <c r="B129" s="16" t="s">
        <v>423</v>
      </c>
      <c r="C129" s="17"/>
      <c r="D129" s="18" t="s">
        <v>269</v>
      </c>
      <c r="E129" s="510">
        <v>1008</v>
      </c>
      <c r="F129" s="511"/>
    </row>
    <row r="130" spans="1:6" ht="17.100000000000001" customHeight="1">
      <c r="A130" s="13" t="s">
        <v>270</v>
      </c>
      <c r="B130" s="16" t="s">
        <v>300</v>
      </c>
      <c r="C130" s="17"/>
      <c r="D130" s="13"/>
      <c r="E130" s="512"/>
      <c r="F130" s="513"/>
    </row>
    <row r="131" spans="1:6" ht="17.100000000000001" customHeight="1">
      <c r="A131" s="14" t="s">
        <v>272</v>
      </c>
      <c r="B131" s="14" t="s">
        <v>273</v>
      </c>
      <c r="C131" s="14" t="s">
        <v>274</v>
      </c>
      <c r="D131" s="14" t="s">
        <v>275</v>
      </c>
      <c r="E131" s="509"/>
      <c r="F131" s="509"/>
    </row>
    <row r="132" spans="1:6" ht="17.100000000000001" customHeight="1">
      <c r="A132" s="14">
        <v>1</v>
      </c>
      <c r="B132" s="15" t="s">
        <v>276</v>
      </c>
      <c r="C132" s="14">
        <v>16.5</v>
      </c>
      <c r="D132" s="19" t="str">
        <f>IF(C132&gt;=18,"A1",IF(C132&gt;=16,"A2",IF(C132&gt;=14,"B1",IF(C132&gt;=12,"B2",IF(C132&gt;=10,"C1",IF(C132&gt;=8,"C2",IF(C132&gt;=6.5,"D","E")))))))</f>
        <v>A2</v>
      </c>
      <c r="E132" s="510"/>
      <c r="F132" s="511"/>
    </row>
    <row r="133" spans="1:6" ht="17.100000000000001" customHeight="1">
      <c r="A133" s="14">
        <v>2</v>
      </c>
      <c r="B133" s="15" t="s">
        <v>277</v>
      </c>
      <c r="C133" s="14">
        <v>15</v>
      </c>
      <c r="D133" s="19" t="str">
        <f t="shared" ref="D133:D136" si="8">IF(C133&gt;=18,"A1",IF(C133&gt;=16,"A2",IF(C133&gt;=14,"B1",IF(C133&gt;=12,"B2",IF(C133&gt;=10,"C1",IF(C133&gt;=8,"C2",IF(C133&gt;=6.5,"D","E")))))))</f>
        <v>B1</v>
      </c>
      <c r="E133" s="514"/>
      <c r="F133" s="515"/>
    </row>
    <row r="134" spans="1:6" ht="17.100000000000001" customHeight="1">
      <c r="A134" s="14">
        <v>3</v>
      </c>
      <c r="B134" s="15" t="s">
        <v>278</v>
      </c>
      <c r="C134" s="14">
        <v>17.5</v>
      </c>
      <c r="D134" s="19" t="str">
        <f t="shared" si="8"/>
        <v>A2</v>
      </c>
      <c r="E134" s="514"/>
      <c r="F134" s="515"/>
    </row>
    <row r="135" spans="1:6" ht="17.100000000000001" customHeight="1">
      <c r="A135" s="14">
        <v>4</v>
      </c>
      <c r="B135" s="15" t="s">
        <v>279</v>
      </c>
      <c r="C135" s="14">
        <v>19</v>
      </c>
      <c r="D135" s="19" t="str">
        <f t="shared" si="8"/>
        <v>A1</v>
      </c>
      <c r="E135" s="514"/>
      <c r="F135" s="515"/>
    </row>
    <row r="136" spans="1:6" ht="17.100000000000001" customHeight="1">
      <c r="A136" s="14">
        <v>5</v>
      </c>
      <c r="B136" s="15" t="s">
        <v>281</v>
      </c>
      <c r="C136" s="14">
        <v>17.5</v>
      </c>
      <c r="D136" s="19" t="str">
        <f t="shared" si="8"/>
        <v>A2</v>
      </c>
      <c r="E136" s="514"/>
      <c r="F136" s="515"/>
    </row>
    <row r="137" spans="1:6" ht="17.100000000000001" customHeight="1">
      <c r="A137" s="14">
        <v>6</v>
      </c>
      <c r="B137" s="15" t="s">
        <v>282</v>
      </c>
      <c r="C137" s="14">
        <v>15.5</v>
      </c>
      <c r="D137" s="19" t="str">
        <f t="shared" ref="D137" si="9">IF(C137&gt;=18,"A1",IF(C137&gt;=16,"A2",IF(C137&gt;=14,"B1",IF(C137&gt;=12,"B2",IF(C137&gt;=10,"C1",IF(C137&gt;=8,"C2",IF(C137&gt;=6.5,"D","E")))))))</f>
        <v>B1</v>
      </c>
      <c r="E137" s="514"/>
      <c r="F137" s="515"/>
    </row>
    <row r="138" spans="1:6" ht="17.100000000000001" customHeight="1">
      <c r="A138" s="13"/>
      <c r="B138" s="13"/>
      <c r="C138" s="14"/>
      <c r="D138" s="13"/>
      <c r="E138" s="514"/>
      <c r="F138" s="515"/>
    </row>
    <row r="139" spans="1:6" ht="17.100000000000001" customHeight="1">
      <c r="A139" s="13"/>
      <c r="B139" s="14" t="s">
        <v>283</v>
      </c>
      <c r="C139" s="14">
        <f>SUM(C132:C136)</f>
        <v>85.5</v>
      </c>
      <c r="D139" s="13"/>
      <c r="E139" s="514"/>
      <c r="F139" s="515"/>
    </row>
    <row r="140" spans="1:6" ht="17.100000000000001" customHeight="1">
      <c r="A140" s="13"/>
      <c r="B140" s="20" t="s">
        <v>284</v>
      </c>
      <c r="C140" s="21">
        <f>(C139/100)*100</f>
        <v>85.5</v>
      </c>
      <c r="D140" s="13"/>
      <c r="E140" s="514"/>
      <c r="F140" s="515"/>
    </row>
    <row r="141" spans="1:6" ht="17.100000000000001" customHeight="1">
      <c r="A141" s="516" t="s">
        <v>442</v>
      </c>
      <c r="B141" s="516" t="s">
        <v>301</v>
      </c>
      <c r="C141" s="516"/>
      <c r="D141" s="517" t="s">
        <v>287</v>
      </c>
      <c r="E141" s="518"/>
      <c r="F141" s="519"/>
    </row>
    <row r="142" spans="1:6" ht="17.100000000000001" customHeight="1">
      <c r="A142" s="516"/>
      <c r="B142" s="516"/>
      <c r="C142" s="516"/>
      <c r="D142" s="520"/>
      <c r="E142" s="521"/>
      <c r="F142" s="522"/>
    </row>
    <row r="145" spans="1:6" ht="17.100000000000001" customHeight="1">
      <c r="A145" s="13"/>
      <c r="B145" s="508" t="s">
        <v>257</v>
      </c>
      <c r="C145" s="508"/>
      <c r="D145" s="508"/>
      <c r="E145" s="508"/>
      <c r="F145" s="508"/>
    </row>
    <row r="146" spans="1:6" ht="17.100000000000001" customHeight="1">
      <c r="A146" s="13"/>
      <c r="B146" s="508" t="s">
        <v>258</v>
      </c>
      <c r="C146" s="508"/>
      <c r="D146" s="508"/>
      <c r="E146" s="508"/>
      <c r="F146" s="508"/>
    </row>
    <row r="147" spans="1:6" ht="17.100000000000001" customHeight="1">
      <c r="A147" s="13"/>
      <c r="B147" s="508" t="s">
        <v>259</v>
      </c>
      <c r="C147" s="508"/>
      <c r="D147" s="508"/>
      <c r="E147" s="508"/>
      <c r="F147" s="508"/>
    </row>
    <row r="148" spans="1:6" ht="17.100000000000001" customHeight="1">
      <c r="A148" s="13"/>
      <c r="B148" s="509" t="s">
        <v>260</v>
      </c>
      <c r="C148" s="509"/>
      <c r="D148" s="509"/>
      <c r="E148" s="509"/>
      <c r="F148" s="509"/>
    </row>
    <row r="149" spans="1:6" ht="17.100000000000001" customHeight="1">
      <c r="A149" s="13"/>
      <c r="B149" s="508" t="s">
        <v>439</v>
      </c>
      <c r="C149" s="508"/>
      <c r="D149" s="508"/>
      <c r="E149" s="508"/>
      <c r="F149" s="508"/>
    </row>
    <row r="150" spans="1:6" ht="17.100000000000001" customHeight="1">
      <c r="A150" s="508" t="s">
        <v>440</v>
      </c>
      <c r="B150" s="508"/>
      <c r="C150" s="508"/>
      <c r="D150" s="508"/>
      <c r="E150" s="508"/>
      <c r="F150" s="508"/>
    </row>
    <row r="151" spans="1:6" ht="17.100000000000001" customHeight="1">
      <c r="A151" s="13" t="s">
        <v>263</v>
      </c>
      <c r="B151" s="510" t="s">
        <v>264</v>
      </c>
      <c r="C151" s="511"/>
      <c r="E151" s="508"/>
      <c r="F151" s="508"/>
    </row>
    <row r="152" spans="1:6" ht="17.100000000000001" customHeight="1">
      <c r="A152" s="13" t="s">
        <v>265</v>
      </c>
      <c r="B152" s="510" t="s">
        <v>425</v>
      </c>
      <c r="C152" s="511"/>
      <c r="D152" s="13" t="s">
        <v>441</v>
      </c>
      <c r="E152" s="509">
        <v>7</v>
      </c>
      <c r="F152" s="509"/>
    </row>
    <row r="153" spans="1:6" ht="17.100000000000001" customHeight="1">
      <c r="A153" s="13" t="s">
        <v>267</v>
      </c>
      <c r="B153" s="16" t="s">
        <v>427</v>
      </c>
      <c r="C153" s="17"/>
      <c r="D153" s="18" t="s">
        <v>269</v>
      </c>
      <c r="E153" s="510">
        <v>1451</v>
      </c>
      <c r="F153" s="511"/>
    </row>
    <row r="154" spans="1:6" ht="17.100000000000001" customHeight="1">
      <c r="A154" s="13" t="s">
        <v>270</v>
      </c>
      <c r="B154" s="16" t="s">
        <v>426</v>
      </c>
      <c r="C154" s="17"/>
      <c r="D154" s="13"/>
      <c r="E154" s="512"/>
      <c r="F154" s="513"/>
    </row>
    <row r="155" spans="1:6" ht="17.100000000000001" customHeight="1">
      <c r="A155" s="14" t="s">
        <v>272</v>
      </c>
      <c r="B155" s="14" t="s">
        <v>273</v>
      </c>
      <c r="C155" s="14" t="s">
        <v>274</v>
      </c>
      <c r="D155" s="14" t="s">
        <v>275</v>
      </c>
      <c r="E155" s="509"/>
      <c r="F155" s="509"/>
    </row>
    <row r="156" spans="1:6" ht="17.100000000000001" customHeight="1">
      <c r="A156" s="14">
        <v>1</v>
      </c>
      <c r="B156" s="15" t="s">
        <v>276</v>
      </c>
      <c r="C156" s="14">
        <v>16</v>
      </c>
      <c r="D156" s="19" t="str">
        <f>IF(C156&gt;=18,"A1",IF(C156&gt;=16,"A2",IF(C156&gt;=14,"B1",IF(C156&gt;=12,"B2",IF(C156&gt;=10,"C1",IF(C156&gt;=8,"C2",IF(C156&gt;=6.5,"D","E")))))))</f>
        <v>A2</v>
      </c>
      <c r="E156" s="510"/>
      <c r="F156" s="511"/>
    </row>
    <row r="157" spans="1:6" ht="17.100000000000001" customHeight="1">
      <c r="A157" s="14">
        <v>2</v>
      </c>
      <c r="B157" s="15" t="s">
        <v>277</v>
      </c>
      <c r="C157" s="14">
        <v>16.5</v>
      </c>
      <c r="D157" s="19" t="str">
        <f t="shared" ref="D157:D160" si="10">IF(C157&gt;=18,"A1",IF(C157&gt;=16,"A2",IF(C157&gt;=14,"B1",IF(C157&gt;=12,"B2",IF(C157&gt;=10,"C1",IF(C157&gt;=8,"C2",IF(C157&gt;=6.5,"D","E")))))))</f>
        <v>A2</v>
      </c>
      <c r="E157" s="514"/>
      <c r="F157" s="515"/>
    </row>
    <row r="158" spans="1:6" ht="17.100000000000001" customHeight="1">
      <c r="A158" s="14">
        <v>3</v>
      </c>
      <c r="B158" s="15" t="s">
        <v>278</v>
      </c>
      <c r="C158" s="14">
        <v>13</v>
      </c>
      <c r="D158" s="19" t="str">
        <f t="shared" si="10"/>
        <v>B2</v>
      </c>
      <c r="E158" s="514"/>
      <c r="F158" s="515"/>
    </row>
    <row r="159" spans="1:6" ht="17.100000000000001" customHeight="1">
      <c r="A159" s="14">
        <v>4</v>
      </c>
      <c r="B159" s="15" t="s">
        <v>279</v>
      </c>
      <c r="C159" s="14">
        <v>20</v>
      </c>
      <c r="D159" s="19" t="str">
        <f t="shared" si="10"/>
        <v>A1</v>
      </c>
      <c r="E159" s="514"/>
      <c r="F159" s="515"/>
    </row>
    <row r="160" spans="1:6" ht="17.100000000000001" customHeight="1">
      <c r="A160" s="14">
        <v>5</v>
      </c>
      <c r="B160" s="15" t="s">
        <v>281</v>
      </c>
      <c r="C160" s="14">
        <v>18.5</v>
      </c>
      <c r="D160" s="19" t="str">
        <f t="shared" si="10"/>
        <v>A1</v>
      </c>
      <c r="E160" s="514"/>
      <c r="F160" s="515"/>
    </row>
    <row r="161" spans="1:6" ht="17.100000000000001" customHeight="1">
      <c r="A161" s="14">
        <v>6</v>
      </c>
      <c r="B161" s="15" t="s">
        <v>282</v>
      </c>
      <c r="C161" s="14">
        <v>15</v>
      </c>
      <c r="D161" s="19" t="str">
        <f t="shared" ref="D161" si="11">IF(C161&gt;=18,"A1",IF(C161&gt;=16,"A2",IF(C161&gt;=14,"B1",IF(C161&gt;=12,"B2",IF(C161&gt;=10,"C1",IF(C161&gt;=8,"C2",IF(C161&gt;=6.5,"D","E")))))))</f>
        <v>B1</v>
      </c>
      <c r="E161" s="514"/>
      <c r="F161" s="515"/>
    </row>
    <row r="162" spans="1:6" ht="17.100000000000001" customHeight="1">
      <c r="A162" s="13"/>
      <c r="B162" s="13"/>
      <c r="C162" s="14"/>
      <c r="D162" s="13"/>
      <c r="E162" s="514"/>
      <c r="F162" s="515"/>
    </row>
    <row r="163" spans="1:6" ht="17.100000000000001" customHeight="1">
      <c r="A163" s="13"/>
      <c r="B163" s="14" t="s">
        <v>283</v>
      </c>
      <c r="C163" s="14">
        <f>SUM(C156:C160)</f>
        <v>84</v>
      </c>
      <c r="D163" s="13"/>
      <c r="E163" s="514"/>
      <c r="F163" s="515"/>
    </row>
    <row r="164" spans="1:6" ht="17.100000000000001" customHeight="1">
      <c r="A164" s="13"/>
      <c r="B164" s="20" t="s">
        <v>284</v>
      </c>
      <c r="C164" s="21">
        <f>(C163/100)*100</f>
        <v>84</v>
      </c>
      <c r="D164" s="13"/>
      <c r="E164" s="514"/>
      <c r="F164" s="515"/>
    </row>
    <row r="165" spans="1:6" ht="17.100000000000001" customHeight="1">
      <c r="A165" s="516" t="s">
        <v>442</v>
      </c>
      <c r="B165" s="516" t="s">
        <v>301</v>
      </c>
      <c r="C165" s="516"/>
      <c r="D165" s="517" t="s">
        <v>287</v>
      </c>
      <c r="E165" s="518"/>
      <c r="F165" s="519"/>
    </row>
    <row r="166" spans="1:6" ht="17.100000000000001" customHeight="1">
      <c r="A166" s="516"/>
      <c r="B166" s="516"/>
      <c r="C166" s="516"/>
      <c r="D166" s="520"/>
      <c r="E166" s="521"/>
      <c r="F166" s="522"/>
    </row>
    <row r="169" spans="1:6" ht="17.100000000000001" customHeight="1">
      <c r="A169" s="13"/>
      <c r="B169" s="508" t="s">
        <v>257</v>
      </c>
      <c r="C169" s="508"/>
      <c r="D169" s="508"/>
      <c r="E169" s="508"/>
      <c r="F169" s="508"/>
    </row>
    <row r="170" spans="1:6" ht="17.100000000000001" customHeight="1">
      <c r="A170" s="13"/>
      <c r="B170" s="508" t="s">
        <v>258</v>
      </c>
      <c r="C170" s="508"/>
      <c r="D170" s="508"/>
      <c r="E170" s="508"/>
      <c r="F170" s="508"/>
    </row>
    <row r="171" spans="1:6" ht="17.100000000000001" customHeight="1">
      <c r="A171" s="13"/>
      <c r="B171" s="508" t="s">
        <v>259</v>
      </c>
      <c r="C171" s="508"/>
      <c r="D171" s="508"/>
      <c r="E171" s="508"/>
      <c r="F171" s="508"/>
    </row>
    <row r="172" spans="1:6" ht="17.100000000000001" customHeight="1">
      <c r="A172" s="13"/>
      <c r="B172" s="509" t="s">
        <v>260</v>
      </c>
      <c r="C172" s="509"/>
      <c r="D172" s="509"/>
      <c r="E172" s="509"/>
      <c r="F172" s="509"/>
    </row>
    <row r="173" spans="1:6" ht="17.100000000000001" customHeight="1">
      <c r="A173" s="13"/>
      <c r="B173" s="508" t="s">
        <v>439</v>
      </c>
      <c r="C173" s="508"/>
      <c r="D173" s="508"/>
      <c r="E173" s="508"/>
      <c r="F173" s="508"/>
    </row>
    <row r="174" spans="1:6" ht="17.100000000000001" customHeight="1">
      <c r="A174" s="508" t="s">
        <v>440</v>
      </c>
      <c r="B174" s="508"/>
      <c r="C174" s="508"/>
      <c r="D174" s="508"/>
      <c r="E174" s="508"/>
      <c r="F174" s="508"/>
    </row>
    <row r="175" spans="1:6" ht="17.100000000000001" customHeight="1">
      <c r="A175" s="13" t="s">
        <v>263</v>
      </c>
      <c r="B175" s="510" t="s">
        <v>264</v>
      </c>
      <c r="C175" s="511"/>
      <c r="E175" s="508"/>
      <c r="F175" s="508"/>
    </row>
    <row r="176" spans="1:6" ht="17.100000000000001" customHeight="1">
      <c r="A176" s="13" t="s">
        <v>265</v>
      </c>
      <c r="B176" s="510" t="s">
        <v>116</v>
      </c>
      <c r="C176" s="511"/>
      <c r="D176" s="13" t="s">
        <v>441</v>
      </c>
      <c r="E176" s="509">
        <v>8</v>
      </c>
      <c r="F176" s="509"/>
    </row>
    <row r="177" spans="1:6" ht="17.100000000000001" customHeight="1">
      <c r="A177" s="13" t="s">
        <v>267</v>
      </c>
      <c r="B177" s="16" t="s">
        <v>304</v>
      </c>
      <c r="C177" s="17"/>
      <c r="D177" s="18" t="s">
        <v>269</v>
      </c>
      <c r="E177" s="510" t="s">
        <v>117</v>
      </c>
      <c r="F177" s="511"/>
    </row>
    <row r="178" spans="1:6" ht="17.100000000000001" customHeight="1">
      <c r="A178" s="13" t="s">
        <v>270</v>
      </c>
      <c r="B178" s="16" t="s">
        <v>305</v>
      </c>
      <c r="C178" s="17"/>
      <c r="D178" s="13"/>
      <c r="E178" s="512"/>
      <c r="F178" s="513"/>
    </row>
    <row r="179" spans="1:6" ht="17.100000000000001" customHeight="1">
      <c r="A179" s="14" t="s">
        <v>272</v>
      </c>
      <c r="B179" s="14" t="s">
        <v>273</v>
      </c>
      <c r="C179" s="14" t="s">
        <v>274</v>
      </c>
      <c r="D179" s="14" t="s">
        <v>275</v>
      </c>
      <c r="E179" s="509"/>
      <c r="F179" s="509"/>
    </row>
    <row r="180" spans="1:6" ht="17.100000000000001" customHeight="1">
      <c r="A180" s="14">
        <v>1</v>
      </c>
      <c r="B180" s="15" t="s">
        <v>276</v>
      </c>
      <c r="C180" s="14">
        <v>11.5</v>
      </c>
      <c r="D180" s="19" t="str">
        <f>IF(C180&gt;=18,"A1",IF(C180&gt;=16,"A2",IF(C180&gt;=14,"B1",IF(C180&gt;=12,"B2",IF(C180&gt;=10,"C1",IF(C180&gt;=8,"C2",IF(C180&gt;=6.5,"D","E")))))))</f>
        <v>C1</v>
      </c>
      <c r="E180" s="510"/>
      <c r="F180" s="511"/>
    </row>
    <row r="181" spans="1:6" ht="17.100000000000001" customHeight="1">
      <c r="A181" s="14">
        <v>2</v>
      </c>
      <c r="B181" s="15" t="s">
        <v>277</v>
      </c>
      <c r="C181" s="14">
        <v>11</v>
      </c>
      <c r="D181" s="19" t="str">
        <f t="shared" ref="D181:D184" si="12">IF(C181&gt;=18,"A1",IF(C181&gt;=16,"A2",IF(C181&gt;=14,"B1",IF(C181&gt;=12,"B2",IF(C181&gt;=10,"C1",IF(C181&gt;=8,"C2",IF(C181&gt;=6.5,"D","E")))))))</f>
        <v>C1</v>
      </c>
      <c r="E181" s="514"/>
      <c r="F181" s="515"/>
    </row>
    <row r="182" spans="1:6" ht="17.100000000000001" customHeight="1">
      <c r="A182" s="14">
        <v>3</v>
      </c>
      <c r="B182" s="15" t="s">
        <v>278</v>
      </c>
      <c r="C182" s="14">
        <v>13.5</v>
      </c>
      <c r="D182" s="19" t="str">
        <f t="shared" si="12"/>
        <v>B2</v>
      </c>
      <c r="E182" s="514"/>
      <c r="F182" s="515"/>
    </row>
    <row r="183" spans="1:6" ht="17.100000000000001" customHeight="1">
      <c r="A183" s="14">
        <v>4</v>
      </c>
      <c r="B183" s="15" t="s">
        <v>279</v>
      </c>
      <c r="C183" s="14">
        <v>16</v>
      </c>
      <c r="D183" s="19" t="str">
        <f t="shared" si="12"/>
        <v>A2</v>
      </c>
      <c r="E183" s="514"/>
      <c r="F183" s="515"/>
    </row>
    <row r="184" spans="1:6" ht="17.100000000000001" customHeight="1">
      <c r="A184" s="14">
        <v>5</v>
      </c>
      <c r="B184" s="15" t="s">
        <v>281</v>
      </c>
      <c r="C184" s="14">
        <v>13.5</v>
      </c>
      <c r="D184" s="19" t="str">
        <f t="shared" si="12"/>
        <v>B2</v>
      </c>
      <c r="E184" s="514"/>
      <c r="F184" s="515"/>
    </row>
    <row r="185" spans="1:6" ht="17.100000000000001" customHeight="1">
      <c r="A185" s="14">
        <v>6</v>
      </c>
      <c r="B185" s="15" t="s">
        <v>282</v>
      </c>
      <c r="C185" s="14">
        <v>9.5</v>
      </c>
      <c r="D185" s="19" t="str">
        <f t="shared" ref="D185" si="13">IF(C185&gt;=18,"A1",IF(C185&gt;=16,"A2",IF(C185&gt;=14,"B1",IF(C185&gt;=12,"B2",IF(C185&gt;=10,"C1",IF(C185&gt;=8,"C2",IF(C185&gt;=6.5,"D","E")))))))</f>
        <v>C2</v>
      </c>
      <c r="E185" s="514"/>
      <c r="F185" s="515"/>
    </row>
    <row r="186" spans="1:6" ht="17.100000000000001" customHeight="1">
      <c r="A186" s="13"/>
      <c r="B186" s="13"/>
      <c r="C186" s="14"/>
      <c r="D186" s="13"/>
      <c r="E186" s="514"/>
      <c r="F186" s="515"/>
    </row>
    <row r="187" spans="1:6" ht="17.100000000000001" customHeight="1">
      <c r="A187" s="13"/>
      <c r="B187" s="14" t="s">
        <v>283</v>
      </c>
      <c r="C187" s="14">
        <f>SUM(C180:C184)</f>
        <v>65.5</v>
      </c>
      <c r="D187" s="13"/>
      <c r="E187" s="514"/>
      <c r="F187" s="515"/>
    </row>
    <row r="188" spans="1:6" ht="17.100000000000001" customHeight="1">
      <c r="A188" s="13"/>
      <c r="B188" s="20" t="s">
        <v>284</v>
      </c>
      <c r="C188" s="21">
        <f>(C187/100)*100</f>
        <v>65.5</v>
      </c>
      <c r="D188" s="13"/>
      <c r="E188" s="514"/>
      <c r="F188" s="515"/>
    </row>
    <row r="189" spans="1:6" ht="17.100000000000001" customHeight="1">
      <c r="A189" s="516" t="s">
        <v>442</v>
      </c>
      <c r="B189" s="516" t="s">
        <v>301</v>
      </c>
      <c r="C189" s="516"/>
      <c r="D189" s="517" t="s">
        <v>287</v>
      </c>
      <c r="E189" s="518"/>
      <c r="F189" s="519"/>
    </row>
    <row r="190" spans="1:6" ht="17.100000000000001" customHeight="1">
      <c r="A190" s="516"/>
      <c r="B190" s="516"/>
      <c r="C190" s="516"/>
      <c r="D190" s="520"/>
      <c r="E190" s="521"/>
      <c r="F190" s="522"/>
    </row>
    <row r="193" spans="1:6" ht="17.100000000000001" customHeight="1">
      <c r="A193" s="13"/>
      <c r="B193" s="508" t="s">
        <v>257</v>
      </c>
      <c r="C193" s="508"/>
      <c r="D193" s="508"/>
      <c r="E193" s="508"/>
      <c r="F193" s="508"/>
    </row>
    <row r="194" spans="1:6" ht="17.100000000000001" customHeight="1">
      <c r="A194" s="13"/>
      <c r="B194" s="508" t="s">
        <v>258</v>
      </c>
      <c r="C194" s="508"/>
      <c r="D194" s="508"/>
      <c r="E194" s="508"/>
      <c r="F194" s="508"/>
    </row>
    <row r="195" spans="1:6" ht="17.100000000000001" customHeight="1">
      <c r="A195" s="13"/>
      <c r="B195" s="508" t="s">
        <v>259</v>
      </c>
      <c r="C195" s="508"/>
      <c r="D195" s="508"/>
      <c r="E195" s="508"/>
      <c r="F195" s="508"/>
    </row>
    <row r="196" spans="1:6" ht="17.100000000000001" customHeight="1">
      <c r="A196" s="13"/>
      <c r="B196" s="509" t="s">
        <v>260</v>
      </c>
      <c r="C196" s="509"/>
      <c r="D196" s="509"/>
      <c r="E196" s="509"/>
      <c r="F196" s="509"/>
    </row>
    <row r="197" spans="1:6" ht="17.100000000000001" customHeight="1">
      <c r="A197" s="13"/>
      <c r="B197" s="508" t="s">
        <v>439</v>
      </c>
      <c r="C197" s="508"/>
      <c r="D197" s="508"/>
      <c r="E197" s="508"/>
      <c r="F197" s="508"/>
    </row>
    <row r="198" spans="1:6" ht="17.100000000000001" customHeight="1">
      <c r="A198" s="508" t="s">
        <v>440</v>
      </c>
      <c r="B198" s="508"/>
      <c r="C198" s="508"/>
      <c r="D198" s="508"/>
      <c r="E198" s="508"/>
      <c r="F198" s="508"/>
    </row>
    <row r="199" spans="1:6" ht="17.100000000000001" customHeight="1">
      <c r="A199" s="13" t="s">
        <v>263</v>
      </c>
      <c r="B199" s="510" t="s">
        <v>264</v>
      </c>
      <c r="C199" s="511"/>
      <c r="E199" s="508"/>
      <c r="F199" s="508"/>
    </row>
    <row r="200" spans="1:6" ht="17.100000000000001" customHeight="1">
      <c r="A200" s="13" t="s">
        <v>265</v>
      </c>
      <c r="B200" s="510" t="s">
        <v>128</v>
      </c>
      <c r="C200" s="511"/>
      <c r="D200" s="13" t="s">
        <v>441</v>
      </c>
      <c r="E200" s="509">
        <v>9</v>
      </c>
      <c r="F200" s="509"/>
    </row>
    <row r="201" spans="1:6" ht="17.100000000000001" customHeight="1">
      <c r="A201" s="13" t="s">
        <v>267</v>
      </c>
      <c r="B201" s="16" t="s">
        <v>308</v>
      </c>
      <c r="C201" s="17"/>
      <c r="D201" s="18" t="s">
        <v>269</v>
      </c>
      <c r="E201" s="510">
        <v>961</v>
      </c>
      <c r="F201" s="511"/>
    </row>
    <row r="202" spans="1:6" ht="17.100000000000001" customHeight="1">
      <c r="A202" s="13" t="s">
        <v>270</v>
      </c>
      <c r="B202" s="16" t="s">
        <v>309</v>
      </c>
      <c r="C202" s="17"/>
      <c r="D202" s="13"/>
      <c r="E202" s="512"/>
      <c r="F202" s="513"/>
    </row>
    <row r="203" spans="1:6" ht="17.100000000000001" customHeight="1">
      <c r="A203" s="14" t="s">
        <v>272</v>
      </c>
      <c r="B203" s="14" t="s">
        <v>273</v>
      </c>
      <c r="C203" s="14" t="s">
        <v>274</v>
      </c>
      <c r="D203" s="14" t="s">
        <v>275</v>
      </c>
      <c r="E203" s="509"/>
      <c r="F203" s="509"/>
    </row>
    <row r="204" spans="1:6" ht="17.100000000000001" customHeight="1">
      <c r="A204" s="14">
        <v>1</v>
      </c>
      <c r="B204" s="15" t="s">
        <v>276</v>
      </c>
      <c r="C204" s="14">
        <v>13</v>
      </c>
      <c r="D204" s="19" t="str">
        <f>IF(C204&gt;=18,"A1",IF(C204&gt;=16,"A2",IF(C204&gt;=14,"B1",IF(C204&gt;=12,"B2",IF(C204&gt;=10,"C1",IF(C204&gt;=8,"C2",IF(C204&gt;=6.5,"D","E")))))))</f>
        <v>B2</v>
      </c>
      <c r="E204" s="510"/>
      <c r="F204" s="511"/>
    </row>
    <row r="205" spans="1:6" ht="17.100000000000001" customHeight="1">
      <c r="A205" s="14">
        <v>2</v>
      </c>
      <c r="B205" s="15" t="s">
        <v>277</v>
      </c>
      <c r="C205" s="14">
        <v>14</v>
      </c>
      <c r="D205" s="19" t="str">
        <f t="shared" ref="D205:D208" si="14">IF(C205&gt;=18,"A1",IF(C205&gt;=16,"A2",IF(C205&gt;=14,"B1",IF(C205&gt;=12,"B2",IF(C205&gt;=10,"C1",IF(C205&gt;=8,"C2",IF(C205&gt;=6.5,"D","E")))))))</f>
        <v>B1</v>
      </c>
      <c r="E205" s="514"/>
      <c r="F205" s="515"/>
    </row>
    <row r="206" spans="1:6" ht="17.100000000000001" customHeight="1">
      <c r="A206" s="14">
        <v>3</v>
      </c>
      <c r="B206" s="15" t="s">
        <v>278</v>
      </c>
      <c r="C206" s="14">
        <v>14</v>
      </c>
      <c r="D206" s="19" t="str">
        <f t="shared" si="14"/>
        <v>B1</v>
      </c>
      <c r="E206" s="514"/>
      <c r="F206" s="515"/>
    </row>
    <row r="207" spans="1:6" ht="17.100000000000001" customHeight="1">
      <c r="A207" s="14">
        <v>4</v>
      </c>
      <c r="B207" s="15" t="s">
        <v>279</v>
      </c>
      <c r="C207" s="14">
        <v>16.5</v>
      </c>
      <c r="D207" s="19" t="str">
        <f t="shared" si="14"/>
        <v>A2</v>
      </c>
      <c r="E207" s="514"/>
      <c r="F207" s="515"/>
    </row>
    <row r="208" spans="1:6" ht="17.100000000000001" customHeight="1">
      <c r="A208" s="14">
        <v>5</v>
      </c>
      <c r="B208" s="15" t="s">
        <v>281</v>
      </c>
      <c r="C208" s="14">
        <v>15</v>
      </c>
      <c r="D208" s="19" t="str">
        <f t="shared" si="14"/>
        <v>B1</v>
      </c>
      <c r="E208" s="514"/>
      <c r="F208" s="515"/>
    </row>
    <row r="209" spans="1:6" ht="17.100000000000001" customHeight="1">
      <c r="A209" s="14">
        <v>6</v>
      </c>
      <c r="B209" s="15" t="s">
        <v>282</v>
      </c>
      <c r="C209" s="14">
        <v>8.5</v>
      </c>
      <c r="D209" s="19" t="str">
        <f t="shared" ref="D209" si="15">IF(C209&gt;=18,"A1",IF(C209&gt;=16,"A2",IF(C209&gt;=14,"B1",IF(C209&gt;=12,"B2",IF(C209&gt;=10,"C1",IF(C209&gt;=8,"C2",IF(C209&gt;=6.5,"D","E")))))))</f>
        <v>C2</v>
      </c>
      <c r="E209" s="514"/>
      <c r="F209" s="515"/>
    </row>
    <row r="210" spans="1:6" ht="17.100000000000001" customHeight="1">
      <c r="A210" s="13"/>
      <c r="B210" s="13"/>
      <c r="C210" s="14"/>
      <c r="D210" s="13"/>
      <c r="E210" s="514"/>
      <c r="F210" s="515"/>
    </row>
    <row r="211" spans="1:6" ht="17.100000000000001" customHeight="1">
      <c r="A211" s="13"/>
      <c r="B211" s="14" t="s">
        <v>283</v>
      </c>
      <c r="C211" s="14">
        <f>SUM(C204:C208)</f>
        <v>72.5</v>
      </c>
      <c r="D211" s="13"/>
      <c r="E211" s="514"/>
      <c r="F211" s="515"/>
    </row>
    <row r="212" spans="1:6" ht="17.100000000000001" customHeight="1">
      <c r="A212" s="13"/>
      <c r="B212" s="20" t="s">
        <v>284</v>
      </c>
      <c r="C212" s="21">
        <f>(C211/100)*100</f>
        <v>72.5</v>
      </c>
      <c r="D212" s="13"/>
      <c r="E212" s="514"/>
      <c r="F212" s="515"/>
    </row>
    <row r="213" spans="1:6" ht="17.100000000000001" customHeight="1">
      <c r="A213" s="516" t="s">
        <v>442</v>
      </c>
      <c r="B213" s="516" t="s">
        <v>301</v>
      </c>
      <c r="C213" s="516"/>
      <c r="D213" s="517" t="s">
        <v>287</v>
      </c>
      <c r="E213" s="518"/>
      <c r="F213" s="519"/>
    </row>
    <row r="214" spans="1:6" ht="17.100000000000001" customHeight="1">
      <c r="A214" s="516"/>
      <c r="B214" s="516"/>
      <c r="C214" s="516"/>
      <c r="D214" s="520"/>
      <c r="E214" s="521"/>
      <c r="F214" s="522"/>
    </row>
    <row r="217" spans="1:6" ht="17.100000000000001" customHeight="1">
      <c r="A217" s="13"/>
      <c r="B217" s="508" t="s">
        <v>257</v>
      </c>
      <c r="C217" s="508"/>
      <c r="D217" s="508"/>
      <c r="E217" s="508"/>
      <c r="F217" s="508"/>
    </row>
    <row r="218" spans="1:6" ht="17.100000000000001" customHeight="1">
      <c r="A218" s="13"/>
      <c r="B218" s="508" t="s">
        <v>258</v>
      </c>
      <c r="C218" s="508"/>
      <c r="D218" s="508"/>
      <c r="E218" s="508"/>
      <c r="F218" s="508"/>
    </row>
    <row r="219" spans="1:6" ht="17.100000000000001" customHeight="1">
      <c r="A219" s="13"/>
      <c r="B219" s="508" t="s">
        <v>259</v>
      </c>
      <c r="C219" s="508"/>
      <c r="D219" s="508"/>
      <c r="E219" s="508"/>
      <c r="F219" s="508"/>
    </row>
    <row r="220" spans="1:6" ht="17.100000000000001" customHeight="1">
      <c r="A220" s="13"/>
      <c r="B220" s="509" t="s">
        <v>260</v>
      </c>
      <c r="C220" s="509"/>
      <c r="D220" s="509"/>
      <c r="E220" s="509"/>
      <c r="F220" s="509"/>
    </row>
    <row r="221" spans="1:6" ht="17.100000000000001" customHeight="1">
      <c r="A221" s="13"/>
      <c r="B221" s="508" t="s">
        <v>439</v>
      </c>
      <c r="C221" s="508"/>
      <c r="D221" s="508"/>
      <c r="E221" s="508"/>
      <c r="F221" s="508"/>
    </row>
    <row r="222" spans="1:6" ht="17.100000000000001" customHeight="1">
      <c r="A222" s="508" t="s">
        <v>440</v>
      </c>
      <c r="B222" s="508"/>
      <c r="C222" s="508"/>
      <c r="D222" s="508"/>
      <c r="E222" s="508"/>
      <c r="F222" s="508"/>
    </row>
    <row r="223" spans="1:6" ht="17.100000000000001" customHeight="1">
      <c r="A223" s="13" t="s">
        <v>263</v>
      </c>
      <c r="B223" s="510" t="s">
        <v>264</v>
      </c>
      <c r="C223" s="511"/>
      <c r="E223" s="508"/>
      <c r="F223" s="508"/>
    </row>
    <row r="224" spans="1:6" ht="17.100000000000001" customHeight="1">
      <c r="A224" s="13" t="s">
        <v>265</v>
      </c>
      <c r="B224" s="510" t="s">
        <v>136</v>
      </c>
      <c r="C224" s="511"/>
      <c r="D224" s="13" t="s">
        <v>441</v>
      </c>
      <c r="E224" s="509">
        <v>10</v>
      </c>
      <c r="F224" s="509"/>
    </row>
    <row r="225" spans="1:6" ht="17.100000000000001" customHeight="1">
      <c r="A225" s="13" t="s">
        <v>267</v>
      </c>
      <c r="B225" s="16" t="s">
        <v>312</v>
      </c>
      <c r="C225" s="17"/>
      <c r="D225" s="18" t="s">
        <v>269</v>
      </c>
      <c r="E225" s="510">
        <v>1391</v>
      </c>
      <c r="F225" s="511"/>
    </row>
    <row r="226" spans="1:6" ht="17.100000000000001" customHeight="1">
      <c r="A226" s="13" t="s">
        <v>270</v>
      </c>
      <c r="B226" s="16" t="s">
        <v>313</v>
      </c>
      <c r="C226" s="17"/>
      <c r="D226" s="13"/>
      <c r="E226" s="512"/>
      <c r="F226" s="513"/>
    </row>
    <row r="227" spans="1:6" ht="17.100000000000001" customHeight="1">
      <c r="A227" s="14" t="s">
        <v>272</v>
      </c>
      <c r="B227" s="14" t="s">
        <v>273</v>
      </c>
      <c r="C227" s="14" t="s">
        <v>274</v>
      </c>
      <c r="D227" s="14" t="s">
        <v>275</v>
      </c>
      <c r="E227" s="509"/>
      <c r="F227" s="509"/>
    </row>
    <row r="228" spans="1:6" ht="17.100000000000001" customHeight="1">
      <c r="A228" s="14">
        <v>1</v>
      </c>
      <c r="B228" s="15" t="s">
        <v>276</v>
      </c>
      <c r="C228" s="14">
        <v>18.5</v>
      </c>
      <c r="D228" s="19" t="str">
        <f>IF(C228&gt;=18,"A1",IF(C228&gt;=16,"A2",IF(C228&gt;=14,"B1",IF(C228&gt;=12,"B2",IF(C228&gt;=10,"C1",IF(C228&gt;=8,"C2",IF(C228&gt;=6.5,"D","E")))))))</f>
        <v>A1</v>
      </c>
      <c r="E228" s="510"/>
      <c r="F228" s="511"/>
    </row>
    <row r="229" spans="1:6" ht="17.100000000000001" customHeight="1">
      <c r="A229" s="14">
        <v>2</v>
      </c>
      <c r="B229" s="15" t="s">
        <v>277</v>
      </c>
      <c r="C229" s="14">
        <v>14.5</v>
      </c>
      <c r="D229" s="19" t="str">
        <f t="shared" ref="D229:D232" si="16">IF(C229&gt;=18,"A1",IF(C229&gt;=16,"A2",IF(C229&gt;=14,"B1",IF(C229&gt;=12,"B2",IF(C229&gt;=10,"C1",IF(C229&gt;=8,"C2",IF(C229&gt;=6.5,"D","E")))))))</f>
        <v>B1</v>
      </c>
      <c r="E229" s="514"/>
      <c r="F229" s="515"/>
    </row>
    <row r="230" spans="1:6" ht="17.100000000000001" customHeight="1">
      <c r="A230" s="14">
        <v>3</v>
      </c>
      <c r="B230" s="15" t="s">
        <v>278</v>
      </c>
      <c r="C230" s="14">
        <v>18</v>
      </c>
      <c r="D230" s="19" t="str">
        <f t="shared" si="16"/>
        <v>A1</v>
      </c>
      <c r="E230" s="514"/>
      <c r="F230" s="515"/>
    </row>
    <row r="231" spans="1:6" ht="17.100000000000001" customHeight="1">
      <c r="A231" s="14">
        <v>4</v>
      </c>
      <c r="B231" s="15" t="s">
        <v>279</v>
      </c>
      <c r="C231" s="14">
        <v>20</v>
      </c>
      <c r="D231" s="19" t="str">
        <f t="shared" si="16"/>
        <v>A1</v>
      </c>
      <c r="E231" s="514"/>
      <c r="F231" s="515"/>
    </row>
    <row r="232" spans="1:6" ht="17.100000000000001" customHeight="1">
      <c r="A232" s="14">
        <v>5</v>
      </c>
      <c r="B232" s="15" t="s">
        <v>281</v>
      </c>
      <c r="C232" s="14">
        <v>19</v>
      </c>
      <c r="D232" s="19" t="str">
        <f t="shared" si="16"/>
        <v>A1</v>
      </c>
      <c r="E232" s="514"/>
      <c r="F232" s="515"/>
    </row>
    <row r="233" spans="1:6" ht="17.100000000000001" customHeight="1">
      <c r="A233" s="14">
        <v>6</v>
      </c>
      <c r="B233" s="15" t="s">
        <v>282</v>
      </c>
      <c r="C233" s="14">
        <v>15.5</v>
      </c>
      <c r="D233" s="19" t="str">
        <f t="shared" ref="D233" si="17">IF(C233&gt;=18,"A1",IF(C233&gt;=16,"A2",IF(C233&gt;=14,"B1",IF(C233&gt;=12,"B2",IF(C233&gt;=10,"C1",IF(C233&gt;=8,"C2",IF(C233&gt;=6.5,"D","E")))))))</f>
        <v>B1</v>
      </c>
      <c r="E233" s="514"/>
      <c r="F233" s="515"/>
    </row>
    <row r="234" spans="1:6" ht="17.100000000000001" customHeight="1">
      <c r="A234" s="13"/>
      <c r="B234" s="13"/>
      <c r="C234" s="14"/>
      <c r="D234" s="13"/>
      <c r="E234" s="514"/>
      <c r="F234" s="515"/>
    </row>
    <row r="235" spans="1:6" ht="17.100000000000001" customHeight="1">
      <c r="A235" s="13"/>
      <c r="B235" s="14" t="s">
        <v>283</v>
      </c>
      <c r="C235" s="14">
        <f>SUM(C228:C232)</f>
        <v>90</v>
      </c>
      <c r="D235" s="13"/>
      <c r="E235" s="514"/>
      <c r="F235" s="515"/>
    </row>
    <row r="236" spans="1:6" ht="17.100000000000001" customHeight="1">
      <c r="A236" s="13"/>
      <c r="B236" s="20" t="s">
        <v>284</v>
      </c>
      <c r="C236" s="21">
        <f>(C235/100)*100</f>
        <v>90</v>
      </c>
      <c r="D236" s="13"/>
      <c r="E236" s="514"/>
      <c r="F236" s="515"/>
    </row>
    <row r="237" spans="1:6" ht="17.100000000000001" customHeight="1">
      <c r="A237" s="516" t="s">
        <v>442</v>
      </c>
      <c r="B237" s="516" t="s">
        <v>301</v>
      </c>
      <c r="C237" s="516"/>
      <c r="D237" s="517" t="s">
        <v>287</v>
      </c>
      <c r="E237" s="518"/>
      <c r="F237" s="519"/>
    </row>
    <row r="238" spans="1:6" ht="17.100000000000001" customHeight="1">
      <c r="A238" s="516"/>
      <c r="B238" s="516"/>
      <c r="C238" s="516"/>
      <c r="D238" s="520"/>
      <c r="E238" s="521"/>
      <c r="F238" s="522"/>
    </row>
    <row r="241" spans="1:6" ht="17.100000000000001" customHeight="1">
      <c r="A241" s="13"/>
      <c r="B241" s="508" t="s">
        <v>257</v>
      </c>
      <c r="C241" s="508"/>
      <c r="D241" s="508"/>
      <c r="E241" s="508"/>
      <c r="F241" s="508"/>
    </row>
    <row r="242" spans="1:6" ht="17.100000000000001" customHeight="1">
      <c r="A242" s="13"/>
      <c r="B242" s="508" t="s">
        <v>258</v>
      </c>
      <c r="C242" s="508"/>
      <c r="D242" s="508"/>
      <c r="E242" s="508"/>
      <c r="F242" s="508"/>
    </row>
    <row r="243" spans="1:6" ht="17.100000000000001" customHeight="1">
      <c r="A243" s="13"/>
      <c r="B243" s="508" t="s">
        <v>259</v>
      </c>
      <c r="C243" s="508"/>
      <c r="D243" s="508"/>
      <c r="E243" s="508"/>
      <c r="F243" s="508"/>
    </row>
    <row r="244" spans="1:6" ht="17.100000000000001" customHeight="1">
      <c r="A244" s="13"/>
      <c r="B244" s="509" t="s">
        <v>260</v>
      </c>
      <c r="C244" s="509"/>
      <c r="D244" s="509"/>
      <c r="E244" s="509"/>
      <c r="F244" s="509"/>
    </row>
    <row r="245" spans="1:6" ht="17.100000000000001" customHeight="1">
      <c r="A245" s="13"/>
      <c r="B245" s="508" t="s">
        <v>439</v>
      </c>
      <c r="C245" s="508"/>
      <c r="D245" s="508"/>
      <c r="E245" s="508"/>
      <c r="F245" s="508"/>
    </row>
    <row r="246" spans="1:6" ht="17.100000000000001" customHeight="1">
      <c r="A246" s="508" t="s">
        <v>440</v>
      </c>
      <c r="B246" s="508"/>
      <c r="C246" s="508"/>
      <c r="D246" s="508"/>
      <c r="E246" s="508"/>
      <c r="F246" s="508"/>
    </row>
    <row r="247" spans="1:6" ht="17.100000000000001" customHeight="1">
      <c r="A247" s="13" t="s">
        <v>263</v>
      </c>
      <c r="B247" s="510" t="s">
        <v>264</v>
      </c>
      <c r="C247" s="511"/>
      <c r="E247" s="508"/>
      <c r="F247" s="508"/>
    </row>
    <row r="248" spans="1:6" ht="17.100000000000001" customHeight="1">
      <c r="A248" s="13" t="s">
        <v>265</v>
      </c>
      <c r="B248" s="510" t="s">
        <v>314</v>
      </c>
      <c r="C248" s="511"/>
      <c r="D248" s="13" t="s">
        <v>441</v>
      </c>
      <c r="E248" s="509">
        <v>11</v>
      </c>
      <c r="F248" s="509"/>
    </row>
    <row r="249" spans="1:6" ht="17.100000000000001" customHeight="1">
      <c r="A249" s="13" t="s">
        <v>267</v>
      </c>
      <c r="B249" s="16" t="s">
        <v>315</v>
      </c>
      <c r="C249" s="17"/>
      <c r="D249" s="18" t="s">
        <v>269</v>
      </c>
      <c r="E249" s="510">
        <v>1169</v>
      </c>
      <c r="F249" s="511"/>
    </row>
    <row r="250" spans="1:6" ht="17.100000000000001" customHeight="1">
      <c r="A250" s="13" t="s">
        <v>270</v>
      </c>
      <c r="B250" s="16" t="s">
        <v>316</v>
      </c>
      <c r="C250" s="17"/>
      <c r="D250" s="13"/>
      <c r="E250" s="512"/>
      <c r="F250" s="513"/>
    </row>
    <row r="251" spans="1:6" ht="17.100000000000001" customHeight="1">
      <c r="A251" s="14" t="s">
        <v>272</v>
      </c>
      <c r="B251" s="14" t="s">
        <v>273</v>
      </c>
      <c r="C251" s="14" t="s">
        <v>274</v>
      </c>
      <c r="D251" s="14" t="s">
        <v>275</v>
      </c>
      <c r="E251" s="509"/>
      <c r="F251" s="509"/>
    </row>
    <row r="252" spans="1:6" ht="17.100000000000001" customHeight="1">
      <c r="A252" s="14">
        <v>1</v>
      </c>
      <c r="B252" s="15" t="s">
        <v>276</v>
      </c>
      <c r="C252" s="14">
        <v>18.5</v>
      </c>
      <c r="D252" s="19" t="str">
        <f>IF(C252&gt;=18,"A1",IF(C252&gt;=16,"A2",IF(C252&gt;=14,"B1",IF(C252&gt;=12,"B2",IF(C252&gt;=10,"C1",IF(C252&gt;=8,"C2",IF(C252&gt;=6.5,"D","E")))))))</f>
        <v>A1</v>
      </c>
      <c r="E252" s="510"/>
      <c r="F252" s="511"/>
    </row>
    <row r="253" spans="1:6" ht="17.100000000000001" customHeight="1">
      <c r="A253" s="14">
        <v>2</v>
      </c>
      <c r="B253" s="15" t="s">
        <v>277</v>
      </c>
      <c r="C253" s="14">
        <v>8.5</v>
      </c>
      <c r="D253" s="19" t="str">
        <f t="shared" ref="D253:D256" si="18">IF(C253&gt;=18,"A1",IF(C253&gt;=16,"A2",IF(C253&gt;=14,"B1",IF(C253&gt;=12,"B2",IF(C253&gt;=10,"C1",IF(C253&gt;=8,"C2",IF(C253&gt;=6.5,"D","E")))))))</f>
        <v>C2</v>
      </c>
      <c r="E253" s="514"/>
      <c r="F253" s="515"/>
    </row>
    <row r="254" spans="1:6" ht="17.100000000000001" customHeight="1">
      <c r="A254" s="14">
        <v>3</v>
      </c>
      <c r="B254" s="15" t="s">
        <v>278</v>
      </c>
      <c r="C254" s="14">
        <v>13</v>
      </c>
      <c r="D254" s="19" t="str">
        <f t="shared" si="18"/>
        <v>B2</v>
      </c>
      <c r="E254" s="514"/>
      <c r="F254" s="515"/>
    </row>
    <row r="255" spans="1:6" ht="17.100000000000001" customHeight="1">
      <c r="A255" s="14">
        <v>4</v>
      </c>
      <c r="B255" s="15" t="s">
        <v>279</v>
      </c>
      <c r="C255" s="14">
        <v>19.5</v>
      </c>
      <c r="D255" s="19" t="str">
        <f t="shared" si="18"/>
        <v>A1</v>
      </c>
      <c r="E255" s="514"/>
      <c r="F255" s="515"/>
    </row>
    <row r="256" spans="1:6" ht="17.100000000000001" customHeight="1">
      <c r="A256" s="14">
        <v>5</v>
      </c>
      <c r="B256" s="15" t="s">
        <v>281</v>
      </c>
      <c r="C256" s="14">
        <v>15</v>
      </c>
      <c r="D256" s="19" t="str">
        <f t="shared" si="18"/>
        <v>B1</v>
      </c>
      <c r="E256" s="514"/>
      <c r="F256" s="515"/>
    </row>
    <row r="257" spans="1:6" ht="17.100000000000001" customHeight="1">
      <c r="A257" s="14">
        <v>6</v>
      </c>
      <c r="B257" s="15" t="s">
        <v>282</v>
      </c>
      <c r="C257" s="14">
        <v>11</v>
      </c>
      <c r="D257" s="19" t="str">
        <f t="shared" ref="D257" si="19">IF(C257&gt;=18,"A1",IF(C257&gt;=16,"A2",IF(C257&gt;=14,"B1",IF(C257&gt;=12,"B2",IF(C257&gt;=10,"C1",IF(C257&gt;=8,"C2",IF(C257&gt;=6.5,"D","E")))))))</f>
        <v>C1</v>
      </c>
      <c r="E257" s="514"/>
      <c r="F257" s="515"/>
    </row>
    <row r="258" spans="1:6" ht="17.100000000000001" customHeight="1">
      <c r="A258" s="13"/>
      <c r="B258" s="13"/>
      <c r="C258" s="14"/>
      <c r="D258" s="13"/>
      <c r="E258" s="514"/>
      <c r="F258" s="515"/>
    </row>
    <row r="259" spans="1:6" ht="17.100000000000001" customHeight="1">
      <c r="A259" s="13"/>
      <c r="B259" s="14" t="s">
        <v>283</v>
      </c>
      <c r="C259" s="14">
        <f>SUM(C252:C256)</f>
        <v>74.5</v>
      </c>
      <c r="D259" s="13"/>
      <c r="E259" s="514"/>
      <c r="F259" s="515"/>
    </row>
    <row r="260" spans="1:6" ht="17.100000000000001" customHeight="1">
      <c r="A260" s="13"/>
      <c r="B260" s="20" t="s">
        <v>284</v>
      </c>
      <c r="C260" s="21">
        <f>(C259/100)*100</f>
        <v>74.5</v>
      </c>
      <c r="D260" s="13"/>
      <c r="E260" s="514"/>
      <c r="F260" s="515"/>
    </row>
    <row r="261" spans="1:6" ht="17.100000000000001" customHeight="1">
      <c r="A261" s="516" t="s">
        <v>442</v>
      </c>
      <c r="B261" s="516" t="s">
        <v>301</v>
      </c>
      <c r="C261" s="516"/>
      <c r="D261" s="517" t="s">
        <v>287</v>
      </c>
      <c r="E261" s="518"/>
      <c r="F261" s="519"/>
    </row>
    <row r="262" spans="1:6" ht="17.100000000000001" customHeight="1">
      <c r="A262" s="516"/>
      <c r="B262" s="516"/>
      <c r="C262" s="516"/>
      <c r="D262" s="520"/>
      <c r="E262" s="521"/>
      <c r="F262" s="522"/>
    </row>
    <row r="265" spans="1:6" ht="17.100000000000001" customHeight="1">
      <c r="A265" s="13"/>
      <c r="B265" s="508" t="s">
        <v>257</v>
      </c>
      <c r="C265" s="508"/>
      <c r="D265" s="508"/>
      <c r="E265" s="508"/>
      <c r="F265" s="508"/>
    </row>
    <row r="266" spans="1:6" ht="17.100000000000001" customHeight="1">
      <c r="A266" s="13"/>
      <c r="B266" s="508" t="s">
        <v>258</v>
      </c>
      <c r="C266" s="508"/>
      <c r="D266" s="508"/>
      <c r="E266" s="508"/>
      <c r="F266" s="508"/>
    </row>
    <row r="267" spans="1:6" ht="17.100000000000001" customHeight="1">
      <c r="A267" s="13"/>
      <c r="B267" s="508" t="s">
        <v>259</v>
      </c>
      <c r="C267" s="508"/>
      <c r="D267" s="508"/>
      <c r="E267" s="508"/>
      <c r="F267" s="508"/>
    </row>
    <row r="268" spans="1:6" ht="17.100000000000001" customHeight="1">
      <c r="A268" s="13"/>
      <c r="B268" s="509" t="s">
        <v>260</v>
      </c>
      <c r="C268" s="509"/>
      <c r="D268" s="509"/>
      <c r="E268" s="509"/>
      <c r="F268" s="509"/>
    </row>
    <row r="269" spans="1:6" ht="17.100000000000001" customHeight="1">
      <c r="A269" s="13"/>
      <c r="B269" s="508" t="s">
        <v>439</v>
      </c>
      <c r="C269" s="508"/>
      <c r="D269" s="508"/>
      <c r="E269" s="508"/>
      <c r="F269" s="508"/>
    </row>
    <row r="270" spans="1:6" ht="17.100000000000001" customHeight="1">
      <c r="A270" s="508" t="s">
        <v>440</v>
      </c>
      <c r="B270" s="508"/>
      <c r="C270" s="508"/>
      <c r="D270" s="508"/>
      <c r="E270" s="508"/>
      <c r="F270" s="508"/>
    </row>
    <row r="271" spans="1:6" ht="17.100000000000001" customHeight="1">
      <c r="A271" s="13" t="s">
        <v>263</v>
      </c>
      <c r="B271" s="510" t="s">
        <v>264</v>
      </c>
      <c r="C271" s="511"/>
      <c r="E271" s="508"/>
      <c r="F271" s="508"/>
    </row>
    <row r="272" spans="1:6" ht="17.100000000000001" customHeight="1">
      <c r="A272" s="13" t="s">
        <v>265</v>
      </c>
      <c r="B272" s="510" t="s">
        <v>152</v>
      </c>
      <c r="C272" s="511"/>
      <c r="D272" s="13" t="s">
        <v>441</v>
      </c>
      <c r="E272" s="509">
        <v>12</v>
      </c>
      <c r="F272" s="509"/>
    </row>
    <row r="273" spans="1:6" ht="17.100000000000001" customHeight="1">
      <c r="A273" s="13" t="s">
        <v>267</v>
      </c>
      <c r="B273" s="16" t="s">
        <v>317</v>
      </c>
      <c r="C273" s="17"/>
      <c r="D273" s="18" t="s">
        <v>269</v>
      </c>
      <c r="E273" s="510">
        <v>900</v>
      </c>
      <c r="F273" s="511"/>
    </row>
    <row r="274" spans="1:6" ht="17.100000000000001" customHeight="1">
      <c r="A274" s="13" t="s">
        <v>270</v>
      </c>
      <c r="B274" s="16" t="s">
        <v>318</v>
      </c>
      <c r="C274" s="17"/>
      <c r="D274" s="13"/>
      <c r="E274" s="512"/>
      <c r="F274" s="513"/>
    </row>
    <row r="275" spans="1:6" ht="17.100000000000001" customHeight="1">
      <c r="A275" s="14" t="s">
        <v>272</v>
      </c>
      <c r="B275" s="14" t="s">
        <v>273</v>
      </c>
      <c r="C275" s="14" t="s">
        <v>274</v>
      </c>
      <c r="D275" s="14" t="s">
        <v>275</v>
      </c>
      <c r="E275" s="509"/>
      <c r="F275" s="509"/>
    </row>
    <row r="276" spans="1:6" ht="17.100000000000001" customHeight="1">
      <c r="A276" s="14">
        <v>1</v>
      </c>
      <c r="B276" s="15" t="s">
        <v>276</v>
      </c>
      <c r="C276" s="14">
        <v>20</v>
      </c>
      <c r="D276" s="19" t="str">
        <f>IF(C276&gt;=18,"A1",IF(C276&gt;=16,"A2",IF(C276&gt;=14,"B1",IF(C276&gt;=12,"B2",IF(C276&gt;=10,"C1",IF(C276&gt;=8,"C2",IF(C276&gt;=6.5,"D","E")))))))</f>
        <v>A1</v>
      </c>
      <c r="E276" s="510"/>
      <c r="F276" s="511"/>
    </row>
    <row r="277" spans="1:6" ht="17.100000000000001" customHeight="1">
      <c r="A277" s="14">
        <v>2</v>
      </c>
      <c r="B277" s="15" t="s">
        <v>277</v>
      </c>
      <c r="C277" s="14">
        <v>19.5</v>
      </c>
      <c r="D277" s="19" t="str">
        <f t="shared" ref="D277:D280" si="20">IF(C277&gt;=18,"A1",IF(C277&gt;=16,"A2",IF(C277&gt;=14,"B1",IF(C277&gt;=12,"B2",IF(C277&gt;=10,"C1",IF(C277&gt;=8,"C2",IF(C277&gt;=6.5,"D","E")))))))</f>
        <v>A1</v>
      </c>
      <c r="E277" s="514"/>
      <c r="F277" s="515"/>
    </row>
    <row r="278" spans="1:6" ht="17.100000000000001" customHeight="1">
      <c r="A278" s="14">
        <v>3</v>
      </c>
      <c r="B278" s="15" t="s">
        <v>278</v>
      </c>
      <c r="C278" s="14">
        <v>18.5</v>
      </c>
      <c r="D278" s="19" t="str">
        <f t="shared" si="20"/>
        <v>A1</v>
      </c>
      <c r="E278" s="514"/>
      <c r="F278" s="515"/>
    </row>
    <row r="279" spans="1:6" ht="17.100000000000001" customHeight="1">
      <c r="A279" s="14">
        <v>4</v>
      </c>
      <c r="B279" s="15" t="s">
        <v>279</v>
      </c>
      <c r="C279" s="14">
        <v>20</v>
      </c>
      <c r="D279" s="19" t="str">
        <f t="shared" si="20"/>
        <v>A1</v>
      </c>
      <c r="E279" s="514"/>
      <c r="F279" s="515"/>
    </row>
    <row r="280" spans="1:6" ht="17.100000000000001" customHeight="1">
      <c r="A280" s="14">
        <v>5</v>
      </c>
      <c r="B280" s="15" t="s">
        <v>281</v>
      </c>
      <c r="C280" s="14">
        <v>20</v>
      </c>
      <c r="D280" s="19" t="str">
        <f t="shared" si="20"/>
        <v>A1</v>
      </c>
      <c r="E280" s="514"/>
      <c r="F280" s="515"/>
    </row>
    <row r="281" spans="1:6" ht="17.100000000000001" customHeight="1">
      <c r="A281" s="14">
        <v>6</v>
      </c>
      <c r="B281" s="15" t="s">
        <v>282</v>
      </c>
      <c r="C281" s="14">
        <v>20</v>
      </c>
      <c r="D281" s="19" t="str">
        <f t="shared" ref="D281" si="21">IF(C281&gt;=18,"A1",IF(C281&gt;=16,"A2",IF(C281&gt;=14,"B1",IF(C281&gt;=12,"B2",IF(C281&gt;=10,"C1",IF(C281&gt;=8,"C2",IF(C281&gt;=6.5,"D","E")))))))</f>
        <v>A1</v>
      </c>
      <c r="E281" s="514"/>
      <c r="F281" s="515"/>
    </row>
    <row r="282" spans="1:6" ht="17.100000000000001" customHeight="1">
      <c r="A282" s="13"/>
      <c r="B282" s="13"/>
      <c r="C282" s="14"/>
      <c r="D282" s="13"/>
      <c r="E282" s="514"/>
      <c r="F282" s="515"/>
    </row>
    <row r="283" spans="1:6" ht="17.100000000000001" customHeight="1">
      <c r="A283" s="13"/>
      <c r="B283" s="14" t="s">
        <v>283</v>
      </c>
      <c r="C283" s="14">
        <f>SUM(C276:C280)</f>
        <v>98</v>
      </c>
      <c r="D283" s="13"/>
      <c r="E283" s="514"/>
      <c r="F283" s="515"/>
    </row>
    <row r="284" spans="1:6" ht="17.100000000000001" customHeight="1">
      <c r="A284" s="13"/>
      <c r="B284" s="20" t="s">
        <v>284</v>
      </c>
      <c r="C284" s="21">
        <f>(C283/100)*100</f>
        <v>98</v>
      </c>
      <c r="D284" s="13"/>
      <c r="E284" s="514"/>
      <c r="F284" s="515"/>
    </row>
    <row r="285" spans="1:6" ht="17.100000000000001" customHeight="1">
      <c r="A285" s="516" t="s">
        <v>442</v>
      </c>
      <c r="B285" s="516" t="s">
        <v>301</v>
      </c>
      <c r="C285" s="516"/>
      <c r="D285" s="517" t="s">
        <v>287</v>
      </c>
      <c r="E285" s="518"/>
      <c r="F285" s="519"/>
    </row>
    <row r="286" spans="1:6" ht="17.100000000000001" customHeight="1">
      <c r="A286" s="516"/>
      <c r="B286" s="516"/>
      <c r="C286" s="516"/>
      <c r="D286" s="520"/>
      <c r="E286" s="521"/>
      <c r="F286" s="522"/>
    </row>
    <row r="289" spans="1:6" ht="17.100000000000001" customHeight="1">
      <c r="A289" s="13"/>
      <c r="B289" s="508" t="s">
        <v>257</v>
      </c>
      <c r="C289" s="508"/>
      <c r="D289" s="508"/>
      <c r="E289" s="508"/>
      <c r="F289" s="508"/>
    </row>
    <row r="290" spans="1:6" ht="17.100000000000001" customHeight="1">
      <c r="A290" s="13"/>
      <c r="B290" s="508" t="s">
        <v>258</v>
      </c>
      <c r="C290" s="508"/>
      <c r="D290" s="508"/>
      <c r="E290" s="508"/>
      <c r="F290" s="508"/>
    </row>
    <row r="291" spans="1:6" ht="17.100000000000001" customHeight="1">
      <c r="A291" s="13"/>
      <c r="B291" s="508" t="s">
        <v>259</v>
      </c>
      <c r="C291" s="508"/>
      <c r="D291" s="508"/>
      <c r="E291" s="508"/>
      <c r="F291" s="508"/>
    </row>
    <row r="292" spans="1:6" ht="17.100000000000001" customHeight="1">
      <c r="A292" s="13"/>
      <c r="B292" s="509" t="s">
        <v>260</v>
      </c>
      <c r="C292" s="509"/>
      <c r="D292" s="509"/>
      <c r="E292" s="509"/>
      <c r="F292" s="509"/>
    </row>
    <row r="293" spans="1:6" ht="17.100000000000001" customHeight="1">
      <c r="A293" s="13"/>
      <c r="B293" s="508" t="s">
        <v>439</v>
      </c>
      <c r="C293" s="508"/>
      <c r="D293" s="508"/>
      <c r="E293" s="508"/>
      <c r="F293" s="508"/>
    </row>
    <row r="294" spans="1:6" ht="17.100000000000001" customHeight="1">
      <c r="A294" s="508" t="s">
        <v>440</v>
      </c>
      <c r="B294" s="508"/>
      <c r="C294" s="508"/>
      <c r="D294" s="508"/>
      <c r="E294" s="508"/>
      <c r="F294" s="508"/>
    </row>
    <row r="295" spans="1:6" ht="17.100000000000001" customHeight="1">
      <c r="A295" s="13" t="s">
        <v>263</v>
      </c>
      <c r="B295" s="510" t="s">
        <v>264</v>
      </c>
      <c r="C295" s="511"/>
      <c r="E295" s="508"/>
      <c r="F295" s="508"/>
    </row>
    <row r="296" spans="1:6" ht="17.100000000000001" customHeight="1">
      <c r="A296" s="13" t="s">
        <v>265</v>
      </c>
      <c r="B296" s="510" t="s">
        <v>161</v>
      </c>
      <c r="C296" s="511"/>
      <c r="D296" s="13" t="s">
        <v>441</v>
      </c>
      <c r="E296" s="509">
        <v>13</v>
      </c>
      <c r="F296" s="509"/>
    </row>
    <row r="297" spans="1:6" ht="17.100000000000001" customHeight="1">
      <c r="A297" s="13" t="s">
        <v>267</v>
      </c>
      <c r="B297" s="16" t="s">
        <v>319</v>
      </c>
      <c r="C297" s="17"/>
      <c r="D297" s="18" t="s">
        <v>269</v>
      </c>
      <c r="E297" s="510">
        <v>1195</v>
      </c>
      <c r="F297" s="511"/>
    </row>
    <row r="298" spans="1:6" ht="17.100000000000001" customHeight="1">
      <c r="A298" s="13" t="s">
        <v>270</v>
      </c>
      <c r="B298" s="16" t="s">
        <v>320</v>
      </c>
      <c r="C298" s="17"/>
      <c r="D298" s="13"/>
      <c r="E298" s="512"/>
      <c r="F298" s="513"/>
    </row>
    <row r="299" spans="1:6" ht="17.100000000000001" customHeight="1">
      <c r="A299" s="14" t="s">
        <v>272</v>
      </c>
      <c r="B299" s="14" t="s">
        <v>273</v>
      </c>
      <c r="C299" s="14" t="s">
        <v>274</v>
      </c>
      <c r="D299" s="14" t="s">
        <v>275</v>
      </c>
      <c r="E299" s="509"/>
      <c r="F299" s="509"/>
    </row>
    <row r="300" spans="1:6" ht="17.100000000000001" customHeight="1">
      <c r="A300" s="14">
        <v>1</v>
      </c>
      <c r="B300" s="15" t="s">
        <v>276</v>
      </c>
      <c r="C300" s="14">
        <v>10.5</v>
      </c>
      <c r="D300" s="19" t="str">
        <f>IF(C300&gt;=18,"A1",IF(C300&gt;=16,"A2",IF(C300&gt;=14,"B1",IF(C300&gt;=12,"B2",IF(C300&gt;=10,"C1",IF(C300&gt;=8,"C2",IF(C300&gt;=6.5,"D","E")))))))</f>
        <v>C1</v>
      </c>
      <c r="E300" s="510"/>
      <c r="F300" s="511"/>
    </row>
    <row r="301" spans="1:6" ht="17.100000000000001" customHeight="1">
      <c r="A301" s="14">
        <v>2</v>
      </c>
      <c r="B301" s="15" t="s">
        <v>277</v>
      </c>
      <c r="C301" s="14">
        <v>11.5</v>
      </c>
      <c r="D301" s="19" t="str">
        <f t="shared" ref="D301:D304" si="22">IF(C301&gt;=18,"A1",IF(C301&gt;=16,"A2",IF(C301&gt;=14,"B1",IF(C301&gt;=12,"B2",IF(C301&gt;=10,"C1",IF(C301&gt;=8,"C2",IF(C301&gt;=6.5,"D","E")))))))</f>
        <v>C1</v>
      </c>
      <c r="E301" s="514"/>
      <c r="F301" s="515"/>
    </row>
    <row r="302" spans="1:6" ht="17.100000000000001" customHeight="1">
      <c r="A302" s="14">
        <v>3</v>
      </c>
      <c r="B302" s="15" t="s">
        <v>278</v>
      </c>
      <c r="C302" s="14">
        <v>8</v>
      </c>
      <c r="D302" s="19" t="str">
        <f t="shared" si="22"/>
        <v>C2</v>
      </c>
      <c r="E302" s="514"/>
      <c r="F302" s="515"/>
    </row>
    <row r="303" spans="1:6" ht="17.100000000000001" customHeight="1">
      <c r="A303" s="14">
        <v>4</v>
      </c>
      <c r="B303" s="15" t="s">
        <v>279</v>
      </c>
      <c r="C303" s="14">
        <v>19</v>
      </c>
      <c r="D303" s="19" t="str">
        <f t="shared" si="22"/>
        <v>A1</v>
      </c>
      <c r="E303" s="514"/>
      <c r="F303" s="515"/>
    </row>
    <row r="304" spans="1:6" ht="17.100000000000001" customHeight="1">
      <c r="A304" s="14">
        <v>5</v>
      </c>
      <c r="B304" s="15" t="s">
        <v>281</v>
      </c>
      <c r="C304" s="14">
        <v>14.5</v>
      </c>
      <c r="D304" s="19" t="str">
        <f t="shared" si="22"/>
        <v>B1</v>
      </c>
      <c r="E304" s="514"/>
      <c r="F304" s="515"/>
    </row>
    <row r="305" spans="1:6" ht="17.100000000000001" customHeight="1">
      <c r="A305" s="14">
        <v>6</v>
      </c>
      <c r="B305" s="15" t="s">
        <v>282</v>
      </c>
      <c r="C305" s="14">
        <v>7</v>
      </c>
      <c r="D305" s="19" t="str">
        <f t="shared" ref="D305" si="23">IF(C305&gt;=18,"A1",IF(C305&gt;=16,"A2",IF(C305&gt;=14,"B1",IF(C305&gt;=12,"B2",IF(C305&gt;=10,"C1",IF(C305&gt;=8,"C2",IF(C305&gt;=6.5,"D","E")))))))</f>
        <v>D</v>
      </c>
      <c r="E305" s="514"/>
      <c r="F305" s="515"/>
    </row>
    <row r="306" spans="1:6" ht="17.100000000000001" customHeight="1">
      <c r="A306" s="13"/>
      <c r="B306" s="13"/>
      <c r="C306" s="14"/>
      <c r="D306" s="13"/>
      <c r="E306" s="514"/>
      <c r="F306" s="515"/>
    </row>
    <row r="307" spans="1:6" ht="17.100000000000001" customHeight="1">
      <c r="A307" s="13"/>
      <c r="B307" s="14" t="s">
        <v>283</v>
      </c>
      <c r="C307" s="14">
        <f>SUM(C300:C304)</f>
        <v>63.5</v>
      </c>
      <c r="D307" s="13"/>
      <c r="E307" s="514"/>
      <c r="F307" s="515"/>
    </row>
    <row r="308" spans="1:6" ht="17.100000000000001" customHeight="1">
      <c r="A308" s="13"/>
      <c r="B308" s="20" t="s">
        <v>284</v>
      </c>
      <c r="C308" s="21">
        <f>(C307/100)*100</f>
        <v>63.5</v>
      </c>
      <c r="D308" s="13"/>
      <c r="E308" s="514"/>
      <c r="F308" s="515"/>
    </row>
    <row r="309" spans="1:6" ht="17.100000000000001" customHeight="1">
      <c r="A309" s="516" t="s">
        <v>442</v>
      </c>
      <c r="B309" s="516" t="s">
        <v>301</v>
      </c>
      <c r="C309" s="516"/>
      <c r="D309" s="517" t="s">
        <v>287</v>
      </c>
      <c r="E309" s="518"/>
      <c r="F309" s="519"/>
    </row>
    <row r="310" spans="1:6" ht="17.100000000000001" customHeight="1">
      <c r="A310" s="516"/>
      <c r="B310" s="516"/>
      <c r="C310" s="516"/>
      <c r="D310" s="520"/>
      <c r="E310" s="521"/>
      <c r="F310" s="522"/>
    </row>
    <row r="313" spans="1:6" ht="17.100000000000001" customHeight="1">
      <c r="A313" s="13"/>
      <c r="B313" s="508" t="s">
        <v>257</v>
      </c>
      <c r="C313" s="508"/>
      <c r="D313" s="508"/>
      <c r="E313" s="508"/>
      <c r="F313" s="508"/>
    </row>
    <row r="314" spans="1:6" ht="17.100000000000001" customHeight="1">
      <c r="A314" s="13"/>
      <c r="B314" s="508" t="s">
        <v>258</v>
      </c>
      <c r="C314" s="508"/>
      <c r="D314" s="508"/>
      <c r="E314" s="508"/>
      <c r="F314" s="508"/>
    </row>
    <row r="315" spans="1:6" ht="17.100000000000001" customHeight="1">
      <c r="A315" s="13"/>
      <c r="B315" s="508" t="s">
        <v>259</v>
      </c>
      <c r="C315" s="508"/>
      <c r="D315" s="508"/>
      <c r="E315" s="508"/>
      <c r="F315" s="508"/>
    </row>
    <row r="316" spans="1:6" ht="17.100000000000001" customHeight="1">
      <c r="A316" s="13"/>
      <c r="B316" s="509" t="s">
        <v>260</v>
      </c>
      <c r="C316" s="509"/>
      <c r="D316" s="509"/>
      <c r="E316" s="509"/>
      <c r="F316" s="509"/>
    </row>
    <row r="317" spans="1:6" ht="17.100000000000001" customHeight="1">
      <c r="A317" s="13"/>
      <c r="B317" s="508" t="s">
        <v>439</v>
      </c>
      <c r="C317" s="508"/>
      <c r="D317" s="508"/>
      <c r="E317" s="508"/>
      <c r="F317" s="508"/>
    </row>
    <row r="318" spans="1:6" ht="17.100000000000001" customHeight="1">
      <c r="A318" s="508" t="s">
        <v>440</v>
      </c>
      <c r="B318" s="508"/>
      <c r="C318" s="508"/>
      <c r="D318" s="508"/>
      <c r="E318" s="508"/>
      <c r="F318" s="508"/>
    </row>
    <row r="319" spans="1:6" ht="17.100000000000001" customHeight="1">
      <c r="A319" s="13" t="s">
        <v>263</v>
      </c>
      <c r="B319" s="510" t="s">
        <v>264</v>
      </c>
      <c r="C319" s="511"/>
      <c r="E319" s="508"/>
      <c r="F319" s="508"/>
    </row>
    <row r="320" spans="1:6" ht="17.100000000000001" customHeight="1">
      <c r="A320" s="13" t="s">
        <v>265</v>
      </c>
      <c r="B320" s="510" t="s">
        <v>168</v>
      </c>
      <c r="C320" s="511"/>
      <c r="D320" s="13" t="s">
        <v>441</v>
      </c>
      <c r="E320" s="509">
        <v>14</v>
      </c>
      <c r="F320" s="509"/>
    </row>
    <row r="321" spans="1:6" ht="17.100000000000001" customHeight="1">
      <c r="A321" s="13" t="s">
        <v>267</v>
      </c>
      <c r="B321" s="16" t="s">
        <v>321</v>
      </c>
      <c r="C321" s="17"/>
      <c r="D321" s="18" t="s">
        <v>269</v>
      </c>
      <c r="E321" s="510">
        <v>1358</v>
      </c>
      <c r="F321" s="511"/>
    </row>
    <row r="322" spans="1:6" ht="17.100000000000001" customHeight="1">
      <c r="A322" s="13" t="s">
        <v>270</v>
      </c>
      <c r="B322" s="16" t="s">
        <v>322</v>
      </c>
      <c r="C322" s="17"/>
      <c r="D322" s="13"/>
      <c r="E322" s="512"/>
      <c r="F322" s="513"/>
    </row>
    <row r="323" spans="1:6" ht="17.100000000000001" customHeight="1">
      <c r="A323" s="14" t="s">
        <v>272</v>
      </c>
      <c r="B323" s="14" t="s">
        <v>273</v>
      </c>
      <c r="C323" s="14" t="s">
        <v>274</v>
      </c>
      <c r="D323" s="14" t="s">
        <v>275</v>
      </c>
      <c r="E323" s="509"/>
      <c r="F323" s="509"/>
    </row>
    <row r="324" spans="1:6" ht="17.100000000000001" customHeight="1">
      <c r="A324" s="14">
        <v>1</v>
      </c>
      <c r="B324" s="15" t="s">
        <v>276</v>
      </c>
      <c r="C324" s="14">
        <v>9</v>
      </c>
      <c r="D324" s="19" t="str">
        <f>IF(C324&gt;=18,"A1",IF(C324&gt;=16,"A2",IF(C324&gt;=14,"B1",IF(C324&gt;=12,"B2",IF(C324&gt;=10,"C1",IF(C324&gt;=8,"C2",IF(C324&gt;=6.5,"D","E")))))))</f>
        <v>C2</v>
      </c>
      <c r="E324" s="510"/>
      <c r="F324" s="511"/>
    </row>
    <row r="325" spans="1:6" ht="17.100000000000001" customHeight="1">
      <c r="A325" s="14">
        <v>2</v>
      </c>
      <c r="B325" s="15" t="s">
        <v>277</v>
      </c>
      <c r="C325" s="14">
        <v>8.5</v>
      </c>
      <c r="D325" s="19" t="str">
        <f t="shared" ref="D325:D328" si="24">IF(C325&gt;=18,"A1",IF(C325&gt;=16,"A2",IF(C325&gt;=14,"B1",IF(C325&gt;=12,"B2",IF(C325&gt;=10,"C1",IF(C325&gt;=8,"C2",IF(C325&gt;=6.5,"D","E")))))))</f>
        <v>C2</v>
      </c>
      <c r="E325" s="514"/>
      <c r="F325" s="515"/>
    </row>
    <row r="326" spans="1:6" ht="17.100000000000001" customHeight="1">
      <c r="A326" s="14">
        <v>3</v>
      </c>
      <c r="B326" s="15" t="s">
        <v>278</v>
      </c>
      <c r="C326" s="14">
        <v>5.5</v>
      </c>
      <c r="D326" s="19" t="str">
        <f t="shared" si="24"/>
        <v>E</v>
      </c>
      <c r="E326" s="514"/>
      <c r="F326" s="515"/>
    </row>
    <row r="327" spans="1:6" ht="17.100000000000001" customHeight="1">
      <c r="A327" s="14">
        <v>4</v>
      </c>
      <c r="B327" s="15" t="s">
        <v>279</v>
      </c>
      <c r="C327" s="14">
        <v>14.5</v>
      </c>
      <c r="D327" s="19" t="str">
        <f t="shared" si="24"/>
        <v>B1</v>
      </c>
      <c r="E327" s="514"/>
      <c r="F327" s="515"/>
    </row>
    <row r="328" spans="1:6" ht="17.100000000000001" customHeight="1">
      <c r="A328" s="14">
        <v>5</v>
      </c>
      <c r="B328" s="15" t="s">
        <v>281</v>
      </c>
      <c r="C328" s="14">
        <v>5.5</v>
      </c>
      <c r="D328" s="19" t="str">
        <f t="shared" si="24"/>
        <v>E</v>
      </c>
      <c r="E328" s="514"/>
      <c r="F328" s="515"/>
    </row>
    <row r="329" spans="1:6" ht="17.100000000000001" customHeight="1">
      <c r="A329" s="14">
        <v>6</v>
      </c>
      <c r="B329" s="15" t="s">
        <v>282</v>
      </c>
      <c r="C329" s="14">
        <v>10.5</v>
      </c>
      <c r="D329" s="19" t="str">
        <f t="shared" ref="D329" si="25">IF(C329&gt;=18,"A1",IF(C329&gt;=16,"A2",IF(C329&gt;=14,"B1",IF(C329&gt;=12,"B2",IF(C329&gt;=10,"C1",IF(C329&gt;=8,"C2",IF(C329&gt;=6.5,"D","E")))))))</f>
        <v>C1</v>
      </c>
      <c r="E329" s="514"/>
      <c r="F329" s="515"/>
    </row>
    <row r="330" spans="1:6" ht="17.100000000000001" customHeight="1">
      <c r="A330" s="13"/>
      <c r="B330" s="13"/>
      <c r="C330" s="14"/>
      <c r="D330" s="13"/>
      <c r="E330" s="514"/>
      <c r="F330" s="515"/>
    </row>
    <row r="331" spans="1:6" ht="17.100000000000001" customHeight="1">
      <c r="A331" s="13"/>
      <c r="B331" s="14" t="s">
        <v>283</v>
      </c>
      <c r="C331" s="14">
        <f>SUM(C324:C328)</f>
        <v>43</v>
      </c>
      <c r="D331" s="13"/>
      <c r="E331" s="514"/>
      <c r="F331" s="515"/>
    </row>
    <row r="332" spans="1:6" ht="17.100000000000001" customHeight="1">
      <c r="A332" s="13"/>
      <c r="B332" s="20" t="s">
        <v>284</v>
      </c>
      <c r="C332" s="21">
        <f>(C331/100)*100</f>
        <v>43</v>
      </c>
      <c r="D332" s="13"/>
      <c r="E332" s="514"/>
      <c r="F332" s="515"/>
    </row>
    <row r="333" spans="1:6" ht="17.100000000000001" customHeight="1">
      <c r="A333" s="516" t="s">
        <v>442</v>
      </c>
      <c r="B333" s="516" t="s">
        <v>301</v>
      </c>
      <c r="C333" s="516"/>
      <c r="D333" s="517" t="s">
        <v>287</v>
      </c>
      <c r="E333" s="518"/>
      <c r="F333" s="519"/>
    </row>
    <row r="334" spans="1:6" ht="17.100000000000001" customHeight="1">
      <c r="A334" s="516"/>
      <c r="B334" s="516"/>
      <c r="C334" s="516"/>
      <c r="D334" s="520"/>
      <c r="E334" s="521"/>
      <c r="F334" s="522"/>
    </row>
    <row r="337" spans="1:6" ht="17.100000000000001" customHeight="1">
      <c r="A337" s="13"/>
      <c r="B337" s="508" t="s">
        <v>257</v>
      </c>
      <c r="C337" s="508"/>
      <c r="D337" s="508"/>
      <c r="E337" s="508"/>
      <c r="F337" s="508"/>
    </row>
    <row r="338" spans="1:6" ht="17.100000000000001" customHeight="1">
      <c r="A338" s="13"/>
      <c r="B338" s="508" t="s">
        <v>258</v>
      </c>
      <c r="C338" s="508"/>
      <c r="D338" s="508"/>
      <c r="E338" s="508"/>
      <c r="F338" s="508"/>
    </row>
    <row r="339" spans="1:6" ht="17.100000000000001" customHeight="1">
      <c r="A339" s="13"/>
      <c r="B339" s="508" t="s">
        <v>259</v>
      </c>
      <c r="C339" s="508"/>
      <c r="D339" s="508"/>
      <c r="E339" s="508"/>
      <c r="F339" s="508"/>
    </row>
    <row r="340" spans="1:6" ht="17.100000000000001" customHeight="1">
      <c r="A340" s="13"/>
      <c r="B340" s="509" t="s">
        <v>260</v>
      </c>
      <c r="C340" s="509"/>
      <c r="D340" s="509"/>
      <c r="E340" s="509"/>
      <c r="F340" s="509"/>
    </row>
    <row r="341" spans="1:6" ht="17.100000000000001" customHeight="1">
      <c r="A341" s="13"/>
      <c r="B341" s="508" t="s">
        <v>439</v>
      </c>
      <c r="C341" s="508"/>
      <c r="D341" s="508"/>
      <c r="E341" s="508"/>
      <c r="F341" s="508"/>
    </row>
    <row r="342" spans="1:6" ht="17.100000000000001" customHeight="1">
      <c r="A342" s="508" t="s">
        <v>440</v>
      </c>
      <c r="B342" s="508"/>
      <c r="C342" s="508"/>
      <c r="D342" s="508"/>
      <c r="E342" s="508"/>
      <c r="F342" s="508"/>
    </row>
    <row r="343" spans="1:6" ht="17.100000000000001" customHeight="1">
      <c r="A343" s="13" t="s">
        <v>263</v>
      </c>
      <c r="B343" s="510" t="s">
        <v>264</v>
      </c>
      <c r="C343" s="511"/>
      <c r="E343" s="508"/>
      <c r="F343" s="508"/>
    </row>
    <row r="344" spans="1:6" ht="17.100000000000001" customHeight="1">
      <c r="A344" s="13" t="s">
        <v>265</v>
      </c>
      <c r="B344" s="510" t="s">
        <v>177</v>
      </c>
      <c r="C344" s="511"/>
      <c r="D344" s="13" t="s">
        <v>441</v>
      </c>
      <c r="E344" s="509">
        <v>15</v>
      </c>
      <c r="F344" s="509"/>
    </row>
    <row r="345" spans="1:6" ht="17.100000000000001" customHeight="1">
      <c r="A345" s="13" t="s">
        <v>267</v>
      </c>
      <c r="B345" s="16" t="s">
        <v>323</v>
      </c>
      <c r="C345" s="17"/>
      <c r="D345" s="18" t="s">
        <v>269</v>
      </c>
      <c r="E345" s="510">
        <v>1412</v>
      </c>
      <c r="F345" s="511"/>
    </row>
    <row r="346" spans="1:6" ht="17.100000000000001" customHeight="1">
      <c r="A346" s="13" t="s">
        <v>270</v>
      </c>
      <c r="B346" s="16" t="s">
        <v>305</v>
      </c>
      <c r="C346" s="17"/>
      <c r="D346" s="13"/>
      <c r="E346" s="512"/>
      <c r="F346" s="513"/>
    </row>
    <row r="347" spans="1:6" ht="17.100000000000001" customHeight="1">
      <c r="A347" s="14" t="s">
        <v>272</v>
      </c>
      <c r="B347" s="14" t="s">
        <v>273</v>
      </c>
      <c r="C347" s="14" t="s">
        <v>274</v>
      </c>
      <c r="D347" s="14" t="s">
        <v>275</v>
      </c>
      <c r="E347" s="509"/>
      <c r="F347" s="509"/>
    </row>
    <row r="348" spans="1:6" ht="17.100000000000001" customHeight="1">
      <c r="A348" s="14">
        <v>1</v>
      </c>
      <c r="B348" s="15" t="s">
        <v>276</v>
      </c>
      <c r="C348" s="14">
        <v>15.5</v>
      </c>
      <c r="D348" s="19" t="str">
        <f>IF(C348&gt;=18,"A1",IF(C348&gt;=16,"A2",IF(C348&gt;=14,"B1",IF(C348&gt;=12,"B2",IF(C348&gt;=10,"C1",IF(C348&gt;=8,"C2",IF(C348&gt;=6.5,"D","E")))))))</f>
        <v>B1</v>
      </c>
      <c r="E348" s="510"/>
      <c r="F348" s="511"/>
    </row>
    <row r="349" spans="1:6" ht="17.100000000000001" customHeight="1">
      <c r="A349" s="14">
        <v>2</v>
      </c>
      <c r="B349" s="15" t="s">
        <v>277</v>
      </c>
      <c r="C349" s="14">
        <v>13.5</v>
      </c>
      <c r="D349" s="19" t="str">
        <f t="shared" ref="D349:D352" si="26">IF(C349&gt;=18,"A1",IF(C349&gt;=16,"A2",IF(C349&gt;=14,"B1",IF(C349&gt;=12,"B2",IF(C349&gt;=10,"C1",IF(C349&gt;=8,"C2",IF(C349&gt;=6.5,"D","E")))))))</f>
        <v>B2</v>
      </c>
      <c r="E349" s="514"/>
      <c r="F349" s="515"/>
    </row>
    <row r="350" spans="1:6" ht="17.100000000000001" customHeight="1">
      <c r="A350" s="14">
        <v>3</v>
      </c>
      <c r="B350" s="15" t="s">
        <v>278</v>
      </c>
      <c r="C350" s="14">
        <v>17</v>
      </c>
      <c r="D350" s="19" t="str">
        <f t="shared" si="26"/>
        <v>A2</v>
      </c>
      <c r="E350" s="514"/>
      <c r="F350" s="515"/>
    </row>
    <row r="351" spans="1:6" ht="17.100000000000001" customHeight="1">
      <c r="A351" s="14">
        <v>4</v>
      </c>
      <c r="B351" s="15" t="s">
        <v>279</v>
      </c>
      <c r="C351" s="14">
        <v>17</v>
      </c>
      <c r="D351" s="19" t="str">
        <f t="shared" si="26"/>
        <v>A2</v>
      </c>
      <c r="E351" s="514"/>
      <c r="F351" s="515"/>
    </row>
    <row r="352" spans="1:6" ht="17.100000000000001" customHeight="1">
      <c r="A352" s="14">
        <v>5</v>
      </c>
      <c r="B352" s="15" t="s">
        <v>281</v>
      </c>
      <c r="C352" s="14">
        <v>12.5</v>
      </c>
      <c r="D352" s="19" t="str">
        <f t="shared" si="26"/>
        <v>B2</v>
      </c>
      <c r="E352" s="514"/>
      <c r="F352" s="515"/>
    </row>
    <row r="353" spans="1:6" ht="17.100000000000001" customHeight="1">
      <c r="A353" s="14">
        <v>6</v>
      </c>
      <c r="B353" s="15" t="s">
        <v>282</v>
      </c>
      <c r="C353" s="14">
        <v>8.5</v>
      </c>
      <c r="D353" s="19" t="str">
        <f t="shared" ref="D353" si="27">IF(C353&gt;=18,"A1",IF(C353&gt;=16,"A2",IF(C353&gt;=14,"B1",IF(C353&gt;=12,"B2",IF(C353&gt;=10,"C1",IF(C353&gt;=8,"C2",IF(C353&gt;=6.5,"D","E")))))))</f>
        <v>C2</v>
      </c>
      <c r="E353" s="514"/>
      <c r="F353" s="515"/>
    </row>
    <row r="354" spans="1:6" ht="17.100000000000001" customHeight="1">
      <c r="A354" s="13"/>
      <c r="B354" s="13"/>
      <c r="C354" s="14"/>
      <c r="D354" s="13"/>
      <c r="E354" s="514"/>
      <c r="F354" s="515"/>
    </row>
    <row r="355" spans="1:6" ht="17.100000000000001" customHeight="1">
      <c r="A355" s="13"/>
      <c r="B355" s="14" t="s">
        <v>283</v>
      </c>
      <c r="C355" s="14">
        <f>SUM(C348:C352)</f>
        <v>75.5</v>
      </c>
      <c r="D355" s="13"/>
      <c r="E355" s="514"/>
      <c r="F355" s="515"/>
    </row>
    <row r="356" spans="1:6" ht="17.100000000000001" customHeight="1">
      <c r="A356" s="13"/>
      <c r="B356" s="20" t="s">
        <v>284</v>
      </c>
      <c r="C356" s="21">
        <f>(C355/100)*100</f>
        <v>75.5</v>
      </c>
      <c r="D356" s="13"/>
      <c r="E356" s="514"/>
      <c r="F356" s="515"/>
    </row>
    <row r="357" spans="1:6" ht="17.100000000000001" customHeight="1">
      <c r="A357" s="516" t="s">
        <v>442</v>
      </c>
      <c r="B357" s="516" t="s">
        <v>301</v>
      </c>
      <c r="C357" s="516"/>
      <c r="D357" s="517" t="s">
        <v>287</v>
      </c>
      <c r="E357" s="518"/>
      <c r="F357" s="519"/>
    </row>
    <row r="358" spans="1:6" ht="17.100000000000001" customHeight="1">
      <c r="A358" s="516"/>
      <c r="B358" s="516"/>
      <c r="C358" s="516"/>
      <c r="D358" s="520"/>
      <c r="E358" s="521"/>
      <c r="F358" s="522"/>
    </row>
    <row r="361" spans="1:6" ht="17.100000000000001" customHeight="1">
      <c r="A361" s="13"/>
      <c r="B361" s="508" t="s">
        <v>257</v>
      </c>
      <c r="C361" s="508"/>
      <c r="D361" s="508"/>
      <c r="E361" s="508"/>
      <c r="F361" s="508"/>
    </row>
    <row r="362" spans="1:6" ht="17.100000000000001" customHeight="1">
      <c r="A362" s="13"/>
      <c r="B362" s="508" t="s">
        <v>258</v>
      </c>
      <c r="C362" s="508"/>
      <c r="D362" s="508"/>
      <c r="E362" s="508"/>
      <c r="F362" s="508"/>
    </row>
    <row r="363" spans="1:6" ht="17.100000000000001" customHeight="1">
      <c r="A363" s="13"/>
      <c r="B363" s="508" t="s">
        <v>259</v>
      </c>
      <c r="C363" s="508"/>
      <c r="D363" s="508"/>
      <c r="E363" s="508"/>
      <c r="F363" s="508"/>
    </row>
    <row r="364" spans="1:6" ht="17.100000000000001" customHeight="1">
      <c r="A364" s="13"/>
      <c r="B364" s="509" t="s">
        <v>260</v>
      </c>
      <c r="C364" s="509"/>
      <c r="D364" s="509"/>
      <c r="E364" s="509"/>
      <c r="F364" s="509"/>
    </row>
    <row r="365" spans="1:6" ht="17.100000000000001" customHeight="1">
      <c r="A365" s="13"/>
      <c r="B365" s="508" t="s">
        <v>439</v>
      </c>
      <c r="C365" s="508"/>
      <c r="D365" s="508"/>
      <c r="E365" s="508"/>
      <c r="F365" s="508"/>
    </row>
    <row r="366" spans="1:6" ht="17.100000000000001" customHeight="1">
      <c r="A366" s="508" t="s">
        <v>440</v>
      </c>
      <c r="B366" s="508"/>
      <c r="C366" s="508"/>
      <c r="D366" s="508"/>
      <c r="E366" s="508"/>
      <c r="F366" s="508"/>
    </row>
    <row r="367" spans="1:6" ht="17.100000000000001" customHeight="1">
      <c r="A367" s="13" t="s">
        <v>263</v>
      </c>
      <c r="B367" s="510" t="s">
        <v>264</v>
      </c>
      <c r="C367" s="511"/>
      <c r="E367" s="508"/>
      <c r="F367" s="508"/>
    </row>
    <row r="368" spans="1:6" ht="17.100000000000001" customHeight="1">
      <c r="A368" s="13" t="s">
        <v>265</v>
      </c>
      <c r="B368" s="510" t="s">
        <v>183</v>
      </c>
      <c r="C368" s="511"/>
      <c r="D368" s="13" t="s">
        <v>441</v>
      </c>
      <c r="E368" s="509">
        <v>16</v>
      </c>
      <c r="F368" s="509"/>
    </row>
    <row r="369" spans="1:6" ht="17.100000000000001" customHeight="1">
      <c r="A369" s="13" t="s">
        <v>267</v>
      </c>
      <c r="B369" s="16" t="s">
        <v>324</v>
      </c>
      <c r="C369" s="17"/>
      <c r="D369" s="18" t="s">
        <v>269</v>
      </c>
      <c r="E369" s="510">
        <v>1150</v>
      </c>
      <c r="F369" s="511"/>
    </row>
    <row r="370" spans="1:6" ht="17.100000000000001" customHeight="1">
      <c r="A370" s="13" t="s">
        <v>270</v>
      </c>
      <c r="B370" s="16" t="s">
        <v>325</v>
      </c>
      <c r="C370" s="17"/>
      <c r="D370" s="13"/>
      <c r="E370" s="512"/>
      <c r="F370" s="513"/>
    </row>
    <row r="371" spans="1:6" ht="17.100000000000001" customHeight="1">
      <c r="A371" s="14" t="s">
        <v>272</v>
      </c>
      <c r="B371" s="14" t="s">
        <v>273</v>
      </c>
      <c r="C371" s="14" t="s">
        <v>274</v>
      </c>
      <c r="D371" s="14" t="s">
        <v>275</v>
      </c>
      <c r="E371" s="509"/>
      <c r="F371" s="509"/>
    </row>
    <row r="372" spans="1:6" ht="17.100000000000001" customHeight="1">
      <c r="A372" s="14">
        <v>1</v>
      </c>
      <c r="B372" s="15" t="s">
        <v>276</v>
      </c>
      <c r="C372" s="14">
        <v>17.5</v>
      </c>
      <c r="D372" s="19" t="str">
        <f>IF(C372&gt;=18,"A1",IF(C372&gt;=16,"A2",IF(C372&gt;=14,"B1",IF(C372&gt;=12,"B2",IF(C372&gt;=10,"C1",IF(C372&gt;=8,"C2",IF(C372&gt;=6.5,"D","E")))))))</f>
        <v>A2</v>
      </c>
      <c r="E372" s="510"/>
      <c r="F372" s="511"/>
    </row>
    <row r="373" spans="1:6" ht="17.100000000000001" customHeight="1">
      <c r="A373" s="14">
        <v>2</v>
      </c>
      <c r="B373" s="15" t="s">
        <v>277</v>
      </c>
      <c r="C373" s="14">
        <v>11.5</v>
      </c>
      <c r="D373" s="19" t="str">
        <f t="shared" ref="D373:D376" si="28">IF(C373&gt;=18,"A1",IF(C373&gt;=16,"A2",IF(C373&gt;=14,"B1",IF(C373&gt;=12,"B2",IF(C373&gt;=10,"C1",IF(C373&gt;=8,"C2",IF(C373&gt;=6.5,"D","E")))))))</f>
        <v>C1</v>
      </c>
      <c r="E373" s="514"/>
      <c r="F373" s="515"/>
    </row>
    <row r="374" spans="1:6" ht="17.100000000000001" customHeight="1">
      <c r="A374" s="14">
        <v>3</v>
      </c>
      <c r="B374" s="15" t="s">
        <v>278</v>
      </c>
      <c r="C374" s="14">
        <v>12.5</v>
      </c>
      <c r="D374" s="19" t="str">
        <f t="shared" si="28"/>
        <v>B2</v>
      </c>
      <c r="E374" s="514"/>
      <c r="F374" s="515"/>
    </row>
    <row r="375" spans="1:6" ht="17.100000000000001" customHeight="1">
      <c r="A375" s="14">
        <v>4</v>
      </c>
      <c r="B375" s="15" t="s">
        <v>279</v>
      </c>
      <c r="C375" s="14">
        <v>20</v>
      </c>
      <c r="D375" s="19" t="str">
        <f t="shared" si="28"/>
        <v>A1</v>
      </c>
      <c r="E375" s="514"/>
      <c r="F375" s="515"/>
    </row>
    <row r="376" spans="1:6" ht="17.100000000000001" customHeight="1">
      <c r="A376" s="14">
        <v>5</v>
      </c>
      <c r="B376" s="15" t="s">
        <v>281</v>
      </c>
      <c r="C376" s="14">
        <v>18</v>
      </c>
      <c r="D376" s="19" t="str">
        <f t="shared" si="28"/>
        <v>A1</v>
      </c>
      <c r="E376" s="514"/>
      <c r="F376" s="515"/>
    </row>
    <row r="377" spans="1:6" ht="17.100000000000001" customHeight="1">
      <c r="A377" s="14">
        <v>6</v>
      </c>
      <c r="B377" s="15" t="s">
        <v>282</v>
      </c>
      <c r="C377" s="14">
        <v>13.5</v>
      </c>
      <c r="D377" s="19" t="str">
        <f t="shared" ref="D377" si="29">IF(C377&gt;=18,"A1",IF(C377&gt;=16,"A2",IF(C377&gt;=14,"B1",IF(C377&gt;=12,"B2",IF(C377&gt;=10,"C1",IF(C377&gt;=8,"C2",IF(C377&gt;=6.5,"D","E")))))))</f>
        <v>B2</v>
      </c>
      <c r="E377" s="514"/>
      <c r="F377" s="515"/>
    </row>
    <row r="378" spans="1:6" ht="17.100000000000001" customHeight="1">
      <c r="A378" s="13"/>
      <c r="B378" s="13"/>
      <c r="C378" s="14"/>
      <c r="D378" s="13"/>
      <c r="E378" s="514"/>
      <c r="F378" s="515"/>
    </row>
    <row r="379" spans="1:6" ht="17.100000000000001" customHeight="1">
      <c r="A379" s="13"/>
      <c r="B379" s="14" t="s">
        <v>283</v>
      </c>
      <c r="C379" s="14">
        <f>SUM(C372:C376)</f>
        <v>79.5</v>
      </c>
      <c r="D379" s="13"/>
      <c r="E379" s="514"/>
      <c r="F379" s="515"/>
    </row>
    <row r="380" spans="1:6" ht="17.100000000000001" customHeight="1">
      <c r="A380" s="13"/>
      <c r="B380" s="20" t="s">
        <v>284</v>
      </c>
      <c r="C380" s="21">
        <f>(C379/100)*100</f>
        <v>79.5</v>
      </c>
      <c r="D380" s="13"/>
      <c r="E380" s="514"/>
      <c r="F380" s="515"/>
    </row>
    <row r="381" spans="1:6" ht="17.100000000000001" customHeight="1">
      <c r="A381" s="516" t="s">
        <v>442</v>
      </c>
      <c r="B381" s="516" t="s">
        <v>301</v>
      </c>
      <c r="C381" s="516"/>
      <c r="D381" s="517" t="s">
        <v>287</v>
      </c>
      <c r="E381" s="518"/>
      <c r="F381" s="519"/>
    </row>
    <row r="382" spans="1:6" ht="17.100000000000001" customHeight="1">
      <c r="A382" s="516"/>
      <c r="B382" s="516"/>
      <c r="C382" s="516"/>
      <c r="D382" s="520"/>
      <c r="E382" s="521"/>
      <c r="F382" s="522"/>
    </row>
    <row r="385" spans="1:6" ht="17.100000000000001" customHeight="1">
      <c r="A385" s="13"/>
      <c r="B385" s="508" t="s">
        <v>257</v>
      </c>
      <c r="C385" s="508"/>
      <c r="D385" s="508"/>
      <c r="E385" s="508"/>
      <c r="F385" s="508"/>
    </row>
    <row r="386" spans="1:6" ht="17.100000000000001" customHeight="1">
      <c r="A386" s="13"/>
      <c r="B386" s="508" t="s">
        <v>258</v>
      </c>
      <c r="C386" s="508"/>
      <c r="D386" s="508"/>
      <c r="E386" s="508"/>
      <c r="F386" s="508"/>
    </row>
    <row r="387" spans="1:6" ht="17.100000000000001" customHeight="1">
      <c r="A387" s="13"/>
      <c r="B387" s="508" t="s">
        <v>259</v>
      </c>
      <c r="C387" s="508"/>
      <c r="D387" s="508"/>
      <c r="E387" s="508"/>
      <c r="F387" s="508"/>
    </row>
    <row r="388" spans="1:6" ht="17.100000000000001" customHeight="1">
      <c r="A388" s="13"/>
      <c r="B388" s="509" t="s">
        <v>260</v>
      </c>
      <c r="C388" s="509"/>
      <c r="D388" s="509"/>
      <c r="E388" s="509"/>
      <c r="F388" s="509"/>
    </row>
    <row r="389" spans="1:6" ht="17.100000000000001" customHeight="1">
      <c r="A389" s="13"/>
      <c r="B389" s="508" t="s">
        <v>439</v>
      </c>
      <c r="C389" s="508"/>
      <c r="D389" s="508"/>
      <c r="E389" s="508"/>
      <c r="F389" s="508"/>
    </row>
    <row r="390" spans="1:6" ht="17.100000000000001" customHeight="1">
      <c r="A390" s="508" t="s">
        <v>440</v>
      </c>
      <c r="B390" s="508"/>
      <c r="C390" s="508"/>
      <c r="D390" s="508"/>
      <c r="E390" s="508"/>
      <c r="F390" s="508"/>
    </row>
    <row r="391" spans="1:6" ht="17.100000000000001" customHeight="1">
      <c r="A391" s="13" t="s">
        <v>263</v>
      </c>
      <c r="B391" s="510" t="s">
        <v>264</v>
      </c>
      <c r="C391" s="511"/>
      <c r="E391" s="508"/>
      <c r="F391" s="508"/>
    </row>
    <row r="392" spans="1:6" ht="17.100000000000001" customHeight="1">
      <c r="A392" s="13" t="s">
        <v>265</v>
      </c>
      <c r="B392" s="510" t="s">
        <v>192</v>
      </c>
      <c r="C392" s="511"/>
      <c r="D392" s="13" t="s">
        <v>441</v>
      </c>
      <c r="E392" s="509">
        <v>17</v>
      </c>
      <c r="F392" s="509"/>
    </row>
    <row r="393" spans="1:6" ht="17.100000000000001" customHeight="1">
      <c r="A393" s="13" t="s">
        <v>267</v>
      </c>
      <c r="B393" s="16" t="s">
        <v>435</v>
      </c>
      <c r="C393" s="17"/>
      <c r="D393" s="18" t="s">
        <v>269</v>
      </c>
      <c r="E393" s="510">
        <v>1542</v>
      </c>
      <c r="F393" s="511"/>
    </row>
    <row r="394" spans="1:6" ht="17.100000000000001" customHeight="1">
      <c r="A394" s="13" t="s">
        <v>270</v>
      </c>
      <c r="B394" s="16" t="s">
        <v>434</v>
      </c>
      <c r="C394" s="17"/>
      <c r="D394" s="13"/>
      <c r="E394" s="512"/>
      <c r="F394" s="513"/>
    </row>
    <row r="395" spans="1:6" ht="17.100000000000001" customHeight="1">
      <c r="A395" s="14" t="s">
        <v>272</v>
      </c>
      <c r="B395" s="14" t="s">
        <v>273</v>
      </c>
      <c r="C395" s="14" t="s">
        <v>274</v>
      </c>
      <c r="D395" s="14" t="s">
        <v>275</v>
      </c>
      <c r="E395" s="509"/>
      <c r="F395" s="509"/>
    </row>
    <row r="396" spans="1:6" ht="17.100000000000001" customHeight="1">
      <c r="A396" s="14">
        <v>1</v>
      </c>
      <c r="B396" s="15" t="s">
        <v>276</v>
      </c>
      <c r="C396" s="14">
        <v>16</v>
      </c>
      <c r="D396" s="19" t="str">
        <f>IF(C396&gt;=18,"A1",IF(C396&gt;=16,"A2",IF(C396&gt;=14,"B1",IF(C396&gt;=12,"B2",IF(C396&gt;=10,"C1",IF(C396&gt;=8,"C2",IF(C396&gt;=6.5,"D","E")))))))</f>
        <v>A2</v>
      </c>
      <c r="E396" s="510"/>
      <c r="F396" s="511"/>
    </row>
    <row r="397" spans="1:6" ht="17.100000000000001" customHeight="1">
      <c r="A397" s="14">
        <v>2</v>
      </c>
      <c r="B397" s="15" t="s">
        <v>277</v>
      </c>
      <c r="C397" s="14">
        <v>14.5</v>
      </c>
      <c r="D397" s="19" t="str">
        <f t="shared" ref="D397:D400" si="30">IF(C397&gt;=18,"A1",IF(C397&gt;=16,"A2",IF(C397&gt;=14,"B1",IF(C397&gt;=12,"B2",IF(C397&gt;=10,"C1",IF(C397&gt;=8,"C2",IF(C397&gt;=6.5,"D","E")))))))</f>
        <v>B1</v>
      </c>
      <c r="E397" s="514"/>
      <c r="F397" s="515"/>
    </row>
    <row r="398" spans="1:6" ht="17.100000000000001" customHeight="1">
      <c r="A398" s="14">
        <v>3</v>
      </c>
      <c r="B398" s="15" t="s">
        <v>278</v>
      </c>
      <c r="C398" s="14">
        <v>18.5</v>
      </c>
      <c r="D398" s="19" t="str">
        <f t="shared" si="30"/>
        <v>A1</v>
      </c>
      <c r="E398" s="514"/>
      <c r="F398" s="515"/>
    </row>
    <row r="399" spans="1:6" ht="17.100000000000001" customHeight="1">
      <c r="A399" s="14">
        <v>4</v>
      </c>
      <c r="B399" s="15" t="s">
        <v>279</v>
      </c>
      <c r="C399" s="14">
        <v>19.5</v>
      </c>
      <c r="D399" s="19" t="str">
        <f t="shared" si="30"/>
        <v>A1</v>
      </c>
      <c r="E399" s="514"/>
      <c r="F399" s="515"/>
    </row>
    <row r="400" spans="1:6" ht="17.100000000000001" customHeight="1">
      <c r="A400" s="14">
        <v>5</v>
      </c>
      <c r="B400" s="15" t="s">
        <v>281</v>
      </c>
      <c r="C400" s="14">
        <v>18</v>
      </c>
      <c r="D400" s="19" t="str">
        <f t="shared" si="30"/>
        <v>A1</v>
      </c>
      <c r="E400" s="514"/>
      <c r="F400" s="515"/>
    </row>
    <row r="401" spans="1:6" ht="17.100000000000001" customHeight="1">
      <c r="A401" s="14">
        <v>6</v>
      </c>
      <c r="B401" s="15" t="s">
        <v>282</v>
      </c>
      <c r="C401" s="14">
        <v>17</v>
      </c>
      <c r="D401" s="19" t="str">
        <f t="shared" ref="D401" si="31">IF(C401&gt;=18,"A1",IF(C401&gt;=16,"A2",IF(C401&gt;=14,"B1",IF(C401&gt;=12,"B2",IF(C401&gt;=10,"C1",IF(C401&gt;=8,"C2",IF(C401&gt;=6.5,"D","E")))))))</f>
        <v>A2</v>
      </c>
      <c r="E401" s="514"/>
      <c r="F401" s="515"/>
    </row>
    <row r="402" spans="1:6" ht="17.100000000000001" customHeight="1">
      <c r="A402" s="13"/>
      <c r="B402" s="13"/>
      <c r="C402" s="14"/>
      <c r="D402" s="13"/>
      <c r="E402" s="514"/>
      <c r="F402" s="515"/>
    </row>
    <row r="403" spans="1:6" ht="17.100000000000001" customHeight="1">
      <c r="A403" s="13"/>
      <c r="B403" s="14" t="s">
        <v>283</v>
      </c>
      <c r="C403" s="14">
        <f>SUM(C396:C400)</f>
        <v>86.5</v>
      </c>
      <c r="D403" s="13"/>
      <c r="E403" s="514"/>
      <c r="F403" s="515"/>
    </row>
    <row r="404" spans="1:6" ht="17.100000000000001" customHeight="1">
      <c r="A404" s="13"/>
      <c r="B404" s="20" t="s">
        <v>284</v>
      </c>
      <c r="C404" s="21">
        <f>(C403/100)*100</f>
        <v>86.5</v>
      </c>
      <c r="D404" s="13"/>
      <c r="E404" s="514"/>
      <c r="F404" s="515"/>
    </row>
    <row r="405" spans="1:6" ht="17.100000000000001" customHeight="1">
      <c r="A405" s="516" t="s">
        <v>442</v>
      </c>
      <c r="B405" s="516" t="s">
        <v>301</v>
      </c>
      <c r="C405" s="516"/>
      <c r="D405" s="517" t="s">
        <v>287</v>
      </c>
      <c r="E405" s="518"/>
      <c r="F405" s="519"/>
    </row>
    <row r="406" spans="1:6" ht="17.100000000000001" customHeight="1">
      <c r="A406" s="516"/>
      <c r="B406" s="516"/>
      <c r="C406" s="516"/>
      <c r="D406" s="520"/>
      <c r="E406" s="521"/>
      <c r="F406" s="522"/>
    </row>
    <row r="409" spans="1:6" ht="17.100000000000001" customHeight="1">
      <c r="A409" s="13"/>
      <c r="B409" s="508" t="s">
        <v>257</v>
      </c>
      <c r="C409" s="508"/>
      <c r="D409" s="508"/>
      <c r="E409" s="508"/>
      <c r="F409" s="508"/>
    </row>
    <row r="410" spans="1:6" ht="17.100000000000001" customHeight="1">
      <c r="A410" s="13"/>
      <c r="B410" s="508" t="s">
        <v>258</v>
      </c>
      <c r="C410" s="508"/>
      <c r="D410" s="508"/>
      <c r="E410" s="508"/>
      <c r="F410" s="508"/>
    </row>
    <row r="411" spans="1:6" ht="17.100000000000001" customHeight="1">
      <c r="A411" s="13"/>
      <c r="B411" s="508" t="s">
        <v>259</v>
      </c>
      <c r="C411" s="508"/>
      <c r="D411" s="508"/>
      <c r="E411" s="508"/>
      <c r="F411" s="508"/>
    </row>
    <row r="412" spans="1:6" ht="17.100000000000001" customHeight="1">
      <c r="A412" s="13"/>
      <c r="B412" s="509" t="s">
        <v>260</v>
      </c>
      <c r="C412" s="509"/>
      <c r="D412" s="509"/>
      <c r="E412" s="509"/>
      <c r="F412" s="509"/>
    </row>
    <row r="413" spans="1:6" ht="17.100000000000001" customHeight="1">
      <c r="A413" s="13"/>
      <c r="B413" s="508" t="s">
        <v>439</v>
      </c>
      <c r="C413" s="508"/>
      <c r="D413" s="508"/>
      <c r="E413" s="508"/>
      <c r="F413" s="508"/>
    </row>
    <row r="414" spans="1:6" ht="17.100000000000001" customHeight="1">
      <c r="A414" s="508" t="s">
        <v>440</v>
      </c>
      <c r="B414" s="508"/>
      <c r="C414" s="508"/>
      <c r="D414" s="508"/>
      <c r="E414" s="508"/>
      <c r="F414" s="508"/>
    </row>
    <row r="415" spans="1:6" ht="17.100000000000001" customHeight="1">
      <c r="A415" s="13" t="s">
        <v>263</v>
      </c>
      <c r="B415" s="510" t="s">
        <v>264</v>
      </c>
      <c r="C415" s="511"/>
      <c r="E415" s="508"/>
      <c r="F415" s="508"/>
    </row>
    <row r="416" spans="1:6" ht="17.100000000000001" customHeight="1">
      <c r="A416" s="13" t="s">
        <v>265</v>
      </c>
      <c r="B416" s="510" t="s">
        <v>200</v>
      </c>
      <c r="C416" s="511"/>
      <c r="D416" s="13" t="s">
        <v>441</v>
      </c>
      <c r="E416" s="509">
        <v>18</v>
      </c>
      <c r="F416" s="509"/>
    </row>
    <row r="417" spans="1:6" ht="17.100000000000001" customHeight="1">
      <c r="A417" s="13" t="s">
        <v>267</v>
      </c>
      <c r="B417" s="16" t="s">
        <v>328</v>
      </c>
      <c r="C417" s="17"/>
      <c r="D417" s="18" t="s">
        <v>269</v>
      </c>
      <c r="E417" s="510">
        <v>1133</v>
      </c>
      <c r="F417" s="511"/>
    </row>
    <row r="418" spans="1:6" ht="17.100000000000001" customHeight="1">
      <c r="A418" s="13" t="s">
        <v>270</v>
      </c>
      <c r="B418" s="16" t="s">
        <v>329</v>
      </c>
      <c r="C418" s="17"/>
      <c r="D418" s="13"/>
      <c r="E418" s="512"/>
      <c r="F418" s="513"/>
    </row>
    <row r="419" spans="1:6" ht="17.100000000000001" customHeight="1">
      <c r="A419" s="14" t="s">
        <v>272</v>
      </c>
      <c r="B419" s="14" t="s">
        <v>273</v>
      </c>
      <c r="C419" s="14" t="s">
        <v>274</v>
      </c>
      <c r="D419" s="14" t="s">
        <v>275</v>
      </c>
      <c r="E419" s="509"/>
      <c r="F419" s="509"/>
    </row>
    <row r="420" spans="1:6" ht="17.100000000000001" customHeight="1">
      <c r="A420" s="14">
        <v>1</v>
      </c>
      <c r="B420" s="15" t="s">
        <v>276</v>
      </c>
      <c r="C420" s="14">
        <v>18</v>
      </c>
      <c r="D420" s="19" t="str">
        <f>IF(C420&gt;=18,"A1",IF(C420&gt;=16,"A2",IF(C420&gt;=14,"B1",IF(C420&gt;=12,"B2",IF(C420&gt;=10,"C1",IF(C420&gt;=8,"C2",IF(C420&gt;=6.5,"D","E")))))))</f>
        <v>A1</v>
      </c>
      <c r="E420" s="510"/>
      <c r="F420" s="511"/>
    </row>
    <row r="421" spans="1:6" ht="17.100000000000001" customHeight="1">
      <c r="A421" s="14">
        <v>2</v>
      </c>
      <c r="B421" s="15" t="s">
        <v>277</v>
      </c>
      <c r="C421" s="14">
        <v>17</v>
      </c>
      <c r="D421" s="19" t="str">
        <f t="shared" ref="D421:D424" si="32">IF(C421&gt;=18,"A1",IF(C421&gt;=16,"A2",IF(C421&gt;=14,"B1",IF(C421&gt;=12,"B2",IF(C421&gt;=10,"C1",IF(C421&gt;=8,"C2",IF(C421&gt;=6.5,"D","E")))))))</f>
        <v>A2</v>
      </c>
      <c r="E421" s="514"/>
      <c r="F421" s="515"/>
    </row>
    <row r="422" spans="1:6" ht="17.100000000000001" customHeight="1">
      <c r="A422" s="14">
        <v>3</v>
      </c>
      <c r="B422" s="15" t="s">
        <v>278</v>
      </c>
      <c r="C422" s="14">
        <v>19.5</v>
      </c>
      <c r="D422" s="19" t="str">
        <f t="shared" si="32"/>
        <v>A1</v>
      </c>
      <c r="E422" s="514"/>
      <c r="F422" s="515"/>
    </row>
    <row r="423" spans="1:6" ht="17.100000000000001" customHeight="1">
      <c r="A423" s="14">
        <v>4</v>
      </c>
      <c r="B423" s="15" t="s">
        <v>279</v>
      </c>
      <c r="C423" s="14">
        <v>20</v>
      </c>
      <c r="D423" s="19" t="str">
        <f t="shared" si="32"/>
        <v>A1</v>
      </c>
      <c r="E423" s="514"/>
      <c r="F423" s="515"/>
    </row>
    <row r="424" spans="1:6" ht="17.100000000000001" customHeight="1">
      <c r="A424" s="14">
        <v>5</v>
      </c>
      <c r="B424" s="15" t="s">
        <v>281</v>
      </c>
      <c r="C424" s="14">
        <v>18</v>
      </c>
      <c r="D424" s="19" t="str">
        <f t="shared" si="32"/>
        <v>A1</v>
      </c>
      <c r="E424" s="514"/>
      <c r="F424" s="515"/>
    </row>
    <row r="425" spans="1:6" ht="17.100000000000001" customHeight="1">
      <c r="A425" s="14">
        <v>6</v>
      </c>
      <c r="B425" s="15" t="s">
        <v>282</v>
      </c>
      <c r="C425" s="14">
        <v>17</v>
      </c>
      <c r="D425" s="19" t="str">
        <f t="shared" ref="D425" si="33">IF(C425&gt;=18,"A1",IF(C425&gt;=16,"A2",IF(C425&gt;=14,"B1",IF(C425&gt;=12,"B2",IF(C425&gt;=10,"C1",IF(C425&gt;=8,"C2",IF(C425&gt;=6.5,"D","E")))))))</f>
        <v>A2</v>
      </c>
      <c r="E425" s="514"/>
      <c r="F425" s="515"/>
    </row>
    <row r="426" spans="1:6" ht="17.100000000000001" customHeight="1">
      <c r="A426" s="13"/>
      <c r="B426" s="13"/>
      <c r="C426" s="14"/>
      <c r="D426" s="13"/>
      <c r="E426" s="514"/>
      <c r="F426" s="515"/>
    </row>
    <row r="427" spans="1:6" ht="17.100000000000001" customHeight="1">
      <c r="A427" s="13"/>
      <c r="B427" s="14" t="s">
        <v>283</v>
      </c>
      <c r="C427" s="14">
        <f>SUM(C420:C424)</f>
        <v>92.5</v>
      </c>
      <c r="D427" s="13"/>
      <c r="E427" s="514"/>
      <c r="F427" s="515"/>
    </row>
    <row r="428" spans="1:6" ht="17.100000000000001" customHeight="1">
      <c r="A428" s="13"/>
      <c r="B428" s="20" t="s">
        <v>284</v>
      </c>
      <c r="C428" s="21">
        <f>(C427/100)*100</f>
        <v>92.5</v>
      </c>
      <c r="D428" s="13"/>
      <c r="E428" s="514"/>
      <c r="F428" s="515"/>
    </row>
    <row r="429" spans="1:6" ht="17.100000000000001" customHeight="1">
      <c r="A429" s="516" t="s">
        <v>442</v>
      </c>
      <c r="B429" s="516" t="s">
        <v>301</v>
      </c>
      <c r="C429" s="516"/>
      <c r="D429" s="517" t="s">
        <v>287</v>
      </c>
      <c r="E429" s="518"/>
      <c r="F429" s="519"/>
    </row>
    <row r="430" spans="1:6" ht="17.100000000000001" customHeight="1">
      <c r="A430" s="516"/>
      <c r="B430" s="516"/>
      <c r="C430" s="516"/>
      <c r="D430" s="520"/>
      <c r="E430" s="521"/>
      <c r="F430" s="522"/>
    </row>
    <row r="433" spans="1:6" ht="17.100000000000001" customHeight="1">
      <c r="A433" s="13"/>
      <c r="B433" s="508" t="s">
        <v>257</v>
      </c>
      <c r="C433" s="508"/>
      <c r="D433" s="508"/>
      <c r="E433" s="508"/>
      <c r="F433" s="508"/>
    </row>
    <row r="434" spans="1:6" ht="17.100000000000001" customHeight="1">
      <c r="A434" s="13"/>
      <c r="B434" s="508" t="s">
        <v>258</v>
      </c>
      <c r="C434" s="508"/>
      <c r="D434" s="508"/>
      <c r="E434" s="508"/>
      <c r="F434" s="508"/>
    </row>
    <row r="435" spans="1:6" ht="17.100000000000001" customHeight="1">
      <c r="A435" s="13"/>
      <c r="B435" s="508" t="s">
        <v>259</v>
      </c>
      <c r="C435" s="508"/>
      <c r="D435" s="508"/>
      <c r="E435" s="508"/>
      <c r="F435" s="508"/>
    </row>
    <row r="436" spans="1:6" ht="17.100000000000001" customHeight="1">
      <c r="A436" s="13"/>
      <c r="B436" s="509" t="s">
        <v>260</v>
      </c>
      <c r="C436" s="509"/>
      <c r="D436" s="509"/>
      <c r="E436" s="509"/>
      <c r="F436" s="509"/>
    </row>
    <row r="437" spans="1:6" ht="17.100000000000001" customHeight="1">
      <c r="A437" s="13"/>
      <c r="B437" s="508" t="s">
        <v>439</v>
      </c>
      <c r="C437" s="508"/>
      <c r="D437" s="508"/>
      <c r="E437" s="508"/>
      <c r="F437" s="508"/>
    </row>
    <row r="438" spans="1:6" ht="17.100000000000001" customHeight="1">
      <c r="A438" s="508" t="s">
        <v>440</v>
      </c>
      <c r="B438" s="508"/>
      <c r="C438" s="508"/>
      <c r="D438" s="508"/>
      <c r="E438" s="508"/>
      <c r="F438" s="508"/>
    </row>
    <row r="439" spans="1:6" ht="17.100000000000001" customHeight="1">
      <c r="A439" s="13" t="s">
        <v>263</v>
      </c>
      <c r="B439" s="510" t="s">
        <v>264</v>
      </c>
      <c r="C439" s="511"/>
      <c r="E439" s="508"/>
      <c r="F439" s="508"/>
    </row>
    <row r="440" spans="1:6" ht="17.100000000000001" customHeight="1">
      <c r="A440" s="13" t="s">
        <v>265</v>
      </c>
      <c r="B440" s="510" t="s">
        <v>210</v>
      </c>
      <c r="C440" s="511"/>
      <c r="D440" s="13" t="s">
        <v>441</v>
      </c>
      <c r="E440" s="509">
        <v>19</v>
      </c>
      <c r="F440" s="509"/>
    </row>
    <row r="441" spans="1:6" ht="17.100000000000001" customHeight="1">
      <c r="A441" s="13" t="s">
        <v>267</v>
      </c>
      <c r="B441" s="16" t="s">
        <v>330</v>
      </c>
      <c r="C441" s="17"/>
      <c r="D441" s="18" t="s">
        <v>269</v>
      </c>
      <c r="E441" s="510">
        <v>1163</v>
      </c>
      <c r="F441" s="511"/>
    </row>
    <row r="442" spans="1:6" ht="17.100000000000001" customHeight="1">
      <c r="A442" s="13" t="s">
        <v>270</v>
      </c>
      <c r="B442" s="16" t="s">
        <v>331</v>
      </c>
      <c r="C442" s="17"/>
      <c r="D442" s="13"/>
      <c r="E442" s="512"/>
      <c r="F442" s="513"/>
    </row>
    <row r="443" spans="1:6" ht="17.100000000000001" customHeight="1">
      <c r="A443" s="14" t="s">
        <v>272</v>
      </c>
      <c r="B443" s="14" t="s">
        <v>273</v>
      </c>
      <c r="C443" s="14" t="s">
        <v>274</v>
      </c>
      <c r="D443" s="14" t="s">
        <v>275</v>
      </c>
      <c r="E443" s="509"/>
      <c r="F443" s="509"/>
    </row>
    <row r="444" spans="1:6" ht="17.100000000000001" customHeight="1">
      <c r="A444" s="14">
        <v>1</v>
      </c>
      <c r="B444" s="15" t="s">
        <v>276</v>
      </c>
      <c r="C444" s="14">
        <v>17.5</v>
      </c>
      <c r="D444" s="19" t="str">
        <f>IF(C444&gt;=18,"A1",IF(C444&gt;=16,"A2",IF(C444&gt;=14,"B1",IF(C444&gt;=12,"B2",IF(C444&gt;=10,"C1",IF(C444&gt;=8,"C2",IF(C444&gt;=6.5,"D","E")))))))</f>
        <v>A2</v>
      </c>
      <c r="E444" s="510"/>
      <c r="F444" s="511"/>
    </row>
    <row r="445" spans="1:6" ht="17.100000000000001" customHeight="1">
      <c r="A445" s="14">
        <v>2</v>
      </c>
      <c r="B445" s="15" t="s">
        <v>277</v>
      </c>
      <c r="C445" s="14">
        <v>11.5</v>
      </c>
      <c r="D445" s="19" t="str">
        <f t="shared" ref="D445:D448" si="34">IF(C445&gt;=18,"A1",IF(C445&gt;=16,"A2",IF(C445&gt;=14,"B1",IF(C445&gt;=12,"B2",IF(C445&gt;=10,"C1",IF(C445&gt;=8,"C2",IF(C445&gt;=6.5,"D","E")))))))</f>
        <v>C1</v>
      </c>
      <c r="E445" s="514"/>
      <c r="F445" s="515"/>
    </row>
    <row r="446" spans="1:6" ht="17.100000000000001" customHeight="1">
      <c r="A446" s="14">
        <v>3</v>
      </c>
      <c r="B446" s="15" t="s">
        <v>278</v>
      </c>
      <c r="C446" s="14">
        <v>5.5</v>
      </c>
      <c r="D446" s="19" t="str">
        <f t="shared" si="34"/>
        <v>E</v>
      </c>
      <c r="E446" s="514"/>
      <c r="F446" s="515"/>
    </row>
    <row r="447" spans="1:6" ht="17.100000000000001" customHeight="1">
      <c r="A447" s="14">
        <v>4</v>
      </c>
      <c r="B447" s="15" t="s">
        <v>279</v>
      </c>
      <c r="C447" s="14">
        <v>18</v>
      </c>
      <c r="D447" s="19" t="str">
        <f t="shared" si="34"/>
        <v>A1</v>
      </c>
      <c r="E447" s="514"/>
      <c r="F447" s="515"/>
    </row>
    <row r="448" spans="1:6" ht="17.100000000000001" customHeight="1">
      <c r="A448" s="14">
        <v>5</v>
      </c>
      <c r="B448" s="15" t="s">
        <v>281</v>
      </c>
      <c r="C448" s="14">
        <v>15</v>
      </c>
      <c r="D448" s="19" t="str">
        <f t="shared" si="34"/>
        <v>B1</v>
      </c>
      <c r="E448" s="514"/>
      <c r="F448" s="515"/>
    </row>
    <row r="449" spans="1:6" ht="17.100000000000001" customHeight="1">
      <c r="A449" s="14">
        <v>6</v>
      </c>
      <c r="B449" s="15" t="s">
        <v>282</v>
      </c>
      <c r="C449" s="14">
        <v>13.5</v>
      </c>
      <c r="D449" s="19" t="str">
        <f t="shared" ref="D449" si="35">IF(C449&gt;=18,"A1",IF(C449&gt;=16,"A2",IF(C449&gt;=14,"B1",IF(C449&gt;=12,"B2",IF(C449&gt;=10,"C1",IF(C449&gt;=8,"C2",IF(C449&gt;=6.5,"D","E")))))))</f>
        <v>B2</v>
      </c>
      <c r="E449" s="514"/>
      <c r="F449" s="515"/>
    </row>
    <row r="450" spans="1:6" ht="17.100000000000001" customHeight="1">
      <c r="A450" s="13"/>
      <c r="B450" s="13"/>
      <c r="C450" s="14"/>
      <c r="D450" s="13"/>
      <c r="E450" s="514"/>
      <c r="F450" s="515"/>
    </row>
    <row r="451" spans="1:6" ht="17.100000000000001" customHeight="1">
      <c r="A451" s="13"/>
      <c r="B451" s="14" t="s">
        <v>283</v>
      </c>
      <c r="C451" s="14">
        <f>SUM(C444:C448)</f>
        <v>67.5</v>
      </c>
      <c r="D451" s="13"/>
      <c r="E451" s="514"/>
      <c r="F451" s="515"/>
    </row>
    <row r="452" spans="1:6" ht="17.100000000000001" customHeight="1">
      <c r="A452" s="13"/>
      <c r="B452" s="20" t="s">
        <v>284</v>
      </c>
      <c r="C452" s="21">
        <f>(C451/100)*100</f>
        <v>67.5</v>
      </c>
      <c r="D452" s="13"/>
      <c r="E452" s="514"/>
      <c r="F452" s="515"/>
    </row>
    <row r="453" spans="1:6" ht="17.100000000000001" customHeight="1">
      <c r="A453" s="516" t="s">
        <v>442</v>
      </c>
      <c r="B453" s="516" t="s">
        <v>301</v>
      </c>
      <c r="C453" s="516"/>
      <c r="D453" s="517" t="s">
        <v>287</v>
      </c>
      <c r="E453" s="518"/>
      <c r="F453" s="519"/>
    </row>
    <row r="454" spans="1:6" ht="17.100000000000001" customHeight="1">
      <c r="A454" s="516"/>
      <c r="B454" s="516"/>
      <c r="C454" s="516"/>
      <c r="D454" s="520"/>
      <c r="E454" s="521"/>
      <c r="F454" s="522"/>
    </row>
    <row r="457" spans="1:6" ht="17.100000000000001" customHeight="1">
      <c r="A457" s="13"/>
      <c r="B457" s="508" t="s">
        <v>257</v>
      </c>
      <c r="C457" s="508"/>
      <c r="D457" s="508"/>
      <c r="E457" s="508"/>
      <c r="F457" s="508"/>
    </row>
    <row r="458" spans="1:6" ht="17.100000000000001" customHeight="1">
      <c r="A458" s="13"/>
      <c r="B458" s="508" t="s">
        <v>258</v>
      </c>
      <c r="C458" s="508"/>
      <c r="D458" s="508"/>
      <c r="E458" s="508"/>
      <c r="F458" s="508"/>
    </row>
    <row r="459" spans="1:6" ht="17.100000000000001" customHeight="1">
      <c r="A459" s="13"/>
      <c r="B459" s="508" t="s">
        <v>259</v>
      </c>
      <c r="C459" s="508"/>
      <c r="D459" s="508"/>
      <c r="E459" s="508"/>
      <c r="F459" s="508"/>
    </row>
    <row r="460" spans="1:6" ht="17.100000000000001" customHeight="1">
      <c r="A460" s="13"/>
      <c r="B460" s="509" t="s">
        <v>260</v>
      </c>
      <c r="C460" s="509"/>
      <c r="D460" s="509"/>
      <c r="E460" s="509"/>
      <c r="F460" s="509"/>
    </row>
    <row r="461" spans="1:6" ht="17.100000000000001" customHeight="1">
      <c r="A461" s="13"/>
      <c r="B461" s="508" t="s">
        <v>439</v>
      </c>
      <c r="C461" s="508"/>
      <c r="D461" s="508"/>
      <c r="E461" s="508"/>
      <c r="F461" s="508"/>
    </row>
    <row r="462" spans="1:6" ht="17.100000000000001" customHeight="1">
      <c r="A462" s="508" t="s">
        <v>440</v>
      </c>
      <c r="B462" s="508"/>
      <c r="C462" s="508"/>
      <c r="D462" s="508"/>
      <c r="E462" s="508"/>
      <c r="F462" s="508"/>
    </row>
    <row r="463" spans="1:6" ht="17.100000000000001" customHeight="1">
      <c r="A463" s="13" t="s">
        <v>263</v>
      </c>
      <c r="B463" s="510" t="s">
        <v>264</v>
      </c>
      <c r="C463" s="511"/>
      <c r="E463" s="508"/>
      <c r="F463" s="508"/>
    </row>
    <row r="464" spans="1:6" ht="17.100000000000001" customHeight="1">
      <c r="A464" s="13" t="s">
        <v>265</v>
      </c>
      <c r="B464" s="510" t="s">
        <v>218</v>
      </c>
      <c r="C464" s="511"/>
      <c r="D464" s="13" t="s">
        <v>441</v>
      </c>
      <c r="E464" s="509">
        <v>20</v>
      </c>
      <c r="F464" s="509"/>
    </row>
    <row r="465" spans="1:6" ht="17.100000000000001" customHeight="1">
      <c r="A465" s="13" t="s">
        <v>267</v>
      </c>
      <c r="B465" s="16" t="s">
        <v>332</v>
      </c>
      <c r="C465" s="17"/>
      <c r="D465" s="18" t="s">
        <v>269</v>
      </c>
      <c r="E465" s="510">
        <v>1037</v>
      </c>
      <c r="F465" s="511"/>
    </row>
    <row r="466" spans="1:6" ht="17.100000000000001" customHeight="1">
      <c r="A466" s="13" t="s">
        <v>270</v>
      </c>
      <c r="B466" s="16" t="s">
        <v>333</v>
      </c>
      <c r="C466" s="17"/>
      <c r="D466" s="13"/>
      <c r="E466" s="512"/>
      <c r="F466" s="513"/>
    </row>
    <row r="467" spans="1:6" ht="17.100000000000001" customHeight="1">
      <c r="A467" s="14" t="s">
        <v>272</v>
      </c>
      <c r="B467" s="14" t="s">
        <v>273</v>
      </c>
      <c r="C467" s="14" t="s">
        <v>274</v>
      </c>
      <c r="D467" s="14" t="s">
        <v>275</v>
      </c>
      <c r="E467" s="509"/>
      <c r="F467" s="509"/>
    </row>
    <row r="468" spans="1:6" ht="17.100000000000001" customHeight="1">
      <c r="A468" s="14">
        <v>1</v>
      </c>
      <c r="B468" s="15" t="s">
        <v>276</v>
      </c>
      <c r="C468" s="14">
        <v>14</v>
      </c>
      <c r="D468" s="19" t="str">
        <f>IF(C468&gt;=18,"A1",IF(C468&gt;=16,"A2",IF(C468&gt;=14,"B1",IF(C468&gt;=12,"B2",IF(C468&gt;=10,"C1",IF(C468&gt;=8,"C2",IF(C468&gt;=6.5,"D","E")))))))</f>
        <v>B1</v>
      </c>
      <c r="E468" s="510"/>
      <c r="F468" s="511"/>
    </row>
    <row r="469" spans="1:6" ht="17.100000000000001" customHeight="1">
      <c r="A469" s="14">
        <v>2</v>
      </c>
      <c r="B469" s="15" t="s">
        <v>277</v>
      </c>
      <c r="C469" s="14">
        <v>12</v>
      </c>
      <c r="D469" s="19" t="str">
        <f t="shared" ref="D469:D472" si="36">IF(C469&gt;=18,"A1",IF(C469&gt;=16,"A2",IF(C469&gt;=14,"B1",IF(C469&gt;=12,"B2",IF(C469&gt;=10,"C1",IF(C469&gt;=8,"C2",IF(C469&gt;=6.5,"D","E")))))))</f>
        <v>B2</v>
      </c>
      <c r="E469" s="514"/>
      <c r="F469" s="515"/>
    </row>
    <row r="470" spans="1:6" ht="17.100000000000001" customHeight="1">
      <c r="A470" s="14">
        <v>3</v>
      </c>
      <c r="B470" s="15" t="s">
        <v>278</v>
      </c>
      <c r="C470" s="14">
        <v>14.5</v>
      </c>
      <c r="D470" s="19" t="str">
        <f t="shared" si="36"/>
        <v>B1</v>
      </c>
      <c r="E470" s="514"/>
      <c r="F470" s="515"/>
    </row>
    <row r="471" spans="1:6" ht="17.100000000000001" customHeight="1">
      <c r="A471" s="14">
        <v>4</v>
      </c>
      <c r="B471" s="15" t="s">
        <v>279</v>
      </c>
      <c r="C471" s="14">
        <v>19</v>
      </c>
      <c r="D471" s="19" t="str">
        <f t="shared" si="36"/>
        <v>A1</v>
      </c>
      <c r="E471" s="514"/>
      <c r="F471" s="515"/>
    </row>
    <row r="472" spans="1:6" ht="17.100000000000001" customHeight="1">
      <c r="A472" s="14">
        <v>5</v>
      </c>
      <c r="B472" s="15" t="s">
        <v>281</v>
      </c>
      <c r="C472" s="14">
        <v>13</v>
      </c>
      <c r="D472" s="19" t="str">
        <f t="shared" si="36"/>
        <v>B2</v>
      </c>
      <c r="E472" s="514"/>
      <c r="F472" s="515"/>
    </row>
    <row r="473" spans="1:6" ht="17.100000000000001" customHeight="1">
      <c r="A473" s="14">
        <v>6</v>
      </c>
      <c r="B473" s="15" t="s">
        <v>282</v>
      </c>
      <c r="C473" s="14">
        <v>8</v>
      </c>
      <c r="D473" s="19" t="str">
        <f t="shared" ref="D473" si="37">IF(C473&gt;=18,"A1",IF(C473&gt;=16,"A2",IF(C473&gt;=14,"B1",IF(C473&gt;=12,"B2",IF(C473&gt;=10,"C1",IF(C473&gt;=8,"C2",IF(C473&gt;=6.5,"D","E")))))))</f>
        <v>C2</v>
      </c>
      <c r="E473" s="514"/>
      <c r="F473" s="515"/>
    </row>
    <row r="474" spans="1:6" ht="17.100000000000001" customHeight="1">
      <c r="A474" s="13"/>
      <c r="B474" s="13"/>
      <c r="C474" s="14"/>
      <c r="D474" s="13"/>
      <c r="E474" s="514"/>
      <c r="F474" s="515"/>
    </row>
    <row r="475" spans="1:6" ht="17.100000000000001" customHeight="1">
      <c r="A475" s="13"/>
      <c r="B475" s="14" t="s">
        <v>283</v>
      </c>
      <c r="C475" s="14">
        <f>SUM(C468:C472)</f>
        <v>72.5</v>
      </c>
      <c r="D475" s="13"/>
      <c r="E475" s="514"/>
      <c r="F475" s="515"/>
    </row>
    <row r="476" spans="1:6" ht="17.100000000000001" customHeight="1">
      <c r="A476" s="13"/>
      <c r="B476" s="20" t="s">
        <v>284</v>
      </c>
      <c r="C476" s="21">
        <f>(C475/100)*100</f>
        <v>72.5</v>
      </c>
      <c r="D476" s="13"/>
      <c r="E476" s="514"/>
      <c r="F476" s="515"/>
    </row>
    <row r="477" spans="1:6" ht="17.100000000000001" customHeight="1">
      <c r="A477" s="516" t="s">
        <v>442</v>
      </c>
      <c r="B477" s="516" t="s">
        <v>301</v>
      </c>
      <c r="C477" s="516"/>
      <c r="D477" s="517" t="s">
        <v>287</v>
      </c>
      <c r="E477" s="518"/>
      <c r="F477" s="519"/>
    </row>
    <row r="478" spans="1:6" ht="17.100000000000001" customHeight="1">
      <c r="A478" s="516"/>
      <c r="B478" s="516"/>
      <c r="C478" s="516"/>
      <c r="D478" s="520"/>
      <c r="E478" s="521"/>
      <c r="F478" s="522"/>
    </row>
    <row r="481" spans="1:6" ht="17.100000000000001" customHeight="1">
      <c r="A481" s="13"/>
      <c r="B481" s="508" t="s">
        <v>257</v>
      </c>
      <c r="C481" s="508"/>
      <c r="D481" s="508"/>
      <c r="E481" s="508"/>
      <c r="F481" s="508"/>
    </row>
    <row r="482" spans="1:6" ht="17.100000000000001" customHeight="1">
      <c r="A482" s="13"/>
      <c r="B482" s="508" t="s">
        <v>258</v>
      </c>
      <c r="C482" s="508"/>
      <c r="D482" s="508"/>
      <c r="E482" s="508"/>
      <c r="F482" s="508"/>
    </row>
    <row r="483" spans="1:6" ht="17.100000000000001" customHeight="1">
      <c r="A483" s="13"/>
      <c r="B483" s="508" t="s">
        <v>259</v>
      </c>
      <c r="C483" s="508"/>
      <c r="D483" s="508"/>
      <c r="E483" s="508"/>
      <c r="F483" s="508"/>
    </row>
    <row r="484" spans="1:6" ht="17.100000000000001" customHeight="1">
      <c r="A484" s="13"/>
      <c r="B484" s="509" t="s">
        <v>260</v>
      </c>
      <c r="C484" s="509"/>
      <c r="D484" s="509"/>
      <c r="E484" s="509"/>
      <c r="F484" s="509"/>
    </row>
    <row r="485" spans="1:6" ht="17.100000000000001" customHeight="1">
      <c r="A485" s="13"/>
      <c r="B485" s="508" t="s">
        <v>439</v>
      </c>
      <c r="C485" s="508"/>
      <c r="D485" s="508"/>
      <c r="E485" s="508"/>
      <c r="F485" s="508"/>
    </row>
    <row r="486" spans="1:6" ht="17.100000000000001" customHeight="1">
      <c r="A486" s="508" t="s">
        <v>440</v>
      </c>
      <c r="B486" s="508"/>
      <c r="C486" s="508"/>
      <c r="D486" s="508"/>
      <c r="E486" s="508"/>
      <c r="F486" s="508"/>
    </row>
    <row r="487" spans="1:6" ht="17.100000000000001" customHeight="1">
      <c r="A487" s="13" t="s">
        <v>263</v>
      </c>
      <c r="B487" s="510" t="s">
        <v>264</v>
      </c>
      <c r="C487" s="511"/>
      <c r="E487" s="508"/>
      <c r="F487" s="508"/>
    </row>
    <row r="488" spans="1:6" ht="17.100000000000001" customHeight="1">
      <c r="A488" s="13" t="s">
        <v>265</v>
      </c>
      <c r="B488" s="510" t="s">
        <v>228</v>
      </c>
      <c r="C488" s="511"/>
      <c r="D488" s="13" t="s">
        <v>441</v>
      </c>
      <c r="E488" s="509">
        <v>21</v>
      </c>
      <c r="F488" s="509"/>
    </row>
    <row r="489" spans="1:6" ht="17.100000000000001" customHeight="1">
      <c r="A489" s="13" t="s">
        <v>267</v>
      </c>
      <c r="B489" s="16" t="s">
        <v>334</v>
      </c>
      <c r="C489" s="17"/>
      <c r="D489" s="18" t="s">
        <v>269</v>
      </c>
      <c r="E489" s="510">
        <v>1144</v>
      </c>
      <c r="F489" s="511"/>
    </row>
    <row r="490" spans="1:6" ht="17.100000000000001" customHeight="1">
      <c r="A490" s="13" t="s">
        <v>270</v>
      </c>
      <c r="B490" s="16" t="s">
        <v>335</v>
      </c>
      <c r="C490" s="17"/>
      <c r="D490" s="13"/>
      <c r="E490" s="512"/>
      <c r="F490" s="513"/>
    </row>
    <row r="491" spans="1:6" ht="17.100000000000001" customHeight="1">
      <c r="A491" s="14" t="s">
        <v>272</v>
      </c>
      <c r="B491" s="14" t="s">
        <v>273</v>
      </c>
      <c r="C491" s="14" t="s">
        <v>274</v>
      </c>
      <c r="D491" s="14" t="s">
        <v>275</v>
      </c>
      <c r="E491" s="509"/>
      <c r="F491" s="509"/>
    </row>
    <row r="492" spans="1:6" ht="17.100000000000001" customHeight="1">
      <c r="A492" s="14">
        <v>1</v>
      </c>
      <c r="B492" s="15" t="s">
        <v>276</v>
      </c>
      <c r="C492" s="14">
        <v>16</v>
      </c>
      <c r="D492" s="19" t="str">
        <f>IF(C492&gt;=18,"A1",IF(C492&gt;=16,"A2",IF(C492&gt;=14,"B1",IF(C492&gt;=12,"B2",IF(C492&gt;=10,"C1",IF(C492&gt;=8,"C2",IF(C492&gt;=6.5,"D","E")))))))</f>
        <v>A2</v>
      </c>
      <c r="E492" s="510"/>
      <c r="F492" s="511"/>
    </row>
    <row r="493" spans="1:6" ht="17.100000000000001" customHeight="1">
      <c r="A493" s="14">
        <v>2</v>
      </c>
      <c r="B493" s="15" t="s">
        <v>277</v>
      </c>
      <c r="C493" s="14">
        <v>7</v>
      </c>
      <c r="D493" s="19" t="str">
        <f t="shared" ref="D493:D496" si="38">IF(C493&gt;=18,"A1",IF(C493&gt;=16,"A2",IF(C493&gt;=14,"B1",IF(C493&gt;=12,"B2",IF(C493&gt;=10,"C1",IF(C493&gt;=8,"C2",IF(C493&gt;=6.5,"D","E")))))))</f>
        <v>D</v>
      </c>
      <c r="E493" s="514"/>
      <c r="F493" s="515"/>
    </row>
    <row r="494" spans="1:6" ht="17.100000000000001" customHeight="1">
      <c r="A494" s="14">
        <v>3</v>
      </c>
      <c r="B494" s="15" t="s">
        <v>278</v>
      </c>
      <c r="C494" s="14">
        <v>7.5</v>
      </c>
      <c r="D494" s="19" t="str">
        <f t="shared" si="38"/>
        <v>D</v>
      </c>
      <c r="E494" s="514"/>
      <c r="F494" s="515"/>
    </row>
    <row r="495" spans="1:6" ht="17.100000000000001" customHeight="1">
      <c r="A495" s="14">
        <v>4</v>
      </c>
      <c r="B495" s="15" t="s">
        <v>279</v>
      </c>
      <c r="C495" s="14">
        <v>14.5</v>
      </c>
      <c r="D495" s="19" t="str">
        <f t="shared" si="38"/>
        <v>B1</v>
      </c>
      <c r="E495" s="514"/>
      <c r="F495" s="515"/>
    </row>
    <row r="496" spans="1:6" ht="17.100000000000001" customHeight="1">
      <c r="A496" s="14">
        <v>5</v>
      </c>
      <c r="B496" s="15" t="s">
        <v>281</v>
      </c>
      <c r="C496" s="14">
        <v>14.5</v>
      </c>
      <c r="D496" s="19" t="str">
        <f t="shared" si="38"/>
        <v>B1</v>
      </c>
      <c r="E496" s="514"/>
      <c r="F496" s="515"/>
    </row>
    <row r="497" spans="1:6" ht="17.100000000000001" customHeight="1">
      <c r="A497" s="14">
        <v>6</v>
      </c>
      <c r="B497" s="15" t="s">
        <v>282</v>
      </c>
      <c r="C497" s="14">
        <v>10</v>
      </c>
      <c r="D497" s="19" t="str">
        <f t="shared" ref="D497" si="39">IF(C497&gt;=18,"A1",IF(C497&gt;=16,"A2",IF(C497&gt;=14,"B1",IF(C497&gt;=12,"B2",IF(C497&gt;=10,"C1",IF(C497&gt;=8,"C2",IF(C497&gt;=6.5,"D","E")))))))</f>
        <v>C1</v>
      </c>
      <c r="E497" s="514"/>
      <c r="F497" s="515"/>
    </row>
    <row r="498" spans="1:6" ht="17.100000000000001" customHeight="1">
      <c r="A498" s="13"/>
      <c r="B498" s="13"/>
      <c r="C498" s="14"/>
      <c r="D498" s="13"/>
      <c r="E498" s="514"/>
      <c r="F498" s="515"/>
    </row>
    <row r="499" spans="1:6" ht="17.100000000000001" customHeight="1">
      <c r="A499" s="13"/>
      <c r="B499" s="14" t="s">
        <v>283</v>
      </c>
      <c r="C499" s="14">
        <f>SUM(C492:C496)</f>
        <v>59.5</v>
      </c>
      <c r="D499" s="13"/>
      <c r="E499" s="514"/>
      <c r="F499" s="515"/>
    </row>
    <row r="500" spans="1:6" ht="17.100000000000001" customHeight="1">
      <c r="A500" s="13"/>
      <c r="B500" s="20" t="s">
        <v>284</v>
      </c>
      <c r="C500" s="21">
        <f>(C499/100)*100</f>
        <v>59.5</v>
      </c>
      <c r="D500" s="13"/>
      <c r="E500" s="514"/>
      <c r="F500" s="515"/>
    </row>
    <row r="501" spans="1:6" ht="17.100000000000001" customHeight="1">
      <c r="A501" s="516" t="s">
        <v>442</v>
      </c>
      <c r="B501" s="516" t="s">
        <v>301</v>
      </c>
      <c r="C501" s="516"/>
      <c r="D501" s="517" t="s">
        <v>287</v>
      </c>
      <c r="E501" s="518"/>
      <c r="F501" s="519"/>
    </row>
    <row r="502" spans="1:6" ht="17.100000000000001" customHeight="1">
      <c r="A502" s="516"/>
      <c r="B502" s="516"/>
      <c r="C502" s="516"/>
      <c r="D502" s="520"/>
      <c r="E502" s="521"/>
      <c r="F502" s="522"/>
    </row>
    <row r="505" spans="1:6" ht="17.100000000000001" customHeight="1">
      <c r="A505" s="13"/>
      <c r="B505" s="508" t="s">
        <v>257</v>
      </c>
      <c r="C505" s="508"/>
      <c r="D505" s="508"/>
      <c r="E505" s="508"/>
      <c r="F505" s="508"/>
    </row>
    <row r="506" spans="1:6" ht="17.100000000000001" customHeight="1">
      <c r="A506" s="13"/>
      <c r="B506" s="508" t="s">
        <v>258</v>
      </c>
      <c r="C506" s="508"/>
      <c r="D506" s="508"/>
      <c r="E506" s="508"/>
      <c r="F506" s="508"/>
    </row>
    <row r="507" spans="1:6" ht="17.100000000000001" customHeight="1">
      <c r="A507" s="13"/>
      <c r="B507" s="508" t="s">
        <v>259</v>
      </c>
      <c r="C507" s="508"/>
      <c r="D507" s="508"/>
      <c r="E507" s="508"/>
      <c r="F507" s="508"/>
    </row>
    <row r="508" spans="1:6" ht="17.100000000000001" customHeight="1">
      <c r="A508" s="13"/>
      <c r="B508" s="509" t="s">
        <v>260</v>
      </c>
      <c r="C508" s="509"/>
      <c r="D508" s="509"/>
      <c r="E508" s="509"/>
      <c r="F508" s="509"/>
    </row>
    <row r="509" spans="1:6" ht="17.100000000000001" customHeight="1">
      <c r="A509" s="13"/>
      <c r="B509" s="508" t="s">
        <v>439</v>
      </c>
      <c r="C509" s="508"/>
      <c r="D509" s="508"/>
      <c r="E509" s="508"/>
      <c r="F509" s="508"/>
    </row>
    <row r="510" spans="1:6" ht="17.100000000000001" customHeight="1">
      <c r="A510" s="508" t="s">
        <v>440</v>
      </c>
      <c r="B510" s="508"/>
      <c r="C510" s="508"/>
      <c r="D510" s="508"/>
      <c r="E510" s="508"/>
      <c r="F510" s="508"/>
    </row>
    <row r="511" spans="1:6" ht="17.100000000000001" customHeight="1">
      <c r="A511" s="13" t="s">
        <v>263</v>
      </c>
      <c r="B511" s="510" t="s">
        <v>264</v>
      </c>
      <c r="C511" s="511"/>
      <c r="E511" s="508"/>
      <c r="F511" s="508"/>
    </row>
    <row r="512" spans="1:6" ht="17.100000000000001" customHeight="1">
      <c r="A512" s="13" t="s">
        <v>265</v>
      </c>
      <c r="B512" s="510" t="s">
        <v>235</v>
      </c>
      <c r="C512" s="511"/>
      <c r="D512" s="13" t="s">
        <v>441</v>
      </c>
      <c r="E512" s="509">
        <v>22</v>
      </c>
      <c r="F512" s="509"/>
    </row>
    <row r="513" spans="1:6" ht="17.100000000000001" customHeight="1">
      <c r="A513" s="13" t="s">
        <v>267</v>
      </c>
      <c r="B513" s="16" t="s">
        <v>338</v>
      </c>
      <c r="C513" s="17"/>
      <c r="D513" s="18" t="s">
        <v>269</v>
      </c>
      <c r="E513" s="510">
        <v>1035</v>
      </c>
      <c r="F513" s="511"/>
    </row>
    <row r="514" spans="1:6" ht="17.100000000000001" customHeight="1">
      <c r="A514" s="13" t="s">
        <v>270</v>
      </c>
      <c r="B514" s="16" t="s">
        <v>339</v>
      </c>
      <c r="C514" s="17"/>
      <c r="D514" s="13"/>
      <c r="E514" s="512"/>
      <c r="F514" s="513"/>
    </row>
    <row r="515" spans="1:6" ht="17.100000000000001" customHeight="1">
      <c r="A515" s="14" t="s">
        <v>272</v>
      </c>
      <c r="B515" s="14" t="s">
        <v>273</v>
      </c>
      <c r="C515" s="14" t="s">
        <v>274</v>
      </c>
      <c r="D515" s="14" t="s">
        <v>275</v>
      </c>
      <c r="E515" s="509"/>
      <c r="F515" s="509"/>
    </row>
    <row r="516" spans="1:6" ht="17.100000000000001" customHeight="1">
      <c r="A516" s="14">
        <v>1</v>
      </c>
      <c r="B516" s="15" t="s">
        <v>276</v>
      </c>
      <c r="C516" s="14">
        <v>19.5</v>
      </c>
      <c r="D516" s="19" t="str">
        <f>IF(C516&gt;=18,"A1",IF(C516&gt;=16,"A2",IF(C516&gt;=14,"B1",IF(C516&gt;=12,"B2",IF(C516&gt;=10,"C1",IF(C516&gt;=8,"C2",IF(C516&gt;=6.5,"D","E")))))))</f>
        <v>A1</v>
      </c>
      <c r="E516" s="510"/>
      <c r="F516" s="511"/>
    </row>
    <row r="517" spans="1:6" ht="17.100000000000001" customHeight="1">
      <c r="A517" s="14">
        <v>2</v>
      </c>
      <c r="B517" s="15" t="s">
        <v>277</v>
      </c>
      <c r="C517" s="14">
        <v>17.5</v>
      </c>
      <c r="D517" s="19" t="str">
        <f t="shared" ref="D517:D520" si="40">IF(C517&gt;=18,"A1",IF(C517&gt;=16,"A2",IF(C517&gt;=14,"B1",IF(C517&gt;=12,"B2",IF(C517&gt;=10,"C1",IF(C517&gt;=8,"C2",IF(C517&gt;=6.5,"D","E")))))))</f>
        <v>A2</v>
      </c>
      <c r="E517" s="514"/>
      <c r="F517" s="515"/>
    </row>
    <row r="518" spans="1:6" ht="17.100000000000001" customHeight="1">
      <c r="A518" s="14">
        <v>3</v>
      </c>
      <c r="B518" s="15" t="s">
        <v>278</v>
      </c>
      <c r="C518" s="14">
        <v>19.5</v>
      </c>
      <c r="D518" s="19" t="str">
        <f t="shared" si="40"/>
        <v>A1</v>
      </c>
      <c r="E518" s="514"/>
      <c r="F518" s="515"/>
    </row>
    <row r="519" spans="1:6" ht="17.100000000000001" customHeight="1">
      <c r="A519" s="14">
        <v>4</v>
      </c>
      <c r="B519" s="15" t="s">
        <v>279</v>
      </c>
      <c r="C519" s="14">
        <v>20</v>
      </c>
      <c r="D519" s="19" t="str">
        <f t="shared" si="40"/>
        <v>A1</v>
      </c>
      <c r="E519" s="514"/>
      <c r="F519" s="515"/>
    </row>
    <row r="520" spans="1:6" ht="17.100000000000001" customHeight="1">
      <c r="A520" s="14">
        <v>5</v>
      </c>
      <c r="B520" s="15" t="s">
        <v>281</v>
      </c>
      <c r="C520" s="14">
        <v>19.5</v>
      </c>
      <c r="D520" s="19" t="str">
        <f t="shared" si="40"/>
        <v>A1</v>
      </c>
      <c r="E520" s="514"/>
      <c r="F520" s="515"/>
    </row>
    <row r="521" spans="1:6" ht="17.100000000000001" customHeight="1">
      <c r="A521" s="14">
        <v>6</v>
      </c>
      <c r="B521" s="15" t="s">
        <v>282</v>
      </c>
      <c r="C521" s="14">
        <v>18.5</v>
      </c>
      <c r="D521" s="19" t="str">
        <f t="shared" ref="D521" si="41">IF(C521&gt;=18,"A1",IF(C521&gt;=16,"A2",IF(C521&gt;=14,"B1",IF(C521&gt;=12,"B2",IF(C521&gt;=10,"C1",IF(C521&gt;=8,"C2",IF(C521&gt;=6.5,"D","E")))))))</f>
        <v>A1</v>
      </c>
      <c r="E521" s="514"/>
      <c r="F521" s="515"/>
    </row>
    <row r="522" spans="1:6" ht="17.100000000000001" customHeight="1">
      <c r="A522" s="13"/>
      <c r="B522" s="13"/>
      <c r="C522" s="14"/>
      <c r="D522" s="13"/>
      <c r="E522" s="514"/>
      <c r="F522" s="515"/>
    </row>
    <row r="523" spans="1:6" ht="17.100000000000001" customHeight="1">
      <c r="A523" s="13"/>
      <c r="B523" s="14" t="s">
        <v>283</v>
      </c>
      <c r="C523" s="14">
        <f>SUM(C516:C520)</f>
        <v>96</v>
      </c>
      <c r="D523" s="13"/>
      <c r="E523" s="514"/>
      <c r="F523" s="515"/>
    </row>
    <row r="524" spans="1:6" ht="17.100000000000001" customHeight="1">
      <c r="A524" s="13"/>
      <c r="B524" s="20" t="s">
        <v>284</v>
      </c>
      <c r="C524" s="21">
        <f>(C523/100)*100</f>
        <v>96</v>
      </c>
      <c r="D524" s="13"/>
      <c r="E524" s="514"/>
      <c r="F524" s="515"/>
    </row>
    <row r="525" spans="1:6" ht="17.100000000000001" customHeight="1">
      <c r="A525" s="516" t="s">
        <v>442</v>
      </c>
      <c r="B525" s="516" t="s">
        <v>301</v>
      </c>
      <c r="C525" s="516"/>
      <c r="D525" s="517" t="s">
        <v>287</v>
      </c>
      <c r="E525" s="518"/>
      <c r="F525" s="519"/>
    </row>
    <row r="526" spans="1:6" ht="17.100000000000001" customHeight="1">
      <c r="A526" s="516"/>
      <c r="B526" s="516"/>
      <c r="C526" s="516"/>
      <c r="D526" s="520"/>
      <c r="E526" s="521"/>
      <c r="F526" s="522"/>
    </row>
    <row r="529" spans="1:6" ht="17.100000000000001" customHeight="1">
      <c r="A529" s="13"/>
      <c r="B529" s="508" t="s">
        <v>257</v>
      </c>
      <c r="C529" s="508"/>
      <c r="D529" s="508"/>
      <c r="E529" s="508"/>
      <c r="F529" s="508"/>
    </row>
    <row r="530" spans="1:6" ht="17.100000000000001" customHeight="1">
      <c r="A530" s="13"/>
      <c r="B530" s="508" t="s">
        <v>258</v>
      </c>
      <c r="C530" s="508"/>
      <c r="D530" s="508"/>
      <c r="E530" s="508"/>
      <c r="F530" s="508"/>
    </row>
    <row r="531" spans="1:6" ht="17.100000000000001" customHeight="1">
      <c r="A531" s="13"/>
      <c r="B531" s="508" t="s">
        <v>259</v>
      </c>
      <c r="C531" s="508"/>
      <c r="D531" s="508"/>
      <c r="E531" s="508"/>
      <c r="F531" s="508"/>
    </row>
    <row r="532" spans="1:6" ht="17.100000000000001" customHeight="1">
      <c r="A532" s="13"/>
      <c r="B532" s="509" t="s">
        <v>260</v>
      </c>
      <c r="C532" s="509"/>
      <c r="D532" s="509"/>
      <c r="E532" s="509"/>
      <c r="F532" s="509"/>
    </row>
    <row r="533" spans="1:6" ht="17.100000000000001" customHeight="1">
      <c r="A533" s="13"/>
      <c r="B533" s="508" t="s">
        <v>439</v>
      </c>
      <c r="C533" s="508"/>
      <c r="D533" s="508"/>
      <c r="E533" s="508"/>
      <c r="F533" s="508"/>
    </row>
    <row r="534" spans="1:6" ht="17.100000000000001" customHeight="1">
      <c r="A534" s="508" t="s">
        <v>440</v>
      </c>
      <c r="B534" s="508"/>
      <c r="C534" s="508"/>
      <c r="D534" s="508"/>
      <c r="E534" s="508"/>
      <c r="F534" s="508"/>
    </row>
    <row r="535" spans="1:6" ht="17.100000000000001" customHeight="1">
      <c r="A535" s="13" t="s">
        <v>263</v>
      </c>
      <c r="B535" s="510" t="s">
        <v>264</v>
      </c>
      <c r="C535" s="511"/>
      <c r="E535" s="508"/>
      <c r="F535" s="508"/>
    </row>
    <row r="536" spans="1:6" ht="17.100000000000001" customHeight="1">
      <c r="A536" s="13" t="s">
        <v>265</v>
      </c>
      <c r="B536" s="510" t="s">
        <v>444</v>
      </c>
      <c r="C536" s="511"/>
      <c r="D536" s="13" t="s">
        <v>441</v>
      </c>
      <c r="E536" s="509">
        <v>23</v>
      </c>
      <c r="F536" s="509"/>
    </row>
    <row r="537" spans="1:6" ht="17.100000000000001" customHeight="1">
      <c r="A537" s="13" t="s">
        <v>267</v>
      </c>
      <c r="B537" s="16" t="s">
        <v>340</v>
      </c>
      <c r="C537" s="17"/>
      <c r="D537" s="18" t="s">
        <v>269</v>
      </c>
      <c r="E537" s="510">
        <v>1353</v>
      </c>
      <c r="F537" s="511"/>
    </row>
    <row r="538" spans="1:6" ht="17.100000000000001" customHeight="1">
      <c r="A538" s="13" t="s">
        <v>270</v>
      </c>
      <c r="B538" s="16" t="s">
        <v>341</v>
      </c>
      <c r="C538" s="17"/>
      <c r="D538" s="13"/>
      <c r="E538" s="512"/>
      <c r="F538" s="513"/>
    </row>
    <row r="539" spans="1:6" ht="17.100000000000001" customHeight="1">
      <c r="A539" s="14" t="s">
        <v>272</v>
      </c>
      <c r="B539" s="14" t="s">
        <v>273</v>
      </c>
      <c r="C539" s="14" t="s">
        <v>274</v>
      </c>
      <c r="D539" s="14" t="s">
        <v>275</v>
      </c>
      <c r="E539" s="509"/>
      <c r="F539" s="509"/>
    </row>
    <row r="540" spans="1:6" ht="17.100000000000001" customHeight="1">
      <c r="A540" s="14">
        <v>1</v>
      </c>
      <c r="B540" s="15" t="s">
        <v>276</v>
      </c>
      <c r="C540" s="14">
        <v>18</v>
      </c>
      <c r="D540" s="19" t="str">
        <f>IF(C540&gt;=18,"A1",IF(C540&gt;=16,"A2",IF(C540&gt;=14,"B1",IF(C540&gt;=12,"B2",IF(C540&gt;=10,"C1",IF(C540&gt;=8,"C2",IF(C540&gt;=6.5,"D","E")))))))</f>
        <v>A1</v>
      </c>
      <c r="E540" s="510"/>
      <c r="F540" s="511"/>
    </row>
    <row r="541" spans="1:6" ht="17.100000000000001" customHeight="1">
      <c r="A541" s="14">
        <v>2</v>
      </c>
      <c r="B541" s="15" t="s">
        <v>277</v>
      </c>
      <c r="C541" s="14">
        <v>18</v>
      </c>
      <c r="D541" s="19" t="str">
        <f t="shared" ref="D541:D544" si="42">IF(C541&gt;=18,"A1",IF(C541&gt;=16,"A2",IF(C541&gt;=14,"B1",IF(C541&gt;=12,"B2",IF(C541&gt;=10,"C1",IF(C541&gt;=8,"C2",IF(C541&gt;=6.5,"D","E")))))))</f>
        <v>A1</v>
      </c>
      <c r="E541" s="514"/>
      <c r="F541" s="515"/>
    </row>
    <row r="542" spans="1:6" ht="17.100000000000001" customHeight="1">
      <c r="A542" s="14">
        <v>3</v>
      </c>
      <c r="B542" s="15" t="s">
        <v>278</v>
      </c>
      <c r="C542" s="14">
        <v>14.5</v>
      </c>
      <c r="D542" s="19" t="str">
        <f t="shared" si="42"/>
        <v>B1</v>
      </c>
      <c r="E542" s="514"/>
      <c r="F542" s="515"/>
    </row>
    <row r="543" spans="1:6" ht="17.100000000000001" customHeight="1">
      <c r="A543" s="14">
        <v>4</v>
      </c>
      <c r="B543" s="15" t="s">
        <v>279</v>
      </c>
      <c r="C543" s="14">
        <v>18.5</v>
      </c>
      <c r="D543" s="19" t="str">
        <f t="shared" si="42"/>
        <v>A1</v>
      </c>
      <c r="E543" s="514"/>
      <c r="F543" s="515"/>
    </row>
    <row r="544" spans="1:6" ht="17.100000000000001" customHeight="1">
      <c r="A544" s="14">
        <v>5</v>
      </c>
      <c r="B544" s="15" t="s">
        <v>281</v>
      </c>
      <c r="C544" s="14">
        <v>15.5</v>
      </c>
      <c r="D544" s="19" t="str">
        <f t="shared" si="42"/>
        <v>B1</v>
      </c>
      <c r="E544" s="514"/>
      <c r="F544" s="515"/>
    </row>
    <row r="545" spans="1:6" ht="17.100000000000001" customHeight="1">
      <c r="A545" s="14">
        <v>6</v>
      </c>
      <c r="B545" s="15" t="s">
        <v>282</v>
      </c>
      <c r="C545" s="14">
        <v>16</v>
      </c>
      <c r="D545" s="19" t="str">
        <f t="shared" ref="D545" si="43">IF(C545&gt;=18,"A1",IF(C545&gt;=16,"A2",IF(C545&gt;=14,"B1",IF(C545&gt;=12,"B2",IF(C545&gt;=10,"C1",IF(C545&gt;=8,"C2",IF(C545&gt;=6.5,"D","E")))))))</f>
        <v>A2</v>
      </c>
      <c r="E545" s="514"/>
      <c r="F545" s="515"/>
    </row>
    <row r="546" spans="1:6" ht="17.100000000000001" customHeight="1">
      <c r="A546" s="13"/>
      <c r="B546" s="13"/>
      <c r="C546" s="14"/>
      <c r="D546" s="13"/>
      <c r="E546" s="514"/>
      <c r="F546" s="515"/>
    </row>
    <row r="547" spans="1:6" ht="17.100000000000001" customHeight="1">
      <c r="A547" s="13"/>
      <c r="B547" s="14" t="s">
        <v>283</v>
      </c>
      <c r="C547" s="14">
        <f>SUM(C540:C544)</f>
        <v>84.5</v>
      </c>
      <c r="D547" s="13"/>
      <c r="E547" s="514"/>
      <c r="F547" s="515"/>
    </row>
    <row r="548" spans="1:6" ht="17.100000000000001" customHeight="1">
      <c r="A548" s="13"/>
      <c r="B548" s="20" t="s">
        <v>284</v>
      </c>
      <c r="C548" s="21">
        <f>(C547/100)*100</f>
        <v>84.5</v>
      </c>
      <c r="D548" s="13"/>
      <c r="E548" s="514"/>
      <c r="F548" s="515"/>
    </row>
    <row r="549" spans="1:6" ht="17.100000000000001" customHeight="1">
      <c r="A549" s="516" t="s">
        <v>442</v>
      </c>
      <c r="B549" s="516" t="s">
        <v>301</v>
      </c>
      <c r="C549" s="516"/>
      <c r="D549" s="517" t="s">
        <v>287</v>
      </c>
      <c r="E549" s="518"/>
      <c r="F549" s="519"/>
    </row>
    <row r="550" spans="1:6" ht="17.100000000000001" customHeight="1">
      <c r="A550" s="516"/>
      <c r="B550" s="516"/>
      <c r="C550" s="516"/>
      <c r="D550" s="520"/>
      <c r="E550" s="521"/>
      <c r="F550" s="522"/>
    </row>
  </sheetData>
  <mergeCells count="575">
    <mergeCell ref="B549:C550"/>
    <mergeCell ref="D549:F550"/>
    <mergeCell ref="B357:C358"/>
    <mergeCell ref="D357:F358"/>
    <mergeCell ref="B381:C382"/>
    <mergeCell ref="D381:F382"/>
    <mergeCell ref="B405:C406"/>
    <mergeCell ref="D405:F406"/>
    <mergeCell ref="B429:C430"/>
    <mergeCell ref="D429:F430"/>
    <mergeCell ref="B453:C454"/>
    <mergeCell ref="D453:F454"/>
    <mergeCell ref="E547:F547"/>
    <mergeCell ref="E548:F548"/>
    <mergeCell ref="E543:F543"/>
    <mergeCell ref="E544:F544"/>
    <mergeCell ref="E545:F545"/>
    <mergeCell ref="E546:F546"/>
    <mergeCell ref="E538:F538"/>
    <mergeCell ref="E539:F539"/>
    <mergeCell ref="E540:F540"/>
    <mergeCell ref="E541:F541"/>
    <mergeCell ref="E542:F542"/>
    <mergeCell ref="B531:F531"/>
    <mergeCell ref="B237:C238"/>
    <mergeCell ref="D237:F238"/>
    <mergeCell ref="B261:C262"/>
    <mergeCell ref="D261:F262"/>
    <mergeCell ref="B285:C286"/>
    <mergeCell ref="B477:C478"/>
    <mergeCell ref="D477:F478"/>
    <mergeCell ref="B501:C502"/>
    <mergeCell ref="D501:F502"/>
    <mergeCell ref="E498:F498"/>
    <mergeCell ref="E499:F499"/>
    <mergeCell ref="E500:F500"/>
    <mergeCell ref="B481:F481"/>
    <mergeCell ref="B482:F482"/>
    <mergeCell ref="B483:F483"/>
    <mergeCell ref="B484:F484"/>
    <mergeCell ref="B485:F485"/>
    <mergeCell ref="E487:F487"/>
    <mergeCell ref="B488:C488"/>
    <mergeCell ref="E488:F488"/>
    <mergeCell ref="E468:F468"/>
    <mergeCell ref="E469:F469"/>
    <mergeCell ref="E470:F470"/>
    <mergeCell ref="E471:F471"/>
    <mergeCell ref="B117:C118"/>
    <mergeCell ref="D117:F118"/>
    <mergeCell ref="B141:C142"/>
    <mergeCell ref="D141:F142"/>
    <mergeCell ref="B165:C166"/>
    <mergeCell ref="D165:F166"/>
    <mergeCell ref="B189:C190"/>
    <mergeCell ref="D189:F190"/>
    <mergeCell ref="B213:C214"/>
    <mergeCell ref="D213:F214"/>
    <mergeCell ref="E208:F208"/>
    <mergeCell ref="E209:F209"/>
    <mergeCell ref="E210:F210"/>
    <mergeCell ref="E211:F211"/>
    <mergeCell ref="E212:F212"/>
    <mergeCell ref="E187:F187"/>
    <mergeCell ref="E188:F188"/>
    <mergeCell ref="B193:F193"/>
    <mergeCell ref="B194:F194"/>
    <mergeCell ref="B195:F195"/>
    <mergeCell ref="B196:F196"/>
    <mergeCell ref="B197:F197"/>
    <mergeCell ref="A198:F198"/>
    <mergeCell ref="B199:C199"/>
    <mergeCell ref="A45:A46"/>
    <mergeCell ref="A69:A70"/>
    <mergeCell ref="A93:A94"/>
    <mergeCell ref="A117:A118"/>
    <mergeCell ref="A141:A142"/>
    <mergeCell ref="A165:A166"/>
    <mergeCell ref="A189:A190"/>
    <mergeCell ref="A213:A214"/>
    <mergeCell ref="A549:A550"/>
    <mergeCell ref="A237:A238"/>
    <mergeCell ref="A261:A262"/>
    <mergeCell ref="A285:A286"/>
    <mergeCell ref="A309:A310"/>
    <mergeCell ref="A333:A334"/>
    <mergeCell ref="A357:A358"/>
    <mergeCell ref="A381:A382"/>
    <mergeCell ref="A405:A406"/>
    <mergeCell ref="A429:A430"/>
    <mergeCell ref="A453:A454"/>
    <mergeCell ref="A477:A478"/>
    <mergeCell ref="A501:A502"/>
    <mergeCell ref="A525:A526"/>
    <mergeCell ref="A486:F486"/>
    <mergeCell ref="B487:C487"/>
    <mergeCell ref="B532:F532"/>
    <mergeCell ref="B533:F533"/>
    <mergeCell ref="A534:F534"/>
    <mergeCell ref="B535:C535"/>
    <mergeCell ref="E535:F535"/>
    <mergeCell ref="B536:C536"/>
    <mergeCell ref="E536:F536"/>
    <mergeCell ref="E537:F537"/>
    <mergeCell ref="E518:F518"/>
    <mergeCell ref="E519:F519"/>
    <mergeCell ref="E520:F520"/>
    <mergeCell ref="E521:F521"/>
    <mergeCell ref="E522:F522"/>
    <mergeCell ref="E523:F523"/>
    <mergeCell ref="E524:F524"/>
    <mergeCell ref="B529:F529"/>
    <mergeCell ref="B530:F530"/>
    <mergeCell ref="B525:C526"/>
    <mergeCell ref="D525:F526"/>
    <mergeCell ref="B511:C511"/>
    <mergeCell ref="E511:F511"/>
    <mergeCell ref="B512:C512"/>
    <mergeCell ref="E512:F512"/>
    <mergeCell ref="E513:F513"/>
    <mergeCell ref="E514:F514"/>
    <mergeCell ref="E515:F515"/>
    <mergeCell ref="E516:F516"/>
    <mergeCell ref="E517:F517"/>
    <mergeCell ref="B505:F505"/>
    <mergeCell ref="B506:F506"/>
    <mergeCell ref="B507:F507"/>
    <mergeCell ref="B508:F508"/>
    <mergeCell ref="B509:F509"/>
    <mergeCell ref="A510:F510"/>
    <mergeCell ref="E489:F489"/>
    <mergeCell ref="E490:F490"/>
    <mergeCell ref="E491:F491"/>
    <mergeCell ref="E492:F492"/>
    <mergeCell ref="E493:F493"/>
    <mergeCell ref="E494:F494"/>
    <mergeCell ref="E495:F495"/>
    <mergeCell ref="E496:F496"/>
    <mergeCell ref="E497:F497"/>
    <mergeCell ref="E472:F472"/>
    <mergeCell ref="E473:F473"/>
    <mergeCell ref="E474:F474"/>
    <mergeCell ref="E475:F475"/>
    <mergeCell ref="E476:F476"/>
    <mergeCell ref="B461:F461"/>
    <mergeCell ref="A462:F462"/>
    <mergeCell ref="B463:C463"/>
    <mergeCell ref="E463:F463"/>
    <mergeCell ref="B464:C464"/>
    <mergeCell ref="E464:F464"/>
    <mergeCell ref="E465:F465"/>
    <mergeCell ref="E466:F466"/>
    <mergeCell ref="E467:F467"/>
    <mergeCell ref="E448:F448"/>
    <mergeCell ref="E449:F449"/>
    <mergeCell ref="E450:F450"/>
    <mergeCell ref="E451:F451"/>
    <mergeCell ref="E452:F452"/>
    <mergeCell ref="B457:F457"/>
    <mergeCell ref="B458:F458"/>
    <mergeCell ref="B459:F459"/>
    <mergeCell ref="B460:F460"/>
    <mergeCell ref="B440:C440"/>
    <mergeCell ref="E440:F440"/>
    <mergeCell ref="E441:F441"/>
    <mergeCell ref="E442:F442"/>
    <mergeCell ref="E443:F443"/>
    <mergeCell ref="E444:F444"/>
    <mergeCell ref="E445:F445"/>
    <mergeCell ref="E446:F446"/>
    <mergeCell ref="E447:F447"/>
    <mergeCell ref="E427:F427"/>
    <mergeCell ref="E428:F428"/>
    <mergeCell ref="B433:F433"/>
    <mergeCell ref="B434:F434"/>
    <mergeCell ref="B435:F435"/>
    <mergeCell ref="B436:F436"/>
    <mergeCell ref="B437:F437"/>
    <mergeCell ref="A438:F438"/>
    <mergeCell ref="B439:C439"/>
    <mergeCell ref="E439:F439"/>
    <mergeCell ref="E418:F418"/>
    <mergeCell ref="E419:F419"/>
    <mergeCell ref="E420:F420"/>
    <mergeCell ref="E421:F421"/>
    <mergeCell ref="E422:F422"/>
    <mergeCell ref="E423:F423"/>
    <mergeCell ref="E424:F424"/>
    <mergeCell ref="E425:F425"/>
    <mergeCell ref="E426:F426"/>
    <mergeCell ref="B411:F411"/>
    <mergeCell ref="B412:F412"/>
    <mergeCell ref="B413:F413"/>
    <mergeCell ref="A414:F414"/>
    <mergeCell ref="B415:C415"/>
    <mergeCell ref="E415:F415"/>
    <mergeCell ref="B416:C416"/>
    <mergeCell ref="E416:F416"/>
    <mergeCell ref="E417:F417"/>
    <mergeCell ref="E398:F398"/>
    <mergeCell ref="E399:F399"/>
    <mergeCell ref="E400:F400"/>
    <mergeCell ref="E401:F401"/>
    <mergeCell ref="E402:F402"/>
    <mergeCell ref="E403:F403"/>
    <mergeCell ref="E404:F404"/>
    <mergeCell ref="B409:F409"/>
    <mergeCell ref="B410:F410"/>
    <mergeCell ref="B391:C391"/>
    <mergeCell ref="E391:F391"/>
    <mergeCell ref="B392:C392"/>
    <mergeCell ref="E392:F392"/>
    <mergeCell ref="E393:F393"/>
    <mergeCell ref="E394:F394"/>
    <mergeCell ref="E395:F395"/>
    <mergeCell ref="E396:F396"/>
    <mergeCell ref="E397:F397"/>
    <mergeCell ref="E378:F378"/>
    <mergeCell ref="E379:F379"/>
    <mergeCell ref="E380:F380"/>
    <mergeCell ref="B385:F385"/>
    <mergeCell ref="B386:F386"/>
    <mergeCell ref="B387:F387"/>
    <mergeCell ref="B388:F388"/>
    <mergeCell ref="B389:F389"/>
    <mergeCell ref="A390:F390"/>
    <mergeCell ref="E369:F369"/>
    <mergeCell ref="E370:F370"/>
    <mergeCell ref="E371:F371"/>
    <mergeCell ref="E372:F372"/>
    <mergeCell ref="E373:F373"/>
    <mergeCell ref="E374:F374"/>
    <mergeCell ref="E375:F375"/>
    <mergeCell ref="E376:F376"/>
    <mergeCell ref="E377:F377"/>
    <mergeCell ref="B361:F361"/>
    <mergeCell ref="B362:F362"/>
    <mergeCell ref="B363:F363"/>
    <mergeCell ref="B364:F364"/>
    <mergeCell ref="B365:F365"/>
    <mergeCell ref="A366:F366"/>
    <mergeCell ref="B367:C367"/>
    <mergeCell ref="E367:F367"/>
    <mergeCell ref="B368:C368"/>
    <mergeCell ref="E368:F368"/>
    <mergeCell ref="E348:F348"/>
    <mergeCell ref="E349:F349"/>
    <mergeCell ref="E350:F350"/>
    <mergeCell ref="E351:F351"/>
    <mergeCell ref="E352:F352"/>
    <mergeCell ref="E353:F353"/>
    <mergeCell ref="E354:F354"/>
    <mergeCell ref="E355:F355"/>
    <mergeCell ref="E356:F356"/>
    <mergeCell ref="B341:F341"/>
    <mergeCell ref="A342:F342"/>
    <mergeCell ref="B343:C343"/>
    <mergeCell ref="E343:F343"/>
    <mergeCell ref="B344:C344"/>
    <mergeCell ref="E344:F344"/>
    <mergeCell ref="E345:F345"/>
    <mergeCell ref="E346:F346"/>
    <mergeCell ref="E347:F347"/>
    <mergeCell ref="E328:F328"/>
    <mergeCell ref="E329:F329"/>
    <mergeCell ref="E330:F330"/>
    <mergeCell ref="E331:F331"/>
    <mergeCell ref="E332:F332"/>
    <mergeCell ref="B337:F337"/>
    <mergeCell ref="B338:F338"/>
    <mergeCell ref="B339:F339"/>
    <mergeCell ref="B340:F340"/>
    <mergeCell ref="B333:C334"/>
    <mergeCell ref="D333:F334"/>
    <mergeCell ref="B320:C320"/>
    <mergeCell ref="E320:F320"/>
    <mergeCell ref="E321:F321"/>
    <mergeCell ref="E322:F322"/>
    <mergeCell ref="E323:F323"/>
    <mergeCell ref="E324:F324"/>
    <mergeCell ref="E325:F325"/>
    <mergeCell ref="E326:F326"/>
    <mergeCell ref="E327:F327"/>
    <mergeCell ref="E307:F307"/>
    <mergeCell ref="E308:F308"/>
    <mergeCell ref="B313:F313"/>
    <mergeCell ref="B314:F314"/>
    <mergeCell ref="B315:F315"/>
    <mergeCell ref="B316:F316"/>
    <mergeCell ref="B317:F317"/>
    <mergeCell ref="A318:F318"/>
    <mergeCell ref="B319:C319"/>
    <mergeCell ref="E319:F319"/>
    <mergeCell ref="B309:C310"/>
    <mergeCell ref="D309:F310"/>
    <mergeCell ref="E298:F298"/>
    <mergeCell ref="E299:F299"/>
    <mergeCell ref="E300:F300"/>
    <mergeCell ref="E301:F301"/>
    <mergeCell ref="E302:F302"/>
    <mergeCell ref="E303:F303"/>
    <mergeCell ref="E304:F304"/>
    <mergeCell ref="E305:F305"/>
    <mergeCell ref="E306:F306"/>
    <mergeCell ref="B291:F291"/>
    <mergeCell ref="B292:F292"/>
    <mergeCell ref="B293:F293"/>
    <mergeCell ref="A294:F294"/>
    <mergeCell ref="B295:C295"/>
    <mergeCell ref="E295:F295"/>
    <mergeCell ref="B296:C296"/>
    <mergeCell ref="E296:F296"/>
    <mergeCell ref="E297:F297"/>
    <mergeCell ref="E278:F278"/>
    <mergeCell ref="E279:F279"/>
    <mergeCell ref="E280:F280"/>
    <mergeCell ref="E281:F281"/>
    <mergeCell ref="E282:F282"/>
    <mergeCell ref="E283:F283"/>
    <mergeCell ref="E284:F284"/>
    <mergeCell ref="B289:F289"/>
    <mergeCell ref="B290:F290"/>
    <mergeCell ref="D285:F286"/>
    <mergeCell ref="B271:C271"/>
    <mergeCell ref="E271:F271"/>
    <mergeCell ref="B272:C272"/>
    <mergeCell ref="E272:F272"/>
    <mergeCell ref="E273:F273"/>
    <mergeCell ref="E274:F274"/>
    <mergeCell ref="E275:F275"/>
    <mergeCell ref="E276:F276"/>
    <mergeCell ref="E277:F277"/>
    <mergeCell ref="E258:F258"/>
    <mergeCell ref="E259:F259"/>
    <mergeCell ref="E260:F260"/>
    <mergeCell ref="B265:F265"/>
    <mergeCell ref="B266:F266"/>
    <mergeCell ref="B267:F267"/>
    <mergeCell ref="B268:F268"/>
    <mergeCell ref="B269:F269"/>
    <mergeCell ref="A270:F270"/>
    <mergeCell ref="E249:F249"/>
    <mergeCell ref="E250:F250"/>
    <mergeCell ref="E251:F251"/>
    <mergeCell ref="E252:F252"/>
    <mergeCell ref="E253:F253"/>
    <mergeCell ref="E254:F254"/>
    <mergeCell ref="E255:F255"/>
    <mergeCell ref="E256:F256"/>
    <mergeCell ref="E257:F257"/>
    <mergeCell ref="B241:F241"/>
    <mergeCell ref="B242:F242"/>
    <mergeCell ref="B243:F243"/>
    <mergeCell ref="B244:F244"/>
    <mergeCell ref="B245:F245"/>
    <mergeCell ref="A246:F246"/>
    <mergeCell ref="B247:C247"/>
    <mergeCell ref="E247:F247"/>
    <mergeCell ref="B248:C248"/>
    <mergeCell ref="E248:F248"/>
    <mergeCell ref="E228:F228"/>
    <mergeCell ref="E229:F229"/>
    <mergeCell ref="E230:F230"/>
    <mergeCell ref="E231:F231"/>
    <mergeCell ref="E232:F232"/>
    <mergeCell ref="E233:F233"/>
    <mergeCell ref="E234:F234"/>
    <mergeCell ref="E235:F235"/>
    <mergeCell ref="E236:F236"/>
    <mergeCell ref="B221:F221"/>
    <mergeCell ref="A222:F222"/>
    <mergeCell ref="B223:C223"/>
    <mergeCell ref="E223:F223"/>
    <mergeCell ref="B224:C224"/>
    <mergeCell ref="E224:F224"/>
    <mergeCell ref="E225:F225"/>
    <mergeCell ref="E226:F226"/>
    <mergeCell ref="E227:F227"/>
    <mergeCell ref="B217:F217"/>
    <mergeCell ref="B218:F218"/>
    <mergeCell ref="B219:F219"/>
    <mergeCell ref="B220:F220"/>
    <mergeCell ref="B200:C200"/>
    <mergeCell ref="E200:F200"/>
    <mergeCell ref="E201:F201"/>
    <mergeCell ref="E202:F202"/>
    <mergeCell ref="E203:F203"/>
    <mergeCell ref="E204:F204"/>
    <mergeCell ref="E205:F205"/>
    <mergeCell ref="E206:F206"/>
    <mergeCell ref="E207:F207"/>
    <mergeCell ref="E199:F199"/>
    <mergeCell ref="E178:F178"/>
    <mergeCell ref="E179:F179"/>
    <mergeCell ref="E180:F180"/>
    <mergeCell ref="E181:F181"/>
    <mergeCell ref="E182:F182"/>
    <mergeCell ref="E183:F183"/>
    <mergeCell ref="E184:F184"/>
    <mergeCell ref="E185:F185"/>
    <mergeCell ref="E186:F186"/>
    <mergeCell ref="B171:F171"/>
    <mergeCell ref="B172:F172"/>
    <mergeCell ref="B173:F173"/>
    <mergeCell ref="A174:F174"/>
    <mergeCell ref="B175:C175"/>
    <mergeCell ref="E175:F175"/>
    <mergeCell ref="B176:C176"/>
    <mergeCell ref="E176:F176"/>
    <mergeCell ref="E177:F177"/>
    <mergeCell ref="E158:F158"/>
    <mergeCell ref="E159:F159"/>
    <mergeCell ref="E160:F160"/>
    <mergeCell ref="E161:F161"/>
    <mergeCell ref="E162:F162"/>
    <mergeCell ref="E163:F163"/>
    <mergeCell ref="E164:F164"/>
    <mergeCell ref="B169:F169"/>
    <mergeCell ref="B170:F170"/>
    <mergeCell ref="B151:C151"/>
    <mergeCell ref="E151:F151"/>
    <mergeCell ref="B152:C152"/>
    <mergeCell ref="E152:F152"/>
    <mergeCell ref="E153:F153"/>
    <mergeCell ref="E154:F154"/>
    <mergeCell ref="E155:F155"/>
    <mergeCell ref="E156:F156"/>
    <mergeCell ref="E157:F157"/>
    <mergeCell ref="E138:F138"/>
    <mergeCell ref="E139:F139"/>
    <mergeCell ref="E140:F140"/>
    <mergeCell ref="B145:F145"/>
    <mergeCell ref="B146:F146"/>
    <mergeCell ref="B147:F147"/>
    <mergeCell ref="B148:F148"/>
    <mergeCell ref="B149:F149"/>
    <mergeCell ref="A150:F150"/>
    <mergeCell ref="E129:F129"/>
    <mergeCell ref="E130:F130"/>
    <mergeCell ref="E131:F131"/>
    <mergeCell ref="E132:F132"/>
    <mergeCell ref="E133:F133"/>
    <mergeCell ref="E134:F134"/>
    <mergeCell ref="E135:F135"/>
    <mergeCell ref="E136:F136"/>
    <mergeCell ref="E137:F137"/>
    <mergeCell ref="B121:F121"/>
    <mergeCell ref="B122:F122"/>
    <mergeCell ref="B123:F123"/>
    <mergeCell ref="B124:F124"/>
    <mergeCell ref="B125:F125"/>
    <mergeCell ref="A126:F126"/>
    <mergeCell ref="B127:C127"/>
    <mergeCell ref="E127:F127"/>
    <mergeCell ref="B128:C128"/>
    <mergeCell ref="E128:F128"/>
    <mergeCell ref="E108:F108"/>
    <mergeCell ref="E109:F109"/>
    <mergeCell ref="E110:F110"/>
    <mergeCell ref="E111:F111"/>
    <mergeCell ref="E112:F112"/>
    <mergeCell ref="E113:F113"/>
    <mergeCell ref="E114:F114"/>
    <mergeCell ref="E115:F115"/>
    <mergeCell ref="E116:F116"/>
    <mergeCell ref="B101:F101"/>
    <mergeCell ref="A102:F102"/>
    <mergeCell ref="B103:C103"/>
    <mergeCell ref="E103:F103"/>
    <mergeCell ref="B104:C104"/>
    <mergeCell ref="E104:F104"/>
    <mergeCell ref="E105:F105"/>
    <mergeCell ref="E106:F106"/>
    <mergeCell ref="E107:F107"/>
    <mergeCell ref="E88:F88"/>
    <mergeCell ref="E89:F89"/>
    <mergeCell ref="E90:F90"/>
    <mergeCell ref="E91:F91"/>
    <mergeCell ref="E92:F92"/>
    <mergeCell ref="B97:F97"/>
    <mergeCell ref="B98:F98"/>
    <mergeCell ref="B99:F99"/>
    <mergeCell ref="B100:F100"/>
    <mergeCell ref="B93:C94"/>
    <mergeCell ref="D93:F94"/>
    <mergeCell ref="B80:C80"/>
    <mergeCell ref="E80:F80"/>
    <mergeCell ref="E81:F81"/>
    <mergeCell ref="E82:F82"/>
    <mergeCell ref="E83:F83"/>
    <mergeCell ref="E84:F84"/>
    <mergeCell ref="E85:F85"/>
    <mergeCell ref="E86:F86"/>
    <mergeCell ref="E87:F87"/>
    <mergeCell ref="E67:F67"/>
    <mergeCell ref="E68:F68"/>
    <mergeCell ref="B73:F73"/>
    <mergeCell ref="B74:F74"/>
    <mergeCell ref="B75:F75"/>
    <mergeCell ref="B76:F76"/>
    <mergeCell ref="B77:F77"/>
    <mergeCell ref="A78:F78"/>
    <mergeCell ref="B79:C79"/>
    <mergeCell ref="E79:F79"/>
    <mergeCell ref="B69:C70"/>
    <mergeCell ref="D69:F70"/>
    <mergeCell ref="E58:F58"/>
    <mergeCell ref="E59:F59"/>
    <mergeCell ref="E60:F60"/>
    <mergeCell ref="E61:F61"/>
    <mergeCell ref="E62:F62"/>
    <mergeCell ref="E63:F63"/>
    <mergeCell ref="E64:F64"/>
    <mergeCell ref="E65:F65"/>
    <mergeCell ref="E66:F66"/>
    <mergeCell ref="B51:F51"/>
    <mergeCell ref="B52:F52"/>
    <mergeCell ref="B53:F53"/>
    <mergeCell ref="A54:F54"/>
    <mergeCell ref="B55:C55"/>
    <mergeCell ref="E55:F55"/>
    <mergeCell ref="B56:C56"/>
    <mergeCell ref="E56:F56"/>
    <mergeCell ref="E57:F57"/>
    <mergeCell ref="E38:F38"/>
    <mergeCell ref="E39:F39"/>
    <mergeCell ref="E40:F40"/>
    <mergeCell ref="E41:F41"/>
    <mergeCell ref="E42:F42"/>
    <mergeCell ref="E43:F43"/>
    <mergeCell ref="E44:F44"/>
    <mergeCell ref="B49:F49"/>
    <mergeCell ref="B50:F50"/>
    <mergeCell ref="B45:C46"/>
    <mergeCell ref="D45:F46"/>
    <mergeCell ref="B31:C31"/>
    <mergeCell ref="E31:F31"/>
    <mergeCell ref="B32:C32"/>
    <mergeCell ref="E32:F32"/>
    <mergeCell ref="E33:F33"/>
    <mergeCell ref="E34:F34"/>
    <mergeCell ref="E35:F35"/>
    <mergeCell ref="E36:F36"/>
    <mergeCell ref="E37:F37"/>
    <mergeCell ref="E18:F18"/>
    <mergeCell ref="E19:F19"/>
    <mergeCell ref="E20:F20"/>
    <mergeCell ref="B25:F25"/>
    <mergeCell ref="B26:F26"/>
    <mergeCell ref="B27:F27"/>
    <mergeCell ref="B28:F28"/>
    <mergeCell ref="B29:F29"/>
    <mergeCell ref="A30:F30"/>
    <mergeCell ref="A21:A22"/>
    <mergeCell ref="B21:C22"/>
    <mergeCell ref="D21:F22"/>
    <mergeCell ref="E9:F9"/>
    <mergeCell ref="E10:F10"/>
    <mergeCell ref="E11:F11"/>
    <mergeCell ref="E12:F12"/>
    <mergeCell ref="E13:F13"/>
    <mergeCell ref="E14:F14"/>
    <mergeCell ref="E15:F15"/>
    <mergeCell ref="E16:F16"/>
    <mergeCell ref="E17:F17"/>
    <mergeCell ref="B1:F1"/>
    <mergeCell ref="B2:F2"/>
    <mergeCell ref="B3:F3"/>
    <mergeCell ref="B4:F4"/>
    <mergeCell ref="B5:F5"/>
    <mergeCell ref="A6:F6"/>
    <mergeCell ref="B7:C7"/>
    <mergeCell ref="E7:F7"/>
    <mergeCell ref="B8:C8"/>
    <mergeCell ref="E8:F8"/>
  </mergeCells>
  <pageMargins left="0.196527777777778" right="0.23611111111111099" top="0.66874999999999996" bottom="0.75" header="0.3" footer="0.3"/>
  <pageSetup paperSize="9" scale="91" orientation="portrait"/>
  <rowBreaks count="9" manualBreakCount="9">
    <brk id="46" max="16383" man="1"/>
    <brk id="94" max="16383" man="1"/>
    <brk id="240" max="16383" man="1"/>
    <brk id="288" max="16383" man="1"/>
    <brk id="336" max="16383" man="1"/>
    <brk id="384" max="16383" man="1"/>
    <brk id="432" max="16383" man="1"/>
    <brk id="480" max="16383" man="1"/>
    <brk id="528" max="16383" man="1"/>
  </rowBreaks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D29"/>
  <sheetViews>
    <sheetView topLeftCell="BD4" workbookViewId="0">
      <selection activeCell="CD7" sqref="CD7:CD29"/>
    </sheetView>
  </sheetViews>
  <sheetFormatPr defaultRowHeight="15"/>
  <cols>
    <col min="1" max="1" width="5.140625" style="355" customWidth="1"/>
    <col min="2" max="2" width="20" customWidth="1"/>
    <col min="3" max="3" width="5" bestFit="1" customWidth="1"/>
    <col min="4" max="4" width="3.5703125" bestFit="1" customWidth="1"/>
    <col min="5" max="5" width="3" bestFit="1" customWidth="1"/>
    <col min="6" max="6" width="5" bestFit="1" customWidth="1"/>
    <col min="7" max="7" width="7" bestFit="1" customWidth="1"/>
    <col min="8" max="8" width="3.5703125" bestFit="1" customWidth="1"/>
    <col min="9" max="9" width="5" bestFit="1" customWidth="1"/>
    <col min="10" max="11" width="4" bestFit="1" customWidth="1"/>
    <col min="12" max="12" width="6.140625" bestFit="1" customWidth="1"/>
    <col min="13" max="13" width="6.5703125" bestFit="1" customWidth="1"/>
    <col min="14" max="14" width="3.5703125" bestFit="1" customWidth="1"/>
    <col min="15" max="15" width="5" bestFit="1" customWidth="1"/>
    <col min="16" max="16" width="3.5703125" bestFit="1" customWidth="1"/>
    <col min="17" max="17" width="3" bestFit="1" customWidth="1"/>
    <col min="18" max="18" width="5" bestFit="1" customWidth="1"/>
    <col min="19" max="19" width="7" bestFit="1" customWidth="1"/>
    <col min="20" max="20" width="3.5703125" bestFit="1" customWidth="1"/>
    <col min="21" max="21" width="5" bestFit="1" customWidth="1"/>
    <col min="22" max="23" width="4" bestFit="1" customWidth="1"/>
    <col min="24" max="24" width="7" customWidth="1"/>
    <col min="25" max="25" width="6.5703125" bestFit="1" customWidth="1"/>
    <col min="26" max="26" width="3.5703125" bestFit="1" customWidth="1"/>
    <col min="27" max="27" width="5.140625" style="348" customWidth="1"/>
    <col min="28" max="28" width="19.140625" customWidth="1"/>
    <col min="29" max="29" width="5" bestFit="1" customWidth="1"/>
    <col min="30" max="31" width="4" bestFit="1" customWidth="1"/>
    <col min="32" max="32" width="5" bestFit="1" customWidth="1"/>
    <col min="33" max="33" width="7" bestFit="1" customWidth="1"/>
    <col min="34" max="34" width="3.5703125" bestFit="1" customWidth="1"/>
    <col min="35" max="35" width="5" bestFit="1" customWidth="1"/>
    <col min="36" max="37" width="4" bestFit="1" customWidth="1"/>
    <col min="38" max="38" width="6.140625" bestFit="1" customWidth="1"/>
    <col min="39" max="39" width="6.5703125" bestFit="1" customWidth="1"/>
    <col min="40" max="40" width="3.5703125" bestFit="1" customWidth="1"/>
    <col min="41" max="41" width="5" bestFit="1" customWidth="1"/>
    <col min="42" max="42" width="3.5703125" bestFit="1" customWidth="1"/>
    <col min="43" max="43" width="4" bestFit="1" customWidth="1"/>
    <col min="44" max="44" width="6" bestFit="1" customWidth="1"/>
    <col min="45" max="45" width="7" bestFit="1" customWidth="1"/>
    <col min="46" max="46" width="3.5703125" bestFit="1" customWidth="1"/>
    <col min="47" max="47" width="5.5703125" bestFit="1" customWidth="1"/>
    <col min="48" max="49" width="4.42578125" bestFit="1" customWidth="1"/>
    <col min="50" max="50" width="6.140625" bestFit="1" customWidth="1"/>
    <col min="51" max="51" width="6.5703125" bestFit="1" customWidth="1"/>
    <col min="52" max="52" width="3.5703125" bestFit="1" customWidth="1"/>
    <col min="53" max="53" width="9.42578125" style="348" customWidth="1"/>
    <col min="54" max="54" width="24.28515625" customWidth="1"/>
    <col min="55" max="55" width="8.85546875" customWidth="1"/>
    <col min="56" max="56" width="10.42578125" customWidth="1"/>
    <col min="57" max="57" width="6.85546875" customWidth="1"/>
    <col min="58" max="58" width="8.7109375" customWidth="1"/>
    <col min="59" max="59" width="7" bestFit="1" customWidth="1"/>
    <col min="60" max="60" width="6.5703125" customWidth="1"/>
    <col min="61" max="61" width="9.42578125" customWidth="1"/>
    <col min="62" max="62" width="7.7109375" customWidth="1"/>
    <col min="63" max="63" width="6.140625" customWidth="1"/>
    <col min="64" max="64" width="9" customWidth="1"/>
    <col min="65" max="65" width="10.85546875" customWidth="1"/>
    <col min="66" max="66" width="10" customWidth="1"/>
    <col min="67" max="67" width="9" style="348" customWidth="1"/>
    <col min="68" max="68" width="20.42578125" bestFit="1" customWidth="1"/>
    <col min="69" max="69" width="6.5703125" customWidth="1"/>
    <col min="70" max="70" width="10.28515625" customWidth="1"/>
    <col min="71" max="71" width="5" bestFit="1" customWidth="1"/>
    <col min="72" max="72" width="6.140625" bestFit="1" customWidth="1"/>
    <col min="73" max="73" width="5.5703125" bestFit="1" customWidth="1"/>
    <col min="74" max="74" width="6.140625" bestFit="1" customWidth="1"/>
    <col min="75" max="75" width="7.28515625" bestFit="1" customWidth="1"/>
    <col min="76" max="76" width="6.140625" bestFit="1" customWidth="1"/>
    <col min="77" max="77" width="7" bestFit="1" customWidth="1"/>
    <col min="80" max="80" width="6.28515625" bestFit="1" customWidth="1"/>
    <col min="81" max="81" width="3.5703125" bestFit="1" customWidth="1"/>
    <col min="82" max="82" width="11.28515625" bestFit="1" customWidth="1"/>
  </cols>
  <sheetData>
    <row r="1" spans="1:82" ht="18.75">
      <c r="A1" s="524" t="s">
        <v>510</v>
      </c>
      <c r="B1" s="525"/>
      <c r="C1" s="525"/>
      <c r="D1" s="525"/>
      <c r="E1" s="525"/>
      <c r="F1" s="525"/>
      <c r="G1" s="525"/>
      <c r="H1" s="525"/>
      <c r="I1" s="525"/>
      <c r="J1" s="525"/>
      <c r="K1" s="525"/>
      <c r="L1" s="525"/>
      <c r="M1" s="525"/>
      <c r="N1" s="525"/>
      <c r="O1" s="525"/>
      <c r="P1" s="525"/>
      <c r="Q1" s="525"/>
      <c r="R1" s="525"/>
      <c r="S1" s="525"/>
      <c r="T1" s="525"/>
      <c r="U1" s="525"/>
      <c r="V1" s="525"/>
      <c r="W1" s="525"/>
      <c r="X1" s="525"/>
      <c r="Y1" s="525"/>
      <c r="Z1" s="526"/>
      <c r="AA1" s="524" t="s">
        <v>511</v>
      </c>
      <c r="AB1" s="525"/>
      <c r="AC1" s="525"/>
      <c r="AD1" s="525"/>
      <c r="AE1" s="525"/>
      <c r="AF1" s="525"/>
      <c r="AG1" s="525"/>
      <c r="AH1" s="525"/>
      <c r="AI1" s="525"/>
      <c r="AJ1" s="525"/>
      <c r="AK1" s="525"/>
      <c r="AL1" s="525"/>
      <c r="AM1" s="525"/>
      <c r="AN1" s="525"/>
      <c r="AO1" s="525"/>
      <c r="AP1" s="525"/>
      <c r="AQ1" s="525"/>
      <c r="AR1" s="525"/>
      <c r="AS1" s="525"/>
      <c r="AT1" s="525"/>
      <c r="AU1" s="525"/>
      <c r="AV1" s="525"/>
      <c r="AW1" s="525"/>
      <c r="AX1" s="525"/>
      <c r="AY1" s="525"/>
      <c r="AZ1" s="526"/>
      <c r="BA1" s="524" t="s">
        <v>495</v>
      </c>
      <c r="BB1" s="525"/>
      <c r="BC1" s="525"/>
      <c r="BD1" s="525"/>
      <c r="BE1" s="525"/>
      <c r="BF1" s="525"/>
      <c r="BG1" s="525"/>
      <c r="BH1" s="525"/>
      <c r="BI1" s="525"/>
      <c r="BJ1" s="525"/>
      <c r="BK1" s="525"/>
      <c r="BL1" s="525"/>
      <c r="BM1" s="525"/>
      <c r="BN1" s="525"/>
      <c r="BO1" s="527" t="s">
        <v>495</v>
      </c>
      <c r="BP1" s="527"/>
      <c r="BQ1" s="527"/>
      <c r="BR1" s="527"/>
      <c r="BS1" s="527"/>
      <c r="BT1" s="527"/>
      <c r="BU1" s="527"/>
      <c r="BV1" s="527"/>
      <c r="BW1" s="527"/>
      <c r="BX1" s="527"/>
      <c r="BY1" s="527"/>
      <c r="BZ1" s="527"/>
      <c r="CA1" s="527"/>
      <c r="CB1" s="527"/>
      <c r="CC1" s="527"/>
      <c r="CD1" s="316"/>
    </row>
    <row r="2" spans="1:82" ht="18.75">
      <c r="A2" s="524" t="s">
        <v>496</v>
      </c>
      <c r="B2" s="525"/>
      <c r="C2" s="525"/>
      <c r="D2" s="525"/>
      <c r="E2" s="525"/>
      <c r="F2" s="525"/>
      <c r="G2" s="525"/>
      <c r="H2" s="525"/>
      <c r="I2" s="525"/>
      <c r="J2" s="525"/>
      <c r="K2" s="525"/>
      <c r="L2" s="525"/>
      <c r="M2" s="525"/>
      <c r="N2" s="525"/>
      <c r="O2" s="525"/>
      <c r="P2" s="525"/>
      <c r="Q2" s="525"/>
      <c r="R2" s="525"/>
      <c r="S2" s="525"/>
      <c r="T2" s="525"/>
      <c r="U2" s="525"/>
      <c r="V2" s="525"/>
      <c r="W2" s="525"/>
      <c r="X2" s="525"/>
      <c r="Y2" s="525"/>
      <c r="Z2" s="526"/>
      <c r="AA2" s="524" t="s">
        <v>512</v>
      </c>
      <c r="AB2" s="525"/>
      <c r="AC2" s="525"/>
      <c r="AD2" s="525"/>
      <c r="AE2" s="525"/>
      <c r="AF2" s="525"/>
      <c r="AG2" s="525"/>
      <c r="AH2" s="525"/>
      <c r="AI2" s="525"/>
      <c r="AJ2" s="525"/>
      <c r="AK2" s="525"/>
      <c r="AL2" s="525"/>
      <c r="AM2" s="525"/>
      <c r="AN2" s="525"/>
      <c r="AO2" s="525"/>
      <c r="AP2" s="525"/>
      <c r="AQ2" s="525"/>
      <c r="AR2" s="525"/>
      <c r="AS2" s="525"/>
      <c r="AT2" s="525"/>
      <c r="AU2" s="525"/>
      <c r="AV2" s="525"/>
      <c r="AW2" s="525"/>
      <c r="AX2" s="525"/>
      <c r="AY2" s="525"/>
      <c r="AZ2" s="526"/>
      <c r="BA2" s="524" t="s">
        <v>497</v>
      </c>
      <c r="BB2" s="525"/>
      <c r="BC2" s="525"/>
      <c r="BD2" s="525"/>
      <c r="BE2" s="525"/>
      <c r="BF2" s="525"/>
      <c r="BG2" s="525"/>
      <c r="BH2" s="525"/>
      <c r="BI2" s="525"/>
      <c r="BJ2" s="525"/>
      <c r="BK2" s="525"/>
      <c r="BL2" s="525"/>
      <c r="BM2" s="525"/>
      <c r="BN2" s="525"/>
      <c r="BO2" s="527" t="s">
        <v>497</v>
      </c>
      <c r="BP2" s="527"/>
      <c r="BQ2" s="527"/>
      <c r="BR2" s="527"/>
      <c r="BS2" s="527"/>
      <c r="BT2" s="527"/>
      <c r="BU2" s="527"/>
      <c r="BV2" s="527"/>
      <c r="BW2" s="527"/>
      <c r="BX2" s="527"/>
      <c r="BY2" s="527"/>
      <c r="BZ2" s="527"/>
      <c r="CA2" s="527"/>
      <c r="CB2" s="527"/>
      <c r="CC2" s="527"/>
      <c r="CD2" s="316"/>
    </row>
    <row r="3" spans="1:82" ht="18.75">
      <c r="A3" s="352" t="s">
        <v>1</v>
      </c>
      <c r="B3" s="277"/>
      <c r="C3" s="277"/>
      <c r="D3" s="277"/>
      <c r="E3" s="277"/>
      <c r="F3" s="277"/>
      <c r="G3" s="278"/>
      <c r="H3" s="277"/>
      <c r="I3" s="523" t="s">
        <v>498</v>
      </c>
      <c r="J3" s="523"/>
      <c r="K3" s="523"/>
      <c r="L3" s="523"/>
      <c r="M3" s="523"/>
      <c r="N3" s="523"/>
      <c r="O3" s="523"/>
      <c r="P3" s="523"/>
      <c r="Q3" s="523"/>
      <c r="R3" s="279"/>
      <c r="S3" s="279"/>
      <c r="T3" s="279"/>
      <c r="U3" s="279"/>
      <c r="V3" s="279"/>
      <c r="W3" s="279"/>
      <c r="X3" s="279"/>
      <c r="Y3" s="528" t="s">
        <v>1</v>
      </c>
      <c r="Z3" s="528"/>
      <c r="AA3" s="528"/>
      <c r="AB3" s="528"/>
      <c r="AC3" s="528"/>
      <c r="AD3" s="528"/>
      <c r="AE3" s="528"/>
      <c r="AF3" s="277"/>
      <c r="AG3" s="278"/>
      <c r="AH3" s="277"/>
      <c r="AI3" s="277"/>
      <c r="AJ3" s="277"/>
      <c r="AK3" s="277"/>
      <c r="AL3" s="525" t="s">
        <v>498</v>
      </c>
      <c r="AM3" s="525"/>
      <c r="AN3" s="525"/>
      <c r="AO3" s="525"/>
      <c r="AP3" s="525"/>
      <c r="AQ3" s="525"/>
      <c r="AR3" s="525"/>
      <c r="AS3" s="525"/>
      <c r="AT3" s="525"/>
      <c r="AU3" s="525"/>
      <c r="AV3" s="525"/>
      <c r="AW3" s="312"/>
      <c r="AX3" s="279"/>
      <c r="AY3" s="528" t="s">
        <v>1</v>
      </c>
      <c r="AZ3" s="528"/>
      <c r="BA3" s="528"/>
      <c r="BB3" s="528"/>
      <c r="BC3" s="277"/>
      <c r="BD3" s="528" t="s">
        <v>513</v>
      </c>
      <c r="BE3" s="528"/>
      <c r="BF3" s="528"/>
      <c r="BG3" s="528"/>
      <c r="BH3" s="528"/>
      <c r="BI3" s="528"/>
      <c r="BJ3" s="528"/>
      <c r="BK3" s="279"/>
      <c r="BL3" s="279"/>
      <c r="BM3" s="279"/>
      <c r="BN3" s="356"/>
      <c r="BO3" s="529" t="s">
        <v>1</v>
      </c>
      <c r="BP3" s="530"/>
      <c r="BQ3" s="280"/>
      <c r="BR3" s="280"/>
      <c r="BS3" s="280"/>
      <c r="BT3" s="280"/>
      <c r="BU3" s="280"/>
      <c r="BV3" s="280"/>
      <c r="BW3" s="280"/>
      <c r="BX3" s="524" t="s">
        <v>498</v>
      </c>
      <c r="BY3" s="525"/>
      <c r="BZ3" s="525"/>
      <c r="CA3" s="525"/>
      <c r="CB3" s="525"/>
      <c r="CC3" s="526"/>
      <c r="CD3" s="316"/>
    </row>
    <row r="4" spans="1:82">
      <c r="A4" s="353"/>
      <c r="B4" s="317"/>
      <c r="C4" s="532" t="s">
        <v>276</v>
      </c>
      <c r="D4" s="533"/>
      <c r="E4" s="533"/>
      <c r="F4" s="533"/>
      <c r="G4" s="533"/>
      <c r="H4" s="533"/>
      <c r="I4" s="533"/>
      <c r="J4" s="533"/>
      <c r="K4" s="533"/>
      <c r="L4" s="533"/>
      <c r="M4" s="533"/>
      <c r="N4" s="534"/>
      <c r="O4" s="532" t="s">
        <v>277</v>
      </c>
      <c r="P4" s="533"/>
      <c r="Q4" s="533"/>
      <c r="R4" s="533"/>
      <c r="S4" s="533"/>
      <c r="T4" s="533"/>
      <c r="U4" s="533"/>
      <c r="V4" s="533"/>
      <c r="W4" s="533"/>
      <c r="X4" s="533"/>
      <c r="Y4" s="533"/>
      <c r="Z4" s="534"/>
      <c r="AA4" s="344"/>
      <c r="AB4" s="317"/>
      <c r="AC4" s="532" t="s">
        <v>278</v>
      </c>
      <c r="AD4" s="533"/>
      <c r="AE4" s="533"/>
      <c r="AF4" s="533"/>
      <c r="AG4" s="534"/>
      <c r="AH4" s="311"/>
      <c r="AI4" s="311"/>
      <c r="AJ4" s="311"/>
      <c r="AK4" s="311"/>
      <c r="AL4" s="311"/>
      <c r="AM4" s="311"/>
      <c r="AN4" s="311"/>
      <c r="AO4" s="532" t="s">
        <v>279</v>
      </c>
      <c r="AP4" s="533"/>
      <c r="AQ4" s="533"/>
      <c r="AR4" s="533"/>
      <c r="AS4" s="533"/>
      <c r="AT4" s="311"/>
      <c r="AU4" s="311"/>
      <c r="AV4" s="311"/>
      <c r="AW4" s="311"/>
      <c r="AX4" s="311"/>
      <c r="AY4" s="311"/>
      <c r="AZ4" s="311"/>
      <c r="BA4" s="532" t="s">
        <v>281</v>
      </c>
      <c r="BB4" s="533"/>
      <c r="BC4" s="533"/>
      <c r="BD4" s="533"/>
      <c r="BE4" s="533"/>
      <c r="BF4" s="533"/>
      <c r="BG4" s="533"/>
      <c r="BH4" s="533"/>
      <c r="BI4" s="533"/>
      <c r="BJ4" s="533"/>
      <c r="BK4" s="533"/>
      <c r="BL4" s="533"/>
      <c r="BM4" s="533"/>
      <c r="BN4" s="533"/>
      <c r="BO4" s="350"/>
      <c r="BP4" s="281"/>
      <c r="BQ4" s="281" t="s">
        <v>556</v>
      </c>
      <c r="BR4" s="281"/>
      <c r="BS4" s="531" t="s">
        <v>445</v>
      </c>
      <c r="BT4" s="531"/>
      <c r="BU4" s="531" t="s">
        <v>499</v>
      </c>
      <c r="BV4" s="531"/>
      <c r="BW4" s="282" t="s">
        <v>509</v>
      </c>
      <c r="BX4" s="310"/>
      <c r="BY4" s="531"/>
      <c r="BZ4" s="531"/>
      <c r="CA4" s="531"/>
      <c r="CB4" s="531"/>
      <c r="CC4" s="310"/>
      <c r="CD4" s="316"/>
    </row>
    <row r="5" spans="1:82" ht="45">
      <c r="A5" s="354" t="s">
        <v>441</v>
      </c>
      <c r="B5" s="281" t="s">
        <v>500</v>
      </c>
      <c r="C5" s="282" t="s">
        <v>501</v>
      </c>
      <c r="D5" s="283" t="s">
        <v>503</v>
      </c>
      <c r="E5" s="282" t="s">
        <v>502</v>
      </c>
      <c r="F5" s="282" t="s">
        <v>446</v>
      </c>
      <c r="G5" s="282" t="s">
        <v>504</v>
      </c>
      <c r="H5" s="282" t="s">
        <v>354</v>
      </c>
      <c r="I5" s="282" t="s">
        <v>505</v>
      </c>
      <c r="J5" s="283" t="s">
        <v>503</v>
      </c>
      <c r="K5" s="282" t="s">
        <v>502</v>
      </c>
      <c r="L5" s="282" t="s">
        <v>447</v>
      </c>
      <c r="M5" s="282" t="s">
        <v>283</v>
      </c>
      <c r="N5" s="282"/>
      <c r="O5" s="282" t="s">
        <v>501</v>
      </c>
      <c r="P5" s="282" t="s">
        <v>503</v>
      </c>
      <c r="Q5" s="282" t="s">
        <v>502</v>
      </c>
      <c r="R5" s="282" t="s">
        <v>446</v>
      </c>
      <c r="S5" s="282" t="s">
        <v>504</v>
      </c>
      <c r="T5" s="282" t="s">
        <v>354</v>
      </c>
      <c r="U5" s="282" t="s">
        <v>505</v>
      </c>
      <c r="V5" s="282" t="s">
        <v>503</v>
      </c>
      <c r="W5" s="282" t="s">
        <v>502</v>
      </c>
      <c r="X5" s="282" t="s">
        <v>447</v>
      </c>
      <c r="Y5" s="282" t="s">
        <v>283</v>
      </c>
      <c r="Z5" s="282" t="s">
        <v>354</v>
      </c>
      <c r="AA5" s="349" t="s">
        <v>506</v>
      </c>
      <c r="AB5" s="281" t="s">
        <v>500</v>
      </c>
      <c r="AC5" s="282" t="s">
        <v>501</v>
      </c>
      <c r="AD5" s="282" t="s">
        <v>503</v>
      </c>
      <c r="AE5" s="282" t="s">
        <v>502</v>
      </c>
      <c r="AF5" s="282" t="s">
        <v>446</v>
      </c>
      <c r="AG5" s="282" t="s">
        <v>504</v>
      </c>
      <c r="AH5" s="282" t="s">
        <v>354</v>
      </c>
      <c r="AI5" s="282" t="s">
        <v>505</v>
      </c>
      <c r="AJ5" s="283" t="s">
        <v>503</v>
      </c>
      <c r="AK5" s="282" t="s">
        <v>502</v>
      </c>
      <c r="AL5" s="282" t="s">
        <v>447</v>
      </c>
      <c r="AM5" s="284" t="s">
        <v>283</v>
      </c>
      <c r="AN5" s="282" t="s">
        <v>354</v>
      </c>
      <c r="AO5" s="282" t="s">
        <v>501</v>
      </c>
      <c r="AP5" s="283" t="s">
        <v>503</v>
      </c>
      <c r="AQ5" s="282" t="s">
        <v>502</v>
      </c>
      <c r="AR5" s="282" t="s">
        <v>446</v>
      </c>
      <c r="AS5" s="282" t="s">
        <v>504</v>
      </c>
      <c r="AT5" s="282" t="s">
        <v>354</v>
      </c>
      <c r="AU5" s="282" t="s">
        <v>505</v>
      </c>
      <c r="AV5" s="282" t="s">
        <v>503</v>
      </c>
      <c r="AW5" s="282" t="s">
        <v>502</v>
      </c>
      <c r="AX5" s="282" t="s">
        <v>447</v>
      </c>
      <c r="AY5" s="282" t="s">
        <v>283</v>
      </c>
      <c r="AZ5" s="282" t="s">
        <v>354</v>
      </c>
      <c r="BA5" s="345" t="s">
        <v>506</v>
      </c>
      <c r="BB5" s="281" t="s">
        <v>500</v>
      </c>
      <c r="BC5" s="282" t="s">
        <v>501</v>
      </c>
      <c r="BD5" s="283" t="s">
        <v>503</v>
      </c>
      <c r="BE5" s="282" t="s">
        <v>502</v>
      </c>
      <c r="BF5" s="282" t="s">
        <v>446</v>
      </c>
      <c r="BG5" s="282" t="s">
        <v>504</v>
      </c>
      <c r="BH5" s="282" t="s">
        <v>354</v>
      </c>
      <c r="BI5" s="282" t="s">
        <v>505</v>
      </c>
      <c r="BJ5" s="282" t="s">
        <v>503</v>
      </c>
      <c r="BK5" s="282" t="s">
        <v>502</v>
      </c>
      <c r="BL5" s="282" t="s">
        <v>447</v>
      </c>
      <c r="BM5" s="282" t="s">
        <v>283</v>
      </c>
      <c r="BN5" s="282" t="s">
        <v>354</v>
      </c>
      <c r="BO5" s="345" t="s">
        <v>506</v>
      </c>
      <c r="BP5" s="281" t="s">
        <v>500</v>
      </c>
      <c r="BQ5" s="282" t="s">
        <v>446</v>
      </c>
      <c r="BR5" s="283" t="s">
        <v>447</v>
      </c>
      <c r="BS5" s="282" t="s">
        <v>446</v>
      </c>
      <c r="BT5" s="283" t="s">
        <v>447</v>
      </c>
      <c r="BU5" s="282" t="s">
        <v>446</v>
      </c>
      <c r="BV5" s="283" t="s">
        <v>447</v>
      </c>
      <c r="BW5" s="283" t="s">
        <v>446</v>
      </c>
      <c r="BX5" s="283" t="s">
        <v>447</v>
      </c>
      <c r="BY5" s="283" t="s">
        <v>356</v>
      </c>
      <c r="BZ5" s="283" t="s">
        <v>507</v>
      </c>
      <c r="CA5" s="283" t="s">
        <v>371</v>
      </c>
      <c r="CB5" s="285" t="s">
        <v>353</v>
      </c>
      <c r="CC5" s="282" t="s">
        <v>354</v>
      </c>
      <c r="CD5" s="283" t="s">
        <v>508</v>
      </c>
    </row>
    <row r="6" spans="1:82">
      <c r="A6" s="293"/>
      <c r="B6" s="286"/>
      <c r="C6" s="245">
        <v>10</v>
      </c>
      <c r="D6" s="245">
        <v>5</v>
      </c>
      <c r="E6" s="245">
        <v>5</v>
      </c>
      <c r="F6" s="245">
        <v>80</v>
      </c>
      <c r="G6" s="245">
        <f t="shared" ref="G6:G29" si="0">SUM(C6:F6)</f>
        <v>100</v>
      </c>
      <c r="H6" s="245"/>
      <c r="I6" s="245">
        <v>10</v>
      </c>
      <c r="J6" s="245">
        <v>5</v>
      </c>
      <c r="K6" s="245">
        <v>5</v>
      </c>
      <c r="L6" s="245">
        <v>80</v>
      </c>
      <c r="M6" s="245">
        <v>100</v>
      </c>
      <c r="N6" s="245" t="s">
        <v>354</v>
      </c>
      <c r="O6" s="245">
        <v>10</v>
      </c>
      <c r="P6" s="245">
        <v>5</v>
      </c>
      <c r="Q6" s="245">
        <v>5</v>
      </c>
      <c r="R6" s="245">
        <v>80</v>
      </c>
      <c r="S6" s="245">
        <f t="shared" ref="S6:S29" si="1">SUM(O6:R6)</f>
        <v>100</v>
      </c>
      <c r="T6" s="245"/>
      <c r="U6" s="245">
        <v>10</v>
      </c>
      <c r="V6" s="245">
        <v>5</v>
      </c>
      <c r="W6" s="245">
        <v>5</v>
      </c>
      <c r="X6" s="245">
        <v>80</v>
      </c>
      <c r="Y6" s="245">
        <v>100</v>
      </c>
      <c r="Z6" s="245"/>
      <c r="AA6" s="346"/>
      <c r="AB6" s="286"/>
      <c r="AC6" s="245">
        <v>10</v>
      </c>
      <c r="AD6" s="245">
        <v>5</v>
      </c>
      <c r="AE6" s="245">
        <v>5</v>
      </c>
      <c r="AF6" s="245">
        <v>80</v>
      </c>
      <c r="AG6" s="245">
        <f t="shared" ref="AG6:AG29" si="2">SUM(AC6:AF6)</f>
        <v>100</v>
      </c>
      <c r="AH6" s="245"/>
      <c r="AI6" s="245">
        <v>10</v>
      </c>
      <c r="AJ6" s="245">
        <v>5</v>
      </c>
      <c r="AK6" s="245">
        <v>5</v>
      </c>
      <c r="AL6" s="245">
        <v>80</v>
      </c>
      <c r="AM6" s="245">
        <v>100</v>
      </c>
      <c r="AN6" s="245" t="s">
        <v>354</v>
      </c>
      <c r="AO6" s="245">
        <v>10</v>
      </c>
      <c r="AP6" s="245">
        <v>5</v>
      </c>
      <c r="AQ6" s="245">
        <v>5</v>
      </c>
      <c r="AR6" s="245">
        <v>80</v>
      </c>
      <c r="AS6" s="245">
        <f t="shared" ref="AS6:AS29" si="3">SUM(AO6:AR6)</f>
        <v>100</v>
      </c>
      <c r="AT6" s="245"/>
      <c r="AU6" s="245">
        <v>10</v>
      </c>
      <c r="AV6" s="245">
        <v>5</v>
      </c>
      <c r="AW6" s="245">
        <v>5</v>
      </c>
      <c r="AX6" s="245">
        <v>80</v>
      </c>
      <c r="AY6" s="245">
        <v>100</v>
      </c>
      <c r="AZ6" s="245"/>
      <c r="BA6" s="346"/>
      <c r="BB6" s="286"/>
      <c r="BC6" s="245">
        <v>10</v>
      </c>
      <c r="BD6" s="245">
        <v>5</v>
      </c>
      <c r="BE6" s="245">
        <v>5</v>
      </c>
      <c r="BF6" s="245">
        <v>80</v>
      </c>
      <c r="BG6" s="245">
        <f t="shared" ref="BG6:BG29" si="4">SUM(BC6:BF6)</f>
        <v>100</v>
      </c>
      <c r="BH6" s="245"/>
      <c r="BI6" s="245">
        <v>10</v>
      </c>
      <c r="BJ6" s="245">
        <v>5</v>
      </c>
      <c r="BK6" s="245">
        <v>5</v>
      </c>
      <c r="BL6" s="245">
        <v>80</v>
      </c>
      <c r="BM6" s="245">
        <v>100</v>
      </c>
      <c r="BN6" s="245"/>
      <c r="BO6" s="346"/>
      <c r="BP6" s="286"/>
      <c r="BQ6" s="287">
        <v>50</v>
      </c>
      <c r="BR6" s="245">
        <v>50</v>
      </c>
      <c r="BS6" s="245">
        <v>50</v>
      </c>
      <c r="BT6" s="245">
        <v>50</v>
      </c>
      <c r="BU6" s="245">
        <v>50</v>
      </c>
      <c r="BV6" s="245">
        <v>50</v>
      </c>
      <c r="BW6" s="245">
        <v>50</v>
      </c>
      <c r="BX6" s="245">
        <v>50</v>
      </c>
      <c r="BY6" s="245">
        <f t="shared" ref="BY6:BY29" si="5">(G6+S6+AG6+AS6+BG6)</f>
        <v>500</v>
      </c>
      <c r="BZ6" s="245">
        <f t="shared" ref="BZ6:BZ29" si="6">(M6+Y6+AM6+AY6+BM6)</f>
        <v>500</v>
      </c>
      <c r="CA6" s="245">
        <f>SUM(BY6:BZ6)</f>
        <v>1000</v>
      </c>
      <c r="CB6" s="288"/>
      <c r="CC6" s="286"/>
      <c r="CD6" s="318"/>
    </row>
    <row r="7" spans="1:82" ht="15.75">
      <c r="A7" s="258">
        <v>1</v>
      </c>
      <c r="B7" s="289" t="s">
        <v>35</v>
      </c>
      <c r="C7" s="319">
        <v>8.5</v>
      </c>
      <c r="D7" s="319">
        <v>4</v>
      </c>
      <c r="E7" s="319">
        <v>5</v>
      </c>
      <c r="F7" s="320">
        <v>68</v>
      </c>
      <c r="G7" s="321">
        <f t="shared" si="0"/>
        <v>85.5</v>
      </c>
      <c r="H7" s="319" t="str">
        <f>IF(G7&gt;=91,"A1",IF(G7&gt;=81,"A2",IF(G7&gt;=71,"B1",IF(G7&gt;=61,"B2",IF(G7&gt;=51,"C1",IF(G7&gt;=41,"C2",IF(G7&gt;=33,"D","E")))))))</f>
        <v>A2</v>
      </c>
      <c r="I7" s="319">
        <v>9.25</v>
      </c>
      <c r="J7" s="319">
        <v>5</v>
      </c>
      <c r="K7" s="319">
        <v>5</v>
      </c>
      <c r="L7" s="321">
        <v>65.5</v>
      </c>
      <c r="M7" s="241">
        <f t="shared" ref="M7:M29" si="7">SUM(I7:L7)</f>
        <v>84.75</v>
      </c>
      <c r="N7" s="313" t="str">
        <f>IF(M7&gt;=91,"A1",IF(M7&gt;=81,"A2",IF(M7&gt;=71,"B1",IF(M7&gt;=61,"B2",IF(M7&gt;=51,"C1",IF(M7&gt;=41,"C2",IF(M7&gt;=33,"D","E")))))))</f>
        <v>A2</v>
      </c>
      <c r="O7" s="322">
        <v>6.5</v>
      </c>
      <c r="P7" s="322">
        <v>4</v>
      </c>
      <c r="Q7" s="319">
        <v>4</v>
      </c>
      <c r="R7" s="319">
        <v>52.5</v>
      </c>
      <c r="S7" s="319">
        <f t="shared" si="1"/>
        <v>67</v>
      </c>
      <c r="T7" s="319" t="str">
        <f t="shared" ref="T7:T29" si="8">IF(S7&gt;=91,"A1",IF(S7&gt;=81,"A2",IF(S7&gt;=71,"B1",IF(S7&gt;=61,"B2",IF(S7&gt;=51,"C1",IF(S7&gt;=41,"C2",IF(S7&gt;=33,"D","E")))))))</f>
        <v>B2</v>
      </c>
      <c r="U7" s="319">
        <v>9</v>
      </c>
      <c r="V7" s="319">
        <v>4.5</v>
      </c>
      <c r="W7" s="319">
        <v>4.5</v>
      </c>
      <c r="X7" s="319">
        <v>63</v>
      </c>
      <c r="Y7" s="241">
        <f t="shared" ref="Y7:Y8" si="9">SUM(U7:X7)</f>
        <v>81</v>
      </c>
      <c r="Z7" s="313" t="str">
        <f>IF(Y7&gt;=91,"A1",IF(Y7&gt;=81,"A2",IF(Y7&gt;=71,"B1",IF(Y7&gt;=61,"B2",IF(Y7&gt;=51,"C1",IF(Y7&gt;=41,"C2",IF(Y7&gt;=33,"D","E")))))))</f>
        <v>A2</v>
      </c>
      <c r="AA7" s="347">
        <v>1</v>
      </c>
      <c r="AB7" s="289" t="s">
        <v>35</v>
      </c>
      <c r="AC7" s="319">
        <v>9.5</v>
      </c>
      <c r="AD7" s="319">
        <v>4</v>
      </c>
      <c r="AE7" s="319">
        <v>4</v>
      </c>
      <c r="AF7" s="319">
        <v>68.5</v>
      </c>
      <c r="AG7" s="319">
        <f t="shared" si="2"/>
        <v>86</v>
      </c>
      <c r="AH7" s="319" t="str">
        <f t="shared" ref="AH7:AH29" si="10">IF(AG7&gt;=91,"A1",IF(AG7&gt;=81,"A2",IF(AG7&gt;=71,"B1",IF(AG7&gt;=61,"B2",IF(AG7&gt;=51,"C1",IF(AG7&gt;=41,"C2",IF(AG7&gt;=33,"D","E")))))))</f>
        <v>A2</v>
      </c>
      <c r="AI7" s="319">
        <v>8.75</v>
      </c>
      <c r="AJ7" s="319">
        <v>5</v>
      </c>
      <c r="AK7" s="319">
        <v>5</v>
      </c>
      <c r="AL7" s="323">
        <v>70.5</v>
      </c>
      <c r="AM7" s="241">
        <f>SUM(AI7:AL7)</f>
        <v>89.25</v>
      </c>
      <c r="AN7" s="313" t="str">
        <f>IF(AM7&gt;=91,"A1",IF(AM7&gt;=81,"A2",IF(AM7&gt;=71,"B1",IF(AM7&gt;=61,"B2",IF(AM7&gt;=51,"C1",IF(AM7&gt;=41,"C2",IF(AM7&gt;=33,"D","E")))))))</f>
        <v>A2</v>
      </c>
      <c r="AO7" s="322">
        <v>10</v>
      </c>
      <c r="AP7" s="319">
        <v>4</v>
      </c>
      <c r="AQ7" s="319">
        <v>4</v>
      </c>
      <c r="AR7" s="319">
        <v>67.25</v>
      </c>
      <c r="AS7" s="319">
        <f t="shared" si="3"/>
        <v>85.25</v>
      </c>
      <c r="AT7" s="319" t="str">
        <f t="shared" ref="AT7:AT29" si="11">IF(AS7&gt;=91,"A1",IF(AS7&gt;=81,"A2",IF(AS7&gt;=71,"B1",IF(AS7&gt;=61,"B2",IF(AS7&gt;=51,"C1",IF(AS7&gt;=41,"C2",IF(AS7&gt;=33,"D","E")))))))</f>
        <v>A2</v>
      </c>
      <c r="AU7" s="303">
        <v>10</v>
      </c>
      <c r="AV7" s="303">
        <v>4.5</v>
      </c>
      <c r="AW7" s="303">
        <v>5</v>
      </c>
      <c r="AX7" s="323">
        <v>70.5</v>
      </c>
      <c r="AY7" s="241">
        <f>SUM(AU7:AX7)</f>
        <v>90</v>
      </c>
      <c r="AZ7" s="241" t="str">
        <f>IF(AY7&gt;=91,"A1",IF(AY7&gt;=81,"A2",IF(AY7&gt;=71,"B1",IF(AY7&gt;=61,"B2",IF(AY7&gt;=51,"C1",IF(AY7&gt;=41,"C2",IF(AY7&gt;=33,"D","E")))))))</f>
        <v>A2</v>
      </c>
      <c r="BA7" s="351">
        <v>1</v>
      </c>
      <c r="BB7" s="295" t="s">
        <v>35</v>
      </c>
      <c r="BC7" s="319">
        <v>6.25</v>
      </c>
      <c r="BD7" s="319">
        <v>4</v>
      </c>
      <c r="BE7" s="319">
        <v>4</v>
      </c>
      <c r="BF7" s="319">
        <v>67.5</v>
      </c>
      <c r="BG7" s="321">
        <f t="shared" si="4"/>
        <v>81.75</v>
      </c>
      <c r="BH7" s="319" t="str">
        <f t="shared" ref="BH7:BH29" si="12">IF(BG7&gt;=91,"A1",IF(BG7&gt;=81,"A2",IF(BG7&gt;=71,"B1",IF(BG7&gt;=61,"B2",IF(BG7&gt;=51,"C1",IF(BG7&gt;=41,"C2",IF(BG7&gt;=33,"D","E")))))))</f>
        <v>A2</v>
      </c>
      <c r="BI7" s="303">
        <v>8.5</v>
      </c>
      <c r="BJ7" s="303">
        <v>4.5</v>
      </c>
      <c r="BK7" s="319">
        <v>5</v>
      </c>
      <c r="BL7" s="323">
        <v>68</v>
      </c>
      <c r="BM7" s="241">
        <f t="shared" ref="BM7:BM29" si="13">SUM(BI7:BL7)</f>
        <v>86</v>
      </c>
      <c r="BN7" s="313" t="str">
        <f>IF(BM7&gt;=91,"A1",IF(BM7&gt;=81,"A2",IF(BM7&gt;=71,"B1",IF(BM7&gt;=61,"B2",IF(BM7&gt;=51,"C1",IF(BM7&gt;=41,"C2",IF(BM7&gt;=33,"D","E")))))))</f>
        <v>A2</v>
      </c>
      <c r="BO7" s="347">
        <v>1</v>
      </c>
      <c r="BP7" s="289" t="s">
        <v>35</v>
      </c>
      <c r="BQ7" s="320">
        <v>41</v>
      </c>
      <c r="BR7" s="245">
        <v>37</v>
      </c>
      <c r="BS7" s="297">
        <v>47.5</v>
      </c>
      <c r="BT7" s="319">
        <v>47</v>
      </c>
      <c r="BU7" s="304">
        <v>37.5</v>
      </c>
      <c r="BV7" s="319">
        <v>43.5</v>
      </c>
      <c r="BW7" s="324">
        <v>36.5</v>
      </c>
      <c r="BX7" s="319">
        <v>34</v>
      </c>
      <c r="BY7" s="245">
        <f t="shared" si="5"/>
        <v>405.5</v>
      </c>
      <c r="BZ7" s="245">
        <f t="shared" si="6"/>
        <v>431</v>
      </c>
      <c r="CA7" s="313">
        <f t="shared" ref="CA7:CA29" si="14">SUM(BY7:BZ7)</f>
        <v>836.5</v>
      </c>
      <c r="CB7" s="241">
        <f>CA7/1000*100</f>
        <v>83.65</v>
      </c>
      <c r="CC7" s="313" t="str">
        <f>IF(CB7&gt;=91,"A1",IF(CB7&gt;=81,"A2",IF(CB7&gt;=71,"B1",IF(CB7&gt;=61,"B2",IF(CB7&gt;=51,"C1",IF(CB7&gt;=41,"C2",IF(CB7&gt;=33,"D","E")))))))</f>
        <v>A2</v>
      </c>
      <c r="CD7" s="319">
        <v>201</v>
      </c>
    </row>
    <row r="8" spans="1:82" ht="15.75">
      <c r="A8" s="258">
        <v>2</v>
      </c>
      <c r="B8" s="289" t="s">
        <v>54</v>
      </c>
      <c r="C8" s="319"/>
      <c r="D8" s="319"/>
      <c r="E8" s="319"/>
      <c r="F8" s="320">
        <v>35.5</v>
      </c>
      <c r="G8" s="321">
        <f t="shared" si="0"/>
        <v>35.5</v>
      </c>
      <c r="H8" s="319" t="str">
        <f t="shared" ref="H8:H29" si="15">IF(G8&gt;=91,"A1",IF(G8&gt;=81,"A2",IF(G8&gt;=71,"B1",IF(G8&gt;=61,"B2",IF(G8&gt;=51,"C1",IF(G8&gt;=41,"C2",IF(G8&gt;=33,"D","E")))))))</f>
        <v>D</v>
      </c>
      <c r="I8" s="319">
        <v>7</v>
      </c>
      <c r="J8" s="319">
        <v>4</v>
      </c>
      <c r="K8" s="319">
        <v>4</v>
      </c>
      <c r="L8" s="321">
        <v>35.5</v>
      </c>
      <c r="M8" s="241">
        <f t="shared" si="7"/>
        <v>50.5</v>
      </c>
      <c r="N8" s="313" t="str">
        <f t="shared" ref="N8:N29" si="16">IF(M8&gt;=91,"A1",IF(M8&gt;=81,"A2",IF(M8&gt;=71,"B1",IF(M8&gt;=61,"B2",IF(M8&gt;=51,"C1",IF(M8&gt;=41,"C2",IF(M8&gt;=33,"D","E")))))))</f>
        <v>C2</v>
      </c>
      <c r="O8" s="322"/>
      <c r="P8" s="322"/>
      <c r="Q8" s="319"/>
      <c r="R8" s="319">
        <v>32.5</v>
      </c>
      <c r="S8" s="319">
        <f t="shared" si="1"/>
        <v>32.5</v>
      </c>
      <c r="T8" s="319" t="str">
        <f t="shared" si="8"/>
        <v>E</v>
      </c>
      <c r="U8" s="319">
        <v>6.5</v>
      </c>
      <c r="V8" s="319">
        <v>4.5</v>
      </c>
      <c r="W8" s="319">
        <v>4</v>
      </c>
      <c r="X8" s="319">
        <v>50</v>
      </c>
      <c r="Y8" s="241">
        <f t="shared" si="9"/>
        <v>65</v>
      </c>
      <c r="Z8" s="313" t="str">
        <f t="shared" ref="Z8:Z29" si="17">IF(Y8&gt;=91,"A1",IF(Y8&gt;=81,"A2",IF(Y8&gt;=71,"B1",IF(Y8&gt;=61,"B2",IF(Y8&gt;=51,"C1",IF(Y8&gt;=41,"C2",IF(Y8&gt;=33,"D","E")))))))</f>
        <v>B2</v>
      </c>
      <c r="AA8" s="347">
        <v>2</v>
      </c>
      <c r="AB8" s="289" t="s">
        <v>54</v>
      </c>
      <c r="AC8" s="319"/>
      <c r="AD8" s="319"/>
      <c r="AE8" s="319"/>
      <c r="AF8" s="319">
        <v>34</v>
      </c>
      <c r="AG8" s="319">
        <f t="shared" si="2"/>
        <v>34</v>
      </c>
      <c r="AH8" s="319" t="str">
        <f t="shared" si="10"/>
        <v>D</v>
      </c>
      <c r="AI8" s="319">
        <v>6.75</v>
      </c>
      <c r="AJ8" s="319">
        <v>3.5</v>
      </c>
      <c r="AK8" s="319">
        <v>3.5</v>
      </c>
      <c r="AL8" s="319">
        <v>46</v>
      </c>
      <c r="AM8" s="241">
        <f t="shared" ref="AM8:AM29" si="18">SUM(AI8:AL8)</f>
        <v>59.75</v>
      </c>
      <c r="AN8" s="313" t="str">
        <f t="shared" ref="AN8:AN29" si="19">IF(AM8&gt;=91,"A1",IF(AM8&gt;=81,"A2",IF(AM8&gt;=71,"B1",IF(AM8&gt;=61,"B2",IF(AM8&gt;=51,"C1",IF(AM8&gt;=41,"C2",IF(AM8&gt;=33,"D","E")))))))</f>
        <v>C1</v>
      </c>
      <c r="AO8" s="325"/>
      <c r="AP8" s="319"/>
      <c r="AQ8" s="319"/>
      <c r="AR8" s="319">
        <v>40</v>
      </c>
      <c r="AS8" s="319">
        <f t="shared" si="3"/>
        <v>40</v>
      </c>
      <c r="AT8" s="319" t="str">
        <f t="shared" si="11"/>
        <v>D</v>
      </c>
      <c r="AU8" s="303">
        <v>10</v>
      </c>
      <c r="AV8" s="315">
        <v>3.5</v>
      </c>
      <c r="AW8" s="315">
        <v>4</v>
      </c>
      <c r="AX8" s="319">
        <v>54</v>
      </c>
      <c r="AY8" s="241">
        <f>SUM(AU8:AX8)</f>
        <v>71.5</v>
      </c>
      <c r="AZ8" s="241" t="str">
        <f t="shared" ref="AZ8:AZ29" si="20">IF(AY8&gt;=91,"A1",IF(AY8&gt;=81,"A2",IF(AY8&gt;=71,"B1",IF(AY8&gt;=61,"B2",IF(AY8&gt;=51,"C1",IF(AY8&gt;=41,"C2",IF(AY8&gt;=33,"D","E")))))))</f>
        <v>B1</v>
      </c>
      <c r="BA8" s="351">
        <v>2</v>
      </c>
      <c r="BB8" s="295" t="s">
        <v>54</v>
      </c>
      <c r="BC8" s="319"/>
      <c r="BD8" s="319"/>
      <c r="BE8" s="319"/>
      <c r="BF8" s="319">
        <v>31</v>
      </c>
      <c r="BG8" s="321">
        <f t="shared" si="4"/>
        <v>31</v>
      </c>
      <c r="BH8" s="319" t="str">
        <f t="shared" si="12"/>
        <v>E</v>
      </c>
      <c r="BI8" s="303">
        <v>8</v>
      </c>
      <c r="BJ8" s="303">
        <v>4</v>
      </c>
      <c r="BK8" s="319">
        <v>4</v>
      </c>
      <c r="BL8" s="319">
        <v>52</v>
      </c>
      <c r="BM8" s="241">
        <f t="shared" si="13"/>
        <v>68</v>
      </c>
      <c r="BN8" s="313" t="str">
        <f t="shared" ref="BN8:BN29" si="21">IF(BM8&gt;=91,"A1",IF(BM8&gt;=81,"A2",IF(BM8&gt;=71,"B1",IF(BM8&gt;=61,"B2",IF(BM8&gt;=51,"C1",IF(BM8&gt;=41,"C2",IF(BM8&gt;=33,"D","E")))))))</f>
        <v>B2</v>
      </c>
      <c r="BO8" s="347">
        <v>2</v>
      </c>
      <c r="BP8" s="289" t="s">
        <v>54</v>
      </c>
      <c r="BQ8" s="320">
        <v>19.5</v>
      </c>
      <c r="BR8" s="319">
        <v>30</v>
      </c>
      <c r="BS8" s="326">
        <v>35.5</v>
      </c>
      <c r="BT8" s="319">
        <v>28</v>
      </c>
      <c r="BU8" s="305">
        <v>25</v>
      </c>
      <c r="BV8" s="319">
        <v>25</v>
      </c>
      <c r="BW8" s="299" t="s">
        <v>355</v>
      </c>
      <c r="BX8" s="319">
        <v>10.5</v>
      </c>
      <c r="BY8" s="245">
        <f t="shared" si="5"/>
        <v>173</v>
      </c>
      <c r="BZ8" s="245">
        <f t="shared" si="6"/>
        <v>314.75</v>
      </c>
      <c r="CA8" s="313">
        <f t="shared" si="14"/>
        <v>487.75</v>
      </c>
      <c r="CB8" s="241">
        <f t="shared" ref="CB8:CB29" si="22">CA8/1000*100</f>
        <v>48.774999999999999</v>
      </c>
      <c r="CC8" s="313" t="str">
        <f t="shared" ref="CC8:CC29" si="23">IF(CB8&gt;=91,"A1",IF(CB8&gt;=81,"A2",IF(CB8&gt;=71,"B1",IF(CB8&gt;=61,"B2",IF(CB8&gt;=51,"C1",IF(CB8&gt;=41,"C2",IF(CB8&gt;=33,"D","E")))))))</f>
        <v>C2</v>
      </c>
      <c r="CD8" s="319">
        <v>119</v>
      </c>
    </row>
    <row r="9" spans="1:82" ht="15.75">
      <c r="A9" s="258">
        <v>3</v>
      </c>
      <c r="B9" s="289" t="s">
        <v>67</v>
      </c>
      <c r="C9" s="319">
        <v>3.75</v>
      </c>
      <c r="D9" s="319">
        <v>4</v>
      </c>
      <c r="E9" s="319">
        <v>4</v>
      </c>
      <c r="F9" s="294">
        <v>37</v>
      </c>
      <c r="G9" s="321">
        <f t="shared" si="0"/>
        <v>48.75</v>
      </c>
      <c r="H9" s="319" t="str">
        <f t="shared" si="15"/>
        <v>C2</v>
      </c>
      <c r="I9" s="319">
        <v>3.25</v>
      </c>
      <c r="J9" s="319">
        <v>4</v>
      </c>
      <c r="K9" s="319">
        <v>4</v>
      </c>
      <c r="L9" s="321">
        <v>32</v>
      </c>
      <c r="M9" s="241">
        <f t="shared" si="7"/>
        <v>43.25</v>
      </c>
      <c r="N9" s="313" t="str">
        <f t="shared" si="16"/>
        <v>C2</v>
      </c>
      <c r="O9" s="322">
        <v>3.5</v>
      </c>
      <c r="P9" s="322">
        <v>4</v>
      </c>
      <c r="Q9" s="319">
        <v>4</v>
      </c>
      <c r="R9" s="319">
        <v>31.5</v>
      </c>
      <c r="S9" s="319">
        <f t="shared" si="1"/>
        <v>43</v>
      </c>
      <c r="T9" s="319" t="str">
        <f t="shared" si="8"/>
        <v>C2</v>
      </c>
      <c r="U9" s="302" t="s">
        <v>355</v>
      </c>
      <c r="V9" s="319">
        <v>4</v>
      </c>
      <c r="W9" s="319">
        <v>2.5</v>
      </c>
      <c r="X9" s="319">
        <v>22.5</v>
      </c>
      <c r="Y9" s="241">
        <f>SUM(U9:X9)</f>
        <v>29</v>
      </c>
      <c r="Z9" s="313" t="str">
        <f t="shared" si="17"/>
        <v>E</v>
      </c>
      <c r="AA9" s="347">
        <v>3</v>
      </c>
      <c r="AB9" s="289" t="s">
        <v>67</v>
      </c>
      <c r="AC9" s="319">
        <v>7.5</v>
      </c>
      <c r="AD9" s="319">
        <v>3</v>
      </c>
      <c r="AE9" s="319">
        <v>3.5</v>
      </c>
      <c r="AF9" s="319">
        <v>45.5</v>
      </c>
      <c r="AG9" s="319">
        <f t="shared" si="2"/>
        <v>59.5</v>
      </c>
      <c r="AH9" s="319" t="str">
        <f t="shared" si="10"/>
        <v>C1</v>
      </c>
      <c r="AI9" s="302" t="s">
        <v>355</v>
      </c>
      <c r="AJ9" s="319">
        <v>3.5</v>
      </c>
      <c r="AK9" s="319">
        <v>3</v>
      </c>
      <c r="AL9" s="323">
        <v>28</v>
      </c>
      <c r="AM9" s="241">
        <f t="shared" si="18"/>
        <v>34.5</v>
      </c>
      <c r="AN9" s="313" t="str">
        <f t="shared" si="19"/>
        <v>D</v>
      </c>
      <c r="AO9" s="322">
        <v>4.25</v>
      </c>
      <c r="AP9" s="319">
        <v>3</v>
      </c>
      <c r="AQ9" s="319">
        <v>3</v>
      </c>
      <c r="AR9" s="319">
        <v>42</v>
      </c>
      <c r="AS9" s="319">
        <f t="shared" si="3"/>
        <v>52.25</v>
      </c>
      <c r="AT9" s="319" t="str">
        <f t="shared" si="11"/>
        <v>C1</v>
      </c>
      <c r="AU9" s="303">
        <v>6.75</v>
      </c>
      <c r="AV9" s="303">
        <v>3</v>
      </c>
      <c r="AW9" s="303">
        <v>3</v>
      </c>
      <c r="AX9" s="319">
        <v>41</v>
      </c>
      <c r="AY9" s="241">
        <f>SUM(AU9:AX9)</f>
        <v>53.75</v>
      </c>
      <c r="AZ9" s="241" t="str">
        <f t="shared" si="20"/>
        <v>C1</v>
      </c>
      <c r="BA9" s="351">
        <v>3</v>
      </c>
      <c r="BB9" s="295" t="s">
        <v>67</v>
      </c>
      <c r="BC9" s="319">
        <v>4.5</v>
      </c>
      <c r="BD9" s="319">
        <v>3</v>
      </c>
      <c r="BE9" s="319">
        <v>3</v>
      </c>
      <c r="BF9" s="319">
        <v>34.5</v>
      </c>
      <c r="BG9" s="321">
        <f t="shared" si="4"/>
        <v>45</v>
      </c>
      <c r="BH9" s="319" t="str">
        <f t="shared" si="12"/>
        <v>C2</v>
      </c>
      <c r="BI9" s="303">
        <v>2.5</v>
      </c>
      <c r="BJ9" s="303">
        <v>3.5</v>
      </c>
      <c r="BK9" s="319">
        <v>3.5</v>
      </c>
      <c r="BL9" s="319">
        <v>31</v>
      </c>
      <c r="BM9" s="241">
        <f t="shared" si="13"/>
        <v>40.5</v>
      </c>
      <c r="BN9" s="313" t="str">
        <f t="shared" si="21"/>
        <v>D</v>
      </c>
      <c r="BO9" s="347">
        <v>3</v>
      </c>
      <c r="BP9" s="289" t="s">
        <v>67</v>
      </c>
      <c r="BQ9" s="320">
        <v>12</v>
      </c>
      <c r="BR9" s="323">
        <v>17</v>
      </c>
      <c r="BS9" s="327">
        <v>9</v>
      </c>
      <c r="BT9" s="319">
        <v>13</v>
      </c>
      <c r="BU9" s="306">
        <v>25</v>
      </c>
      <c r="BV9" s="319">
        <v>26</v>
      </c>
      <c r="BW9" s="328">
        <v>10</v>
      </c>
      <c r="BX9" s="319">
        <v>8</v>
      </c>
      <c r="BY9" s="245">
        <f t="shared" si="5"/>
        <v>248.5</v>
      </c>
      <c r="BZ9" s="245">
        <f t="shared" si="6"/>
        <v>201</v>
      </c>
      <c r="CA9" s="313">
        <f t="shared" si="14"/>
        <v>449.5</v>
      </c>
      <c r="CB9" s="241">
        <f t="shared" si="22"/>
        <v>44.95</v>
      </c>
      <c r="CC9" s="313" t="str">
        <f t="shared" si="23"/>
        <v>C2</v>
      </c>
      <c r="CD9" s="319">
        <v>182</v>
      </c>
    </row>
    <row r="10" spans="1:82" ht="15.75">
      <c r="A10" s="258">
        <v>4</v>
      </c>
      <c r="B10" s="289" t="s">
        <v>79</v>
      </c>
      <c r="C10" s="319">
        <v>9.5</v>
      </c>
      <c r="D10" s="319">
        <v>5</v>
      </c>
      <c r="E10" s="319">
        <v>5</v>
      </c>
      <c r="F10" s="294">
        <v>73.5</v>
      </c>
      <c r="G10" s="321">
        <f t="shared" si="0"/>
        <v>93</v>
      </c>
      <c r="H10" s="319" t="str">
        <f t="shared" si="15"/>
        <v>A1</v>
      </c>
      <c r="I10" s="319">
        <v>9.75</v>
      </c>
      <c r="J10" s="319">
        <v>5</v>
      </c>
      <c r="K10" s="319">
        <v>5</v>
      </c>
      <c r="L10" s="321">
        <v>72.5</v>
      </c>
      <c r="M10" s="241">
        <f t="shared" si="7"/>
        <v>92.25</v>
      </c>
      <c r="N10" s="313" t="str">
        <f t="shared" si="16"/>
        <v>A1</v>
      </c>
      <c r="O10" s="322">
        <v>8.75</v>
      </c>
      <c r="P10" s="322">
        <v>4</v>
      </c>
      <c r="Q10" s="319">
        <v>4</v>
      </c>
      <c r="R10" s="319">
        <v>67</v>
      </c>
      <c r="S10" s="319">
        <f t="shared" si="1"/>
        <v>83.75</v>
      </c>
      <c r="T10" s="319" t="str">
        <f t="shared" si="8"/>
        <v>A2</v>
      </c>
      <c r="U10" s="319">
        <v>9</v>
      </c>
      <c r="V10" s="319">
        <v>5</v>
      </c>
      <c r="W10" s="319">
        <v>4.5</v>
      </c>
      <c r="X10" s="323">
        <v>70</v>
      </c>
      <c r="Y10" s="241">
        <f>SUM(U10:X10)</f>
        <v>88.5</v>
      </c>
      <c r="Z10" s="313" t="str">
        <f t="shared" si="17"/>
        <v>A2</v>
      </c>
      <c r="AA10" s="347">
        <v>4</v>
      </c>
      <c r="AB10" s="289" t="s">
        <v>79</v>
      </c>
      <c r="AC10" s="319">
        <v>9</v>
      </c>
      <c r="AD10" s="319">
        <v>5</v>
      </c>
      <c r="AE10" s="319">
        <v>5</v>
      </c>
      <c r="AF10" s="319">
        <v>68</v>
      </c>
      <c r="AG10" s="319">
        <f t="shared" si="2"/>
        <v>87</v>
      </c>
      <c r="AH10" s="319" t="str">
        <f t="shared" si="10"/>
        <v>A2</v>
      </c>
      <c r="AI10" s="319">
        <v>6.25</v>
      </c>
      <c r="AJ10" s="319">
        <v>5</v>
      </c>
      <c r="AK10" s="319">
        <v>5</v>
      </c>
      <c r="AL10" s="323">
        <v>75</v>
      </c>
      <c r="AM10" s="241">
        <f t="shared" si="18"/>
        <v>91.25</v>
      </c>
      <c r="AN10" s="313" t="str">
        <f t="shared" si="19"/>
        <v>A1</v>
      </c>
      <c r="AO10" s="322">
        <v>9.75</v>
      </c>
      <c r="AP10" s="319">
        <v>5</v>
      </c>
      <c r="AQ10" s="319">
        <v>5</v>
      </c>
      <c r="AR10" s="319">
        <v>74</v>
      </c>
      <c r="AS10" s="319">
        <f t="shared" si="3"/>
        <v>93.75</v>
      </c>
      <c r="AT10" s="319" t="str">
        <f t="shared" si="11"/>
        <v>A1</v>
      </c>
      <c r="AU10" s="303">
        <v>10</v>
      </c>
      <c r="AV10" s="303">
        <v>5</v>
      </c>
      <c r="AW10" s="303">
        <v>5</v>
      </c>
      <c r="AX10" s="323">
        <v>75.5</v>
      </c>
      <c r="AY10" s="241">
        <f>SUM(AU10:AX10)</f>
        <v>95.5</v>
      </c>
      <c r="AZ10" s="241" t="str">
        <f t="shared" si="20"/>
        <v>A1</v>
      </c>
      <c r="BA10" s="351">
        <v>4</v>
      </c>
      <c r="BB10" s="295" t="s">
        <v>79</v>
      </c>
      <c r="BC10" s="319">
        <v>9.5</v>
      </c>
      <c r="BD10" s="319">
        <v>5</v>
      </c>
      <c r="BE10" s="319">
        <v>5</v>
      </c>
      <c r="BF10" s="319">
        <v>68</v>
      </c>
      <c r="BG10" s="321">
        <f t="shared" si="4"/>
        <v>87.5</v>
      </c>
      <c r="BH10" s="319" t="str">
        <f t="shared" si="12"/>
        <v>A2</v>
      </c>
      <c r="BI10" s="303">
        <v>9.75</v>
      </c>
      <c r="BJ10" s="303">
        <v>5</v>
      </c>
      <c r="BK10" s="319">
        <v>5</v>
      </c>
      <c r="BL10" s="323">
        <v>78.5</v>
      </c>
      <c r="BM10" s="241">
        <f t="shared" si="13"/>
        <v>98.25</v>
      </c>
      <c r="BN10" s="313" t="str">
        <f t="shared" si="21"/>
        <v>A1</v>
      </c>
      <c r="BO10" s="347">
        <v>4</v>
      </c>
      <c r="BP10" s="289" t="s">
        <v>79</v>
      </c>
      <c r="BQ10" s="320">
        <v>50</v>
      </c>
      <c r="BR10" s="323">
        <v>50</v>
      </c>
      <c r="BS10" s="329">
        <v>47</v>
      </c>
      <c r="BT10" s="319">
        <v>48</v>
      </c>
      <c r="BU10" s="306">
        <v>50</v>
      </c>
      <c r="BV10" s="319">
        <v>49.5</v>
      </c>
      <c r="BW10" s="328">
        <v>40.5</v>
      </c>
      <c r="BX10" s="319">
        <v>49.5</v>
      </c>
      <c r="BY10" s="245">
        <f t="shared" si="5"/>
        <v>445</v>
      </c>
      <c r="BZ10" s="245">
        <f t="shared" si="6"/>
        <v>465.75</v>
      </c>
      <c r="CA10" s="313">
        <f t="shared" si="14"/>
        <v>910.75</v>
      </c>
      <c r="CB10" s="241">
        <f t="shared" si="22"/>
        <v>91.074999999999989</v>
      </c>
      <c r="CC10" s="313" t="str">
        <f t="shared" si="23"/>
        <v>A1</v>
      </c>
      <c r="CD10" s="319">
        <v>172</v>
      </c>
    </row>
    <row r="11" spans="1:82" ht="15.75">
      <c r="A11" s="258">
        <v>5</v>
      </c>
      <c r="B11" s="289" t="s">
        <v>89</v>
      </c>
      <c r="C11" s="319">
        <v>6.75</v>
      </c>
      <c r="D11" s="319">
        <v>4</v>
      </c>
      <c r="E11" s="319">
        <v>4</v>
      </c>
      <c r="F11" s="294">
        <v>42</v>
      </c>
      <c r="G11" s="321">
        <f t="shared" si="0"/>
        <v>56.75</v>
      </c>
      <c r="H11" s="319" t="str">
        <f t="shared" si="15"/>
        <v>C1</v>
      </c>
      <c r="I11" s="319">
        <v>5.75</v>
      </c>
      <c r="J11" s="319">
        <v>5</v>
      </c>
      <c r="K11" s="319">
        <v>4</v>
      </c>
      <c r="L11" s="321">
        <v>37.5</v>
      </c>
      <c r="M11" s="241">
        <f t="shared" si="7"/>
        <v>52.25</v>
      </c>
      <c r="N11" s="313" t="str">
        <f t="shared" si="16"/>
        <v>C1</v>
      </c>
      <c r="O11" s="322">
        <v>4.5</v>
      </c>
      <c r="P11" s="322">
        <v>4</v>
      </c>
      <c r="Q11" s="319">
        <v>4</v>
      </c>
      <c r="R11" s="319">
        <v>35</v>
      </c>
      <c r="S11" s="319">
        <f t="shared" si="1"/>
        <v>47.5</v>
      </c>
      <c r="T11" s="319" t="str">
        <f t="shared" si="8"/>
        <v>C2</v>
      </c>
      <c r="U11" s="319">
        <v>5.5</v>
      </c>
      <c r="V11" s="319">
        <v>5</v>
      </c>
      <c r="W11" s="319">
        <v>3.5</v>
      </c>
      <c r="X11" s="323">
        <v>42</v>
      </c>
      <c r="Y11" s="241">
        <f t="shared" ref="Y11:Y29" si="24">SUM(U11:X11)</f>
        <v>56</v>
      </c>
      <c r="Z11" s="313" t="str">
        <f t="shared" si="17"/>
        <v>C1</v>
      </c>
      <c r="AA11" s="347">
        <v>5</v>
      </c>
      <c r="AB11" s="289" t="s">
        <v>89</v>
      </c>
      <c r="AC11" s="319">
        <v>7.25</v>
      </c>
      <c r="AD11" s="319">
        <v>3</v>
      </c>
      <c r="AE11" s="319">
        <v>3.5</v>
      </c>
      <c r="AF11" s="319">
        <v>44</v>
      </c>
      <c r="AG11" s="319">
        <f t="shared" si="2"/>
        <v>57.75</v>
      </c>
      <c r="AH11" s="319" t="str">
        <f t="shared" si="10"/>
        <v>C1</v>
      </c>
      <c r="AI11" s="319">
        <v>5</v>
      </c>
      <c r="AJ11" s="319">
        <v>4</v>
      </c>
      <c r="AK11" s="319">
        <v>3</v>
      </c>
      <c r="AL11" s="323">
        <v>37.5</v>
      </c>
      <c r="AM11" s="241">
        <f t="shared" si="18"/>
        <v>49.5</v>
      </c>
      <c r="AN11" s="313" t="str">
        <f t="shared" si="19"/>
        <v>C2</v>
      </c>
      <c r="AO11" s="322">
        <v>8</v>
      </c>
      <c r="AP11" s="319">
        <v>4</v>
      </c>
      <c r="AQ11" s="319">
        <v>4</v>
      </c>
      <c r="AR11" s="319">
        <v>47.5</v>
      </c>
      <c r="AS11" s="319">
        <f t="shared" si="3"/>
        <v>63.5</v>
      </c>
      <c r="AT11" s="319" t="str">
        <f t="shared" si="11"/>
        <v>B2</v>
      </c>
      <c r="AU11" s="303">
        <v>8.75</v>
      </c>
      <c r="AV11" s="303">
        <v>4</v>
      </c>
      <c r="AW11" s="303">
        <v>4</v>
      </c>
      <c r="AX11" s="323">
        <v>62</v>
      </c>
      <c r="AY11" s="241">
        <f t="shared" ref="AY11:AY29" si="25">SUM(AU11:AX11)</f>
        <v>78.75</v>
      </c>
      <c r="AZ11" s="241" t="str">
        <f t="shared" si="20"/>
        <v>B1</v>
      </c>
      <c r="BA11" s="351">
        <v>5</v>
      </c>
      <c r="BB11" s="295" t="s">
        <v>89</v>
      </c>
      <c r="BC11" s="319">
        <v>5</v>
      </c>
      <c r="BD11" s="319">
        <v>3.5</v>
      </c>
      <c r="BE11" s="319">
        <v>3.5</v>
      </c>
      <c r="BF11" s="319">
        <v>40</v>
      </c>
      <c r="BG11" s="321">
        <f t="shared" si="4"/>
        <v>52</v>
      </c>
      <c r="BH11" s="319" t="str">
        <f t="shared" si="12"/>
        <v>C1</v>
      </c>
      <c r="BI11" s="303">
        <v>6.5</v>
      </c>
      <c r="BJ11" s="303">
        <v>3.5</v>
      </c>
      <c r="BK11" s="319">
        <v>3.5</v>
      </c>
      <c r="BL11" s="323">
        <v>47</v>
      </c>
      <c r="BM11" s="241">
        <f t="shared" si="13"/>
        <v>60.5</v>
      </c>
      <c r="BN11" s="313" t="str">
        <f t="shared" si="21"/>
        <v>C1</v>
      </c>
      <c r="BO11" s="347">
        <v>5</v>
      </c>
      <c r="BP11" s="289" t="s">
        <v>89</v>
      </c>
      <c r="BQ11" s="320">
        <v>20.5</v>
      </c>
      <c r="BR11" s="323">
        <v>24</v>
      </c>
      <c r="BS11" s="330">
        <v>31.5</v>
      </c>
      <c r="BT11" s="319">
        <v>29</v>
      </c>
      <c r="BU11" s="306">
        <v>31</v>
      </c>
      <c r="BV11" s="319">
        <v>31.5</v>
      </c>
      <c r="BW11" s="328">
        <v>18.5</v>
      </c>
      <c r="BX11" s="319">
        <v>18</v>
      </c>
      <c r="BY11" s="245">
        <f t="shared" si="5"/>
        <v>277.5</v>
      </c>
      <c r="BZ11" s="245">
        <f t="shared" si="6"/>
        <v>297</v>
      </c>
      <c r="CA11" s="313">
        <f t="shared" si="14"/>
        <v>574.5</v>
      </c>
      <c r="CB11" s="241">
        <f t="shared" si="22"/>
        <v>57.45</v>
      </c>
      <c r="CC11" s="313" t="str">
        <f t="shared" si="23"/>
        <v>C1</v>
      </c>
      <c r="CD11" s="319">
        <v>193</v>
      </c>
    </row>
    <row r="12" spans="1:82" ht="15.75">
      <c r="A12" s="258">
        <v>6</v>
      </c>
      <c r="B12" s="289" t="s">
        <v>99</v>
      </c>
      <c r="C12" s="319">
        <v>8.5</v>
      </c>
      <c r="D12" s="319">
        <v>5</v>
      </c>
      <c r="E12" s="319">
        <v>5</v>
      </c>
      <c r="F12" s="294">
        <v>64</v>
      </c>
      <c r="G12" s="321">
        <f t="shared" si="0"/>
        <v>82.5</v>
      </c>
      <c r="H12" s="319" t="str">
        <f t="shared" si="15"/>
        <v>A2</v>
      </c>
      <c r="I12" s="319">
        <v>8.25</v>
      </c>
      <c r="J12" s="319">
        <v>5</v>
      </c>
      <c r="K12" s="319">
        <v>5</v>
      </c>
      <c r="L12" s="321">
        <v>65.5</v>
      </c>
      <c r="M12" s="241">
        <f t="shared" si="7"/>
        <v>83.75</v>
      </c>
      <c r="N12" s="313" t="str">
        <f t="shared" si="16"/>
        <v>A2</v>
      </c>
      <c r="O12" s="319">
        <v>8</v>
      </c>
      <c r="P12" s="319">
        <v>5</v>
      </c>
      <c r="Q12" s="319">
        <v>5</v>
      </c>
      <c r="R12" s="319">
        <v>56</v>
      </c>
      <c r="S12" s="319">
        <f t="shared" si="1"/>
        <v>74</v>
      </c>
      <c r="T12" s="319" t="str">
        <f t="shared" si="8"/>
        <v>B1</v>
      </c>
      <c r="U12" s="319">
        <v>7.5</v>
      </c>
      <c r="V12" s="319">
        <v>5</v>
      </c>
      <c r="W12" s="319">
        <v>4</v>
      </c>
      <c r="X12" s="323">
        <v>65</v>
      </c>
      <c r="Y12" s="241">
        <f t="shared" si="24"/>
        <v>81.5</v>
      </c>
      <c r="Z12" s="313" t="str">
        <f t="shared" si="17"/>
        <v>A2</v>
      </c>
      <c r="AA12" s="347">
        <v>6</v>
      </c>
      <c r="AB12" s="289" t="s">
        <v>99</v>
      </c>
      <c r="AC12" s="319">
        <v>7.25</v>
      </c>
      <c r="AD12" s="319">
        <v>4</v>
      </c>
      <c r="AE12" s="319">
        <v>4</v>
      </c>
      <c r="AF12" s="319">
        <v>53.5</v>
      </c>
      <c r="AG12" s="319">
        <f t="shared" si="2"/>
        <v>68.75</v>
      </c>
      <c r="AH12" s="319" t="str">
        <f t="shared" si="10"/>
        <v>B2</v>
      </c>
      <c r="AI12" s="319">
        <v>8.75</v>
      </c>
      <c r="AJ12" s="319">
        <v>4</v>
      </c>
      <c r="AK12" s="319">
        <v>4</v>
      </c>
      <c r="AL12" s="323">
        <v>69</v>
      </c>
      <c r="AM12" s="241">
        <f t="shared" si="18"/>
        <v>85.75</v>
      </c>
      <c r="AN12" s="313" t="str">
        <f t="shared" si="19"/>
        <v>A2</v>
      </c>
      <c r="AO12" s="319">
        <v>9.25</v>
      </c>
      <c r="AP12" s="319">
        <v>5</v>
      </c>
      <c r="AQ12" s="319">
        <v>5</v>
      </c>
      <c r="AR12" s="319">
        <v>74</v>
      </c>
      <c r="AS12" s="319">
        <f t="shared" si="3"/>
        <v>93.25</v>
      </c>
      <c r="AT12" s="319" t="str">
        <f t="shared" si="11"/>
        <v>A1</v>
      </c>
      <c r="AU12" s="303">
        <v>9.5</v>
      </c>
      <c r="AV12" s="303">
        <v>5</v>
      </c>
      <c r="AW12" s="303">
        <v>5</v>
      </c>
      <c r="AX12" s="323">
        <v>68</v>
      </c>
      <c r="AY12" s="241">
        <f t="shared" si="25"/>
        <v>87.5</v>
      </c>
      <c r="AZ12" s="241" t="str">
        <f t="shared" si="20"/>
        <v>A2</v>
      </c>
      <c r="BA12" s="351">
        <v>6</v>
      </c>
      <c r="BB12" s="295" t="s">
        <v>99</v>
      </c>
      <c r="BC12" s="319">
        <v>9.25</v>
      </c>
      <c r="BD12" s="319">
        <v>5</v>
      </c>
      <c r="BE12" s="319">
        <v>5</v>
      </c>
      <c r="BF12" s="319">
        <v>63.5</v>
      </c>
      <c r="BG12" s="321">
        <f t="shared" si="4"/>
        <v>82.75</v>
      </c>
      <c r="BH12" s="319" t="str">
        <f t="shared" si="12"/>
        <v>A2</v>
      </c>
      <c r="BI12" s="303">
        <v>8.75</v>
      </c>
      <c r="BJ12" s="303">
        <v>5</v>
      </c>
      <c r="BK12" s="319">
        <v>4.5</v>
      </c>
      <c r="BL12" s="323">
        <v>73.5</v>
      </c>
      <c r="BM12" s="241">
        <f t="shared" si="13"/>
        <v>91.75</v>
      </c>
      <c r="BN12" s="313" t="str">
        <f t="shared" si="21"/>
        <v>A1</v>
      </c>
      <c r="BO12" s="347">
        <v>6</v>
      </c>
      <c r="BP12" s="289" t="s">
        <v>99</v>
      </c>
      <c r="BQ12" s="320">
        <v>43.5</v>
      </c>
      <c r="BR12" s="323">
        <v>41</v>
      </c>
      <c r="BS12" s="331">
        <v>47</v>
      </c>
      <c r="BT12" s="319">
        <v>47.5</v>
      </c>
      <c r="BU12" s="307">
        <v>47.5</v>
      </c>
      <c r="BV12" s="319">
        <v>48</v>
      </c>
      <c r="BW12" s="331">
        <v>44</v>
      </c>
      <c r="BX12" s="319">
        <v>42</v>
      </c>
      <c r="BY12" s="245">
        <f t="shared" si="5"/>
        <v>401.25</v>
      </c>
      <c r="BZ12" s="245">
        <f t="shared" si="6"/>
        <v>430.25</v>
      </c>
      <c r="CA12" s="313">
        <f t="shared" si="14"/>
        <v>831.5</v>
      </c>
      <c r="CB12" s="241">
        <f t="shared" si="22"/>
        <v>83.15</v>
      </c>
      <c r="CC12" s="313" t="str">
        <f t="shared" si="23"/>
        <v>A2</v>
      </c>
      <c r="CD12" s="319">
        <v>190</v>
      </c>
    </row>
    <row r="13" spans="1:82" ht="15.75">
      <c r="A13" s="258">
        <v>7</v>
      </c>
      <c r="B13" s="289" t="s">
        <v>108</v>
      </c>
      <c r="C13" s="319">
        <v>9.25</v>
      </c>
      <c r="D13" s="319">
        <v>5</v>
      </c>
      <c r="E13" s="319">
        <v>5</v>
      </c>
      <c r="F13" s="294">
        <v>57</v>
      </c>
      <c r="G13" s="321">
        <f t="shared" si="0"/>
        <v>76.25</v>
      </c>
      <c r="H13" s="319" t="str">
        <f t="shared" si="15"/>
        <v>B1</v>
      </c>
      <c r="I13" s="319">
        <v>8</v>
      </c>
      <c r="J13" s="319">
        <v>5</v>
      </c>
      <c r="K13" s="319">
        <v>5</v>
      </c>
      <c r="L13" s="321">
        <v>67</v>
      </c>
      <c r="M13" s="241">
        <f t="shared" si="7"/>
        <v>85</v>
      </c>
      <c r="N13" s="313" t="str">
        <f t="shared" si="16"/>
        <v>A2</v>
      </c>
      <c r="O13" s="323">
        <v>8.5</v>
      </c>
      <c r="P13" s="323">
        <v>5</v>
      </c>
      <c r="Q13" s="319">
        <v>5</v>
      </c>
      <c r="R13" s="319">
        <v>65</v>
      </c>
      <c r="S13" s="319">
        <f t="shared" si="1"/>
        <v>83.5</v>
      </c>
      <c r="T13" s="319" t="str">
        <f t="shared" si="8"/>
        <v>A2</v>
      </c>
      <c r="U13" s="319">
        <v>8.25</v>
      </c>
      <c r="V13" s="319">
        <v>5</v>
      </c>
      <c r="W13" s="319">
        <v>4</v>
      </c>
      <c r="X13" s="323">
        <v>66</v>
      </c>
      <c r="Y13" s="241">
        <f t="shared" si="24"/>
        <v>83.25</v>
      </c>
      <c r="Z13" s="313" t="str">
        <f t="shared" si="17"/>
        <v>A2</v>
      </c>
      <c r="AA13" s="347">
        <v>7</v>
      </c>
      <c r="AB13" s="289" t="s">
        <v>108</v>
      </c>
      <c r="AC13" s="319">
        <v>9.25</v>
      </c>
      <c r="AD13" s="319">
        <v>5</v>
      </c>
      <c r="AE13" s="319">
        <v>5</v>
      </c>
      <c r="AF13" s="319">
        <v>71.5</v>
      </c>
      <c r="AG13" s="319">
        <f t="shared" si="2"/>
        <v>90.75</v>
      </c>
      <c r="AH13" s="319" t="str">
        <f t="shared" si="10"/>
        <v>A2</v>
      </c>
      <c r="AI13" s="319">
        <v>6.5</v>
      </c>
      <c r="AJ13" s="319">
        <v>5</v>
      </c>
      <c r="AK13" s="319">
        <v>5</v>
      </c>
      <c r="AL13" s="323">
        <v>70.5</v>
      </c>
      <c r="AM13" s="241">
        <f t="shared" si="18"/>
        <v>87</v>
      </c>
      <c r="AN13" s="313" t="str">
        <f t="shared" si="19"/>
        <v>A2</v>
      </c>
      <c r="AO13" s="319">
        <v>8.5</v>
      </c>
      <c r="AP13" s="319">
        <v>5</v>
      </c>
      <c r="AQ13" s="319">
        <v>5</v>
      </c>
      <c r="AR13" s="319">
        <v>77</v>
      </c>
      <c r="AS13" s="319">
        <f t="shared" si="3"/>
        <v>95.5</v>
      </c>
      <c r="AT13" s="319" t="str">
        <f t="shared" si="11"/>
        <v>A1</v>
      </c>
      <c r="AU13" s="303">
        <v>10</v>
      </c>
      <c r="AV13" s="303">
        <v>5</v>
      </c>
      <c r="AW13" s="303">
        <v>5</v>
      </c>
      <c r="AX13" s="323">
        <v>74.5</v>
      </c>
      <c r="AY13" s="241">
        <f t="shared" si="25"/>
        <v>94.5</v>
      </c>
      <c r="AZ13" s="241" t="str">
        <f t="shared" si="20"/>
        <v>A1</v>
      </c>
      <c r="BA13" s="351">
        <v>7</v>
      </c>
      <c r="BB13" s="295" t="s">
        <v>108</v>
      </c>
      <c r="BC13" s="319">
        <v>9.5</v>
      </c>
      <c r="BD13" s="319">
        <v>5</v>
      </c>
      <c r="BE13" s="319">
        <v>5</v>
      </c>
      <c r="BF13" s="319">
        <v>66</v>
      </c>
      <c r="BG13" s="321">
        <f t="shared" si="4"/>
        <v>85.5</v>
      </c>
      <c r="BH13" s="319" t="str">
        <f t="shared" si="12"/>
        <v>A2</v>
      </c>
      <c r="BI13" s="303">
        <v>9.25</v>
      </c>
      <c r="BJ13" s="303">
        <v>5</v>
      </c>
      <c r="BK13" s="319">
        <v>4</v>
      </c>
      <c r="BL13" s="323">
        <v>70</v>
      </c>
      <c r="BM13" s="241">
        <f t="shared" si="13"/>
        <v>88.25</v>
      </c>
      <c r="BN13" s="313" t="str">
        <f t="shared" si="21"/>
        <v>A2</v>
      </c>
      <c r="BO13" s="347">
        <v>7</v>
      </c>
      <c r="BP13" s="289" t="s">
        <v>108</v>
      </c>
      <c r="BQ13" s="320">
        <v>48</v>
      </c>
      <c r="BR13" s="323">
        <v>43</v>
      </c>
      <c r="BS13" s="331">
        <v>42.5</v>
      </c>
      <c r="BT13" s="319">
        <v>42</v>
      </c>
      <c r="BU13" s="307">
        <v>42</v>
      </c>
      <c r="BV13" s="319">
        <v>43.5</v>
      </c>
      <c r="BW13" s="331">
        <v>43.5</v>
      </c>
      <c r="BX13" s="319">
        <v>46</v>
      </c>
      <c r="BY13" s="245">
        <f t="shared" si="5"/>
        <v>431.5</v>
      </c>
      <c r="BZ13" s="245">
        <f t="shared" si="6"/>
        <v>438</v>
      </c>
      <c r="CA13" s="313">
        <f t="shared" si="14"/>
        <v>869.5</v>
      </c>
      <c r="CB13" s="241">
        <f t="shared" si="22"/>
        <v>86.95</v>
      </c>
      <c r="CC13" s="313" t="str">
        <f t="shared" si="23"/>
        <v>A2</v>
      </c>
      <c r="CD13" s="319">
        <v>193</v>
      </c>
    </row>
    <row r="14" spans="1:82" ht="15.75">
      <c r="A14" s="258">
        <v>8</v>
      </c>
      <c r="B14" s="289" t="s">
        <v>116</v>
      </c>
      <c r="C14" s="319">
        <v>6.75</v>
      </c>
      <c r="D14" s="319">
        <v>4</v>
      </c>
      <c r="E14" s="319">
        <v>4</v>
      </c>
      <c r="F14" s="294">
        <v>50.5</v>
      </c>
      <c r="G14" s="321">
        <f t="shared" si="0"/>
        <v>65.25</v>
      </c>
      <c r="H14" s="319" t="str">
        <f t="shared" si="15"/>
        <v>B2</v>
      </c>
      <c r="I14" s="319">
        <v>5.75</v>
      </c>
      <c r="J14" s="319">
        <v>4</v>
      </c>
      <c r="K14" s="319">
        <v>3</v>
      </c>
      <c r="L14" s="321">
        <v>33.5</v>
      </c>
      <c r="M14" s="241">
        <f t="shared" si="7"/>
        <v>46.25</v>
      </c>
      <c r="N14" s="313" t="str">
        <f t="shared" si="16"/>
        <v>C2</v>
      </c>
      <c r="O14" s="319">
        <v>2</v>
      </c>
      <c r="P14" s="319">
        <v>4</v>
      </c>
      <c r="Q14" s="319">
        <v>4</v>
      </c>
      <c r="R14" s="319">
        <v>43</v>
      </c>
      <c r="S14" s="319">
        <f t="shared" si="1"/>
        <v>53</v>
      </c>
      <c r="T14" s="319" t="str">
        <f t="shared" si="8"/>
        <v>C1</v>
      </c>
      <c r="U14" s="319">
        <v>5.5</v>
      </c>
      <c r="V14" s="319">
        <v>3</v>
      </c>
      <c r="W14" s="319">
        <v>3.5</v>
      </c>
      <c r="X14" s="319">
        <v>31</v>
      </c>
      <c r="Y14" s="241">
        <f t="shared" si="24"/>
        <v>43</v>
      </c>
      <c r="Z14" s="313" t="str">
        <f t="shared" si="17"/>
        <v>C2</v>
      </c>
      <c r="AA14" s="347">
        <v>8</v>
      </c>
      <c r="AB14" s="289" t="s">
        <v>116</v>
      </c>
      <c r="AC14" s="319">
        <v>6.25</v>
      </c>
      <c r="AD14" s="319">
        <v>3.5</v>
      </c>
      <c r="AE14" s="319">
        <v>4</v>
      </c>
      <c r="AF14" s="319">
        <v>45.5</v>
      </c>
      <c r="AG14" s="319">
        <f t="shared" si="2"/>
        <v>59.25</v>
      </c>
      <c r="AH14" s="319" t="str">
        <f t="shared" si="10"/>
        <v>C1</v>
      </c>
      <c r="AI14" s="319">
        <v>6.75</v>
      </c>
      <c r="AJ14" s="319">
        <v>3.5</v>
      </c>
      <c r="AK14" s="319">
        <v>3</v>
      </c>
      <c r="AL14" s="319">
        <v>28.5</v>
      </c>
      <c r="AM14" s="241">
        <f t="shared" si="18"/>
        <v>41.75</v>
      </c>
      <c r="AN14" s="313" t="str">
        <f t="shared" si="19"/>
        <v>C2</v>
      </c>
      <c r="AO14" s="319">
        <v>5.5</v>
      </c>
      <c r="AP14" s="319">
        <v>4</v>
      </c>
      <c r="AQ14" s="319">
        <v>4</v>
      </c>
      <c r="AR14" s="319">
        <v>50</v>
      </c>
      <c r="AS14" s="319">
        <f t="shared" si="3"/>
        <v>63.5</v>
      </c>
      <c r="AT14" s="319" t="str">
        <f t="shared" si="11"/>
        <v>B2</v>
      </c>
      <c r="AU14" s="303">
        <v>8</v>
      </c>
      <c r="AV14" s="303">
        <v>3.5</v>
      </c>
      <c r="AW14" s="303">
        <v>3</v>
      </c>
      <c r="AX14" s="319">
        <v>35.5</v>
      </c>
      <c r="AY14" s="241">
        <f t="shared" si="25"/>
        <v>50</v>
      </c>
      <c r="AZ14" s="241" t="str">
        <f t="shared" si="20"/>
        <v>C2</v>
      </c>
      <c r="BA14" s="351">
        <v>8</v>
      </c>
      <c r="BB14" s="295" t="s">
        <v>116</v>
      </c>
      <c r="BC14" s="319">
        <v>5.5</v>
      </c>
      <c r="BD14" s="319">
        <v>4</v>
      </c>
      <c r="BE14" s="319">
        <v>4</v>
      </c>
      <c r="BF14" s="319">
        <v>43</v>
      </c>
      <c r="BG14" s="321">
        <f t="shared" si="4"/>
        <v>56.5</v>
      </c>
      <c r="BH14" s="319" t="str">
        <f t="shared" si="12"/>
        <v>C1</v>
      </c>
      <c r="BI14" s="303">
        <v>6.75</v>
      </c>
      <c r="BJ14" s="303">
        <v>3.5</v>
      </c>
      <c r="BK14" s="319">
        <v>3.5</v>
      </c>
      <c r="BL14" s="319">
        <v>42</v>
      </c>
      <c r="BM14" s="241">
        <f t="shared" si="13"/>
        <v>55.75</v>
      </c>
      <c r="BN14" s="313" t="str">
        <f t="shared" si="21"/>
        <v>C1</v>
      </c>
      <c r="BO14" s="347">
        <v>8</v>
      </c>
      <c r="BP14" s="289" t="s">
        <v>116</v>
      </c>
      <c r="BQ14" s="320">
        <v>33.5</v>
      </c>
      <c r="BR14" s="302" t="s">
        <v>355</v>
      </c>
      <c r="BS14" s="331">
        <v>34.5</v>
      </c>
      <c r="BT14" s="302" t="s">
        <v>355</v>
      </c>
      <c r="BU14" s="307">
        <v>18.5</v>
      </c>
      <c r="BV14" s="302" t="s">
        <v>355</v>
      </c>
      <c r="BW14" s="331">
        <v>13.5</v>
      </c>
      <c r="BX14" s="302" t="s">
        <v>355</v>
      </c>
      <c r="BY14" s="245">
        <f t="shared" si="5"/>
        <v>297.5</v>
      </c>
      <c r="BZ14" s="245">
        <f t="shared" si="6"/>
        <v>236.75</v>
      </c>
      <c r="CA14" s="313">
        <f t="shared" si="14"/>
        <v>534.25</v>
      </c>
      <c r="CB14" s="241">
        <f t="shared" si="22"/>
        <v>53.424999999999997</v>
      </c>
      <c r="CC14" s="313" t="str">
        <f t="shared" si="23"/>
        <v>C1</v>
      </c>
      <c r="CD14" s="319">
        <v>164</v>
      </c>
    </row>
    <row r="15" spans="1:82" ht="15.75">
      <c r="A15" s="258">
        <v>9</v>
      </c>
      <c r="B15" s="289" t="s">
        <v>128</v>
      </c>
      <c r="C15" s="319">
        <v>7.75</v>
      </c>
      <c r="D15" s="319">
        <v>4</v>
      </c>
      <c r="E15" s="319">
        <v>4</v>
      </c>
      <c r="F15" s="294">
        <v>52.5</v>
      </c>
      <c r="G15" s="321">
        <f t="shared" si="0"/>
        <v>68.25</v>
      </c>
      <c r="H15" s="319" t="str">
        <f t="shared" si="15"/>
        <v>B2</v>
      </c>
      <c r="I15" s="319">
        <v>6.5</v>
      </c>
      <c r="J15" s="319">
        <v>5</v>
      </c>
      <c r="K15" s="319">
        <v>3</v>
      </c>
      <c r="L15" s="321">
        <v>42</v>
      </c>
      <c r="M15" s="241">
        <f t="shared" si="7"/>
        <v>56.5</v>
      </c>
      <c r="N15" s="313" t="str">
        <f t="shared" si="16"/>
        <v>C1</v>
      </c>
      <c r="O15" s="319">
        <v>7</v>
      </c>
      <c r="P15" s="319">
        <v>5</v>
      </c>
      <c r="Q15" s="319">
        <v>5</v>
      </c>
      <c r="R15" s="319">
        <v>48.5</v>
      </c>
      <c r="S15" s="319">
        <f t="shared" si="1"/>
        <v>65.5</v>
      </c>
      <c r="T15" s="319" t="str">
        <f t="shared" si="8"/>
        <v>B2</v>
      </c>
      <c r="U15" s="319">
        <v>7</v>
      </c>
      <c r="V15" s="319">
        <v>5</v>
      </c>
      <c r="W15" s="319">
        <v>4</v>
      </c>
      <c r="X15" s="319">
        <v>51.5</v>
      </c>
      <c r="Y15" s="241">
        <f t="shared" si="24"/>
        <v>67.5</v>
      </c>
      <c r="Z15" s="313" t="str">
        <f t="shared" si="17"/>
        <v>B2</v>
      </c>
      <c r="AA15" s="347">
        <v>9</v>
      </c>
      <c r="AB15" s="289" t="s">
        <v>128</v>
      </c>
      <c r="AC15" s="319">
        <v>7.25</v>
      </c>
      <c r="AD15" s="319">
        <v>4</v>
      </c>
      <c r="AE15" s="319">
        <v>4</v>
      </c>
      <c r="AF15" s="319">
        <v>58</v>
      </c>
      <c r="AG15" s="319">
        <f t="shared" si="2"/>
        <v>73.25</v>
      </c>
      <c r="AH15" s="319" t="str">
        <f t="shared" si="10"/>
        <v>B1</v>
      </c>
      <c r="AI15" s="319">
        <v>7</v>
      </c>
      <c r="AJ15" s="319">
        <v>4</v>
      </c>
      <c r="AK15" s="319">
        <v>4</v>
      </c>
      <c r="AL15" s="319">
        <v>51</v>
      </c>
      <c r="AM15" s="241">
        <f t="shared" si="18"/>
        <v>66</v>
      </c>
      <c r="AN15" s="313" t="str">
        <f t="shared" si="19"/>
        <v>B2</v>
      </c>
      <c r="AO15" s="319">
        <v>8.25</v>
      </c>
      <c r="AP15" s="319">
        <v>4</v>
      </c>
      <c r="AQ15" s="319">
        <v>4</v>
      </c>
      <c r="AR15" s="319">
        <v>51.5</v>
      </c>
      <c r="AS15" s="319">
        <f t="shared" si="3"/>
        <v>67.75</v>
      </c>
      <c r="AT15" s="319" t="str">
        <f t="shared" si="11"/>
        <v>B2</v>
      </c>
      <c r="AU15" s="303">
        <v>8.25</v>
      </c>
      <c r="AV15" s="303">
        <v>4</v>
      </c>
      <c r="AW15" s="303">
        <v>4</v>
      </c>
      <c r="AX15" s="319">
        <v>59</v>
      </c>
      <c r="AY15" s="241">
        <f t="shared" si="25"/>
        <v>75.25</v>
      </c>
      <c r="AZ15" s="241" t="str">
        <f t="shared" si="20"/>
        <v>B1</v>
      </c>
      <c r="BA15" s="351">
        <v>9</v>
      </c>
      <c r="BB15" s="295" t="s">
        <v>128</v>
      </c>
      <c r="BC15" s="319">
        <v>7.25</v>
      </c>
      <c r="BD15" s="319">
        <v>4</v>
      </c>
      <c r="BE15" s="319">
        <v>4</v>
      </c>
      <c r="BF15" s="319">
        <v>43</v>
      </c>
      <c r="BG15" s="321">
        <f t="shared" si="4"/>
        <v>58.25</v>
      </c>
      <c r="BH15" s="319" t="str">
        <f t="shared" si="12"/>
        <v>C1</v>
      </c>
      <c r="BI15" s="303">
        <v>7.5</v>
      </c>
      <c r="BJ15" s="303">
        <v>4</v>
      </c>
      <c r="BK15" s="319">
        <v>4.5</v>
      </c>
      <c r="BL15" s="319">
        <v>53.5</v>
      </c>
      <c r="BM15" s="241">
        <f t="shared" si="13"/>
        <v>69.5</v>
      </c>
      <c r="BN15" s="313" t="str">
        <f t="shared" si="21"/>
        <v>B2</v>
      </c>
      <c r="BO15" s="347">
        <v>9</v>
      </c>
      <c r="BP15" s="289" t="s">
        <v>128</v>
      </c>
      <c r="BQ15" s="320">
        <v>33</v>
      </c>
      <c r="BR15" s="319">
        <v>35.5</v>
      </c>
      <c r="BS15" s="331">
        <v>42.5</v>
      </c>
      <c r="BT15" s="319">
        <v>35.5</v>
      </c>
      <c r="BU15" s="307">
        <v>35</v>
      </c>
      <c r="BV15" s="319">
        <v>34.5</v>
      </c>
      <c r="BW15" s="300" t="s">
        <v>355</v>
      </c>
      <c r="BX15" s="319">
        <v>37</v>
      </c>
      <c r="BY15" s="245">
        <f t="shared" si="5"/>
        <v>333</v>
      </c>
      <c r="BZ15" s="245">
        <f t="shared" si="6"/>
        <v>334.75</v>
      </c>
      <c r="CA15" s="313">
        <f t="shared" si="14"/>
        <v>667.75</v>
      </c>
      <c r="CB15" s="241">
        <f t="shared" si="22"/>
        <v>66.774999999999991</v>
      </c>
      <c r="CC15" s="313" t="str">
        <f t="shared" si="23"/>
        <v>B2</v>
      </c>
      <c r="CD15" s="319">
        <v>192</v>
      </c>
    </row>
    <row r="16" spans="1:82" ht="15.75">
      <c r="A16" s="258">
        <v>10</v>
      </c>
      <c r="B16" s="289" t="s">
        <v>136</v>
      </c>
      <c r="C16" s="319">
        <v>8.75</v>
      </c>
      <c r="D16" s="319">
        <v>5</v>
      </c>
      <c r="E16" s="319">
        <v>5</v>
      </c>
      <c r="F16" s="294">
        <v>67</v>
      </c>
      <c r="G16" s="321">
        <f t="shared" si="0"/>
        <v>85.75</v>
      </c>
      <c r="H16" s="319" t="str">
        <f t="shared" si="15"/>
        <v>A2</v>
      </c>
      <c r="I16" s="319">
        <v>9.25</v>
      </c>
      <c r="J16" s="319">
        <v>5</v>
      </c>
      <c r="K16" s="319">
        <v>5</v>
      </c>
      <c r="L16" s="321">
        <v>69</v>
      </c>
      <c r="M16" s="241">
        <f t="shared" si="7"/>
        <v>88.25</v>
      </c>
      <c r="N16" s="313" t="str">
        <f t="shared" si="16"/>
        <v>A2</v>
      </c>
      <c r="O16" s="319">
        <v>7</v>
      </c>
      <c r="P16" s="319">
        <v>4</v>
      </c>
      <c r="Q16" s="319">
        <v>4</v>
      </c>
      <c r="R16" s="319">
        <v>48.5</v>
      </c>
      <c r="S16" s="319">
        <f t="shared" si="1"/>
        <v>63.5</v>
      </c>
      <c r="T16" s="319" t="str">
        <f t="shared" si="8"/>
        <v>B2</v>
      </c>
      <c r="U16" s="319">
        <v>7.25</v>
      </c>
      <c r="V16" s="319">
        <v>5</v>
      </c>
      <c r="W16" s="319">
        <v>4.5</v>
      </c>
      <c r="X16" s="319">
        <v>71</v>
      </c>
      <c r="Y16" s="241">
        <f t="shared" si="24"/>
        <v>87.75</v>
      </c>
      <c r="Z16" s="313" t="str">
        <f t="shared" si="17"/>
        <v>A2</v>
      </c>
      <c r="AA16" s="347">
        <v>10</v>
      </c>
      <c r="AB16" s="289" t="s">
        <v>136</v>
      </c>
      <c r="AC16" s="319">
        <v>9</v>
      </c>
      <c r="AD16" s="319">
        <v>4</v>
      </c>
      <c r="AE16" s="319">
        <v>4</v>
      </c>
      <c r="AF16" s="319">
        <v>66</v>
      </c>
      <c r="AG16" s="319">
        <f t="shared" si="2"/>
        <v>83</v>
      </c>
      <c r="AH16" s="319" t="str">
        <f t="shared" si="10"/>
        <v>A2</v>
      </c>
      <c r="AI16" s="319">
        <v>9</v>
      </c>
      <c r="AJ16" s="319">
        <v>5</v>
      </c>
      <c r="AK16" s="319">
        <v>5</v>
      </c>
      <c r="AL16" s="319">
        <v>74.5</v>
      </c>
      <c r="AM16" s="241">
        <f t="shared" si="18"/>
        <v>93.5</v>
      </c>
      <c r="AN16" s="313" t="str">
        <f t="shared" si="19"/>
        <v>A1</v>
      </c>
      <c r="AO16" s="319">
        <v>9</v>
      </c>
      <c r="AP16" s="319">
        <v>5</v>
      </c>
      <c r="AQ16" s="319">
        <v>5</v>
      </c>
      <c r="AR16" s="319">
        <v>71</v>
      </c>
      <c r="AS16" s="319">
        <f t="shared" si="3"/>
        <v>90</v>
      </c>
      <c r="AT16" s="319" t="str">
        <f t="shared" si="11"/>
        <v>A2</v>
      </c>
      <c r="AU16" s="303">
        <v>10</v>
      </c>
      <c r="AV16" s="303">
        <v>5</v>
      </c>
      <c r="AW16" s="303">
        <v>5</v>
      </c>
      <c r="AX16" s="319">
        <v>72</v>
      </c>
      <c r="AY16" s="241">
        <f t="shared" si="25"/>
        <v>92</v>
      </c>
      <c r="AZ16" s="241" t="str">
        <f t="shared" si="20"/>
        <v>A1</v>
      </c>
      <c r="BA16" s="351">
        <v>10</v>
      </c>
      <c r="BB16" s="295" t="s">
        <v>136</v>
      </c>
      <c r="BC16" s="319">
        <v>9</v>
      </c>
      <c r="BD16" s="319">
        <v>4.5</v>
      </c>
      <c r="BE16" s="319">
        <v>5</v>
      </c>
      <c r="BF16" s="319">
        <v>65.5</v>
      </c>
      <c r="BG16" s="321">
        <f t="shared" si="4"/>
        <v>84</v>
      </c>
      <c r="BH16" s="319" t="str">
        <f t="shared" si="12"/>
        <v>A2</v>
      </c>
      <c r="BI16" s="303">
        <v>9.5</v>
      </c>
      <c r="BJ16" s="303">
        <v>5</v>
      </c>
      <c r="BK16" s="319">
        <v>4.5</v>
      </c>
      <c r="BL16" s="319">
        <v>76.5</v>
      </c>
      <c r="BM16" s="241">
        <f t="shared" si="13"/>
        <v>95.5</v>
      </c>
      <c r="BN16" s="313" t="str">
        <f t="shared" si="21"/>
        <v>A1</v>
      </c>
      <c r="BO16" s="347">
        <v>10</v>
      </c>
      <c r="BP16" s="289" t="s">
        <v>136</v>
      </c>
      <c r="BQ16" s="320">
        <v>40</v>
      </c>
      <c r="BR16" s="319">
        <v>49.5</v>
      </c>
      <c r="BS16" s="298" t="s">
        <v>355</v>
      </c>
      <c r="BT16" s="319">
        <v>48.5</v>
      </c>
      <c r="BU16" s="307">
        <v>41.5</v>
      </c>
      <c r="BV16" s="319">
        <v>48</v>
      </c>
      <c r="BW16" s="300" t="s">
        <v>355</v>
      </c>
      <c r="BX16" s="319">
        <v>36.5</v>
      </c>
      <c r="BY16" s="245">
        <f t="shared" si="5"/>
        <v>406.25</v>
      </c>
      <c r="BZ16" s="245">
        <f t="shared" si="6"/>
        <v>457</v>
      </c>
      <c r="CA16" s="313">
        <f t="shared" si="14"/>
        <v>863.25</v>
      </c>
      <c r="CB16" s="241">
        <f t="shared" si="22"/>
        <v>86.325000000000003</v>
      </c>
      <c r="CC16" s="313" t="str">
        <f t="shared" si="23"/>
        <v>A2</v>
      </c>
      <c r="CD16" s="319">
        <v>192</v>
      </c>
    </row>
    <row r="17" spans="1:82" ht="15.75">
      <c r="A17" s="258">
        <v>11</v>
      </c>
      <c r="B17" s="289" t="s">
        <v>143</v>
      </c>
      <c r="C17" s="319">
        <v>8.75</v>
      </c>
      <c r="D17" s="319">
        <v>4</v>
      </c>
      <c r="E17" s="319">
        <v>4</v>
      </c>
      <c r="F17" s="294">
        <v>57.5</v>
      </c>
      <c r="G17" s="321">
        <f t="shared" si="0"/>
        <v>74.25</v>
      </c>
      <c r="H17" s="319" t="str">
        <f t="shared" si="15"/>
        <v>B1</v>
      </c>
      <c r="I17" s="323">
        <v>9.25</v>
      </c>
      <c r="J17" s="319">
        <v>5</v>
      </c>
      <c r="K17" s="319">
        <v>4</v>
      </c>
      <c r="L17" s="321">
        <v>56.5</v>
      </c>
      <c r="M17" s="241">
        <f t="shared" si="7"/>
        <v>74.75</v>
      </c>
      <c r="N17" s="313" t="str">
        <f t="shared" si="16"/>
        <v>B1</v>
      </c>
      <c r="O17" s="322">
        <v>3.5</v>
      </c>
      <c r="P17" s="322">
        <v>4</v>
      </c>
      <c r="Q17" s="319">
        <v>4</v>
      </c>
      <c r="R17" s="319">
        <v>36</v>
      </c>
      <c r="S17" s="319">
        <f t="shared" si="1"/>
        <v>47.5</v>
      </c>
      <c r="T17" s="319" t="str">
        <f t="shared" si="8"/>
        <v>C2</v>
      </c>
      <c r="U17" s="323">
        <v>4.25</v>
      </c>
      <c r="V17" s="319">
        <v>5</v>
      </c>
      <c r="W17" s="319">
        <v>3.5</v>
      </c>
      <c r="X17" s="319">
        <v>41</v>
      </c>
      <c r="Y17" s="241">
        <f t="shared" si="24"/>
        <v>53.75</v>
      </c>
      <c r="Z17" s="313" t="str">
        <f t="shared" si="17"/>
        <v>C1</v>
      </c>
      <c r="AA17" s="347">
        <v>11</v>
      </c>
      <c r="AB17" s="289" t="s">
        <v>143</v>
      </c>
      <c r="AC17" s="319">
        <v>8.5</v>
      </c>
      <c r="AD17" s="319">
        <v>3.5</v>
      </c>
      <c r="AE17" s="319">
        <v>3.5</v>
      </c>
      <c r="AF17" s="319">
        <v>53.5</v>
      </c>
      <c r="AG17" s="319">
        <f t="shared" si="2"/>
        <v>69</v>
      </c>
      <c r="AH17" s="319" t="str">
        <f t="shared" si="10"/>
        <v>B2</v>
      </c>
      <c r="AI17" s="323">
        <v>6.5</v>
      </c>
      <c r="AJ17" s="319">
        <v>4</v>
      </c>
      <c r="AK17" s="319">
        <v>3.5</v>
      </c>
      <c r="AL17" s="319">
        <v>55</v>
      </c>
      <c r="AM17" s="241">
        <f t="shared" si="18"/>
        <v>69</v>
      </c>
      <c r="AN17" s="313" t="str">
        <f t="shared" si="19"/>
        <v>B2</v>
      </c>
      <c r="AO17" s="322">
        <v>8.5</v>
      </c>
      <c r="AP17" s="319">
        <v>4</v>
      </c>
      <c r="AQ17" s="319">
        <v>4</v>
      </c>
      <c r="AR17" s="319">
        <v>66.5</v>
      </c>
      <c r="AS17" s="319">
        <f t="shared" si="3"/>
        <v>83</v>
      </c>
      <c r="AT17" s="319" t="str">
        <f t="shared" si="11"/>
        <v>A2</v>
      </c>
      <c r="AU17" s="303">
        <v>9.75</v>
      </c>
      <c r="AV17" s="303">
        <v>4.5</v>
      </c>
      <c r="AW17" s="303">
        <v>4.5</v>
      </c>
      <c r="AX17" s="319">
        <v>66</v>
      </c>
      <c r="AY17" s="241">
        <f t="shared" si="25"/>
        <v>84.75</v>
      </c>
      <c r="AZ17" s="241" t="str">
        <f t="shared" si="20"/>
        <v>A2</v>
      </c>
      <c r="BA17" s="351">
        <v>11</v>
      </c>
      <c r="BB17" s="295" t="s">
        <v>143</v>
      </c>
      <c r="BC17" s="319">
        <v>6.75</v>
      </c>
      <c r="BD17" s="319">
        <v>4</v>
      </c>
      <c r="BE17" s="319">
        <v>4.5</v>
      </c>
      <c r="BF17" s="319">
        <v>52</v>
      </c>
      <c r="BG17" s="321">
        <f t="shared" si="4"/>
        <v>67.25</v>
      </c>
      <c r="BH17" s="319" t="str">
        <f t="shared" si="12"/>
        <v>B2</v>
      </c>
      <c r="BI17" s="303">
        <v>7.5</v>
      </c>
      <c r="BJ17" s="303">
        <v>4</v>
      </c>
      <c r="BK17" s="319">
        <v>4</v>
      </c>
      <c r="BL17" s="319">
        <v>50</v>
      </c>
      <c r="BM17" s="241">
        <f t="shared" si="13"/>
        <v>65.5</v>
      </c>
      <c r="BN17" s="313" t="str">
        <f t="shared" si="21"/>
        <v>B2</v>
      </c>
      <c r="BO17" s="347">
        <v>11</v>
      </c>
      <c r="BP17" s="289" t="s">
        <v>143</v>
      </c>
      <c r="BQ17" s="320">
        <v>31</v>
      </c>
      <c r="BR17" s="319">
        <v>27</v>
      </c>
      <c r="BS17" s="329">
        <v>40</v>
      </c>
      <c r="BT17" s="319">
        <v>28</v>
      </c>
      <c r="BU17" s="306">
        <v>32</v>
      </c>
      <c r="BV17" s="319">
        <v>40</v>
      </c>
      <c r="BW17" s="328">
        <v>26</v>
      </c>
      <c r="BX17" s="319">
        <v>21.5</v>
      </c>
      <c r="BY17" s="245">
        <f t="shared" si="5"/>
        <v>341</v>
      </c>
      <c r="BZ17" s="245">
        <f t="shared" si="6"/>
        <v>347.75</v>
      </c>
      <c r="CA17" s="313">
        <f t="shared" si="14"/>
        <v>688.75</v>
      </c>
      <c r="CB17" s="241">
        <f t="shared" si="22"/>
        <v>68.875</v>
      </c>
      <c r="CC17" s="313" t="str">
        <f t="shared" si="23"/>
        <v>B2</v>
      </c>
      <c r="CD17" s="319">
        <v>153</v>
      </c>
    </row>
    <row r="18" spans="1:82" ht="15.75">
      <c r="A18" s="258">
        <v>12</v>
      </c>
      <c r="B18" s="289" t="s">
        <v>152</v>
      </c>
      <c r="C18" s="319">
        <v>9.75</v>
      </c>
      <c r="D18" s="319">
        <v>5</v>
      </c>
      <c r="E18" s="319">
        <v>5</v>
      </c>
      <c r="F18" s="294">
        <v>76.5</v>
      </c>
      <c r="G18" s="321">
        <f t="shared" si="0"/>
        <v>96.25</v>
      </c>
      <c r="H18" s="319" t="str">
        <f t="shared" si="15"/>
        <v>A1</v>
      </c>
      <c r="I18" s="319">
        <v>10</v>
      </c>
      <c r="J18" s="319">
        <v>5</v>
      </c>
      <c r="K18" s="319">
        <v>5</v>
      </c>
      <c r="L18" s="321">
        <v>76</v>
      </c>
      <c r="M18" s="241">
        <f t="shared" si="7"/>
        <v>96</v>
      </c>
      <c r="N18" s="313" t="str">
        <f t="shared" si="16"/>
        <v>A1</v>
      </c>
      <c r="O18" s="322">
        <v>9.75</v>
      </c>
      <c r="P18" s="322">
        <v>5</v>
      </c>
      <c r="Q18" s="319">
        <v>5</v>
      </c>
      <c r="R18" s="319">
        <v>75.5</v>
      </c>
      <c r="S18" s="319">
        <f t="shared" si="1"/>
        <v>95.25</v>
      </c>
      <c r="T18" s="319" t="str">
        <f t="shared" si="8"/>
        <v>A1</v>
      </c>
      <c r="U18" s="319">
        <v>9.75</v>
      </c>
      <c r="V18" s="319">
        <v>5</v>
      </c>
      <c r="W18" s="319">
        <v>5</v>
      </c>
      <c r="X18" s="319">
        <v>77</v>
      </c>
      <c r="Y18" s="241">
        <f t="shared" si="24"/>
        <v>96.75</v>
      </c>
      <c r="Z18" s="313" t="str">
        <f t="shared" si="17"/>
        <v>A1</v>
      </c>
      <c r="AA18" s="347">
        <v>12</v>
      </c>
      <c r="AB18" s="289" t="s">
        <v>152</v>
      </c>
      <c r="AC18" s="319">
        <v>9.5</v>
      </c>
      <c r="AD18" s="319">
        <v>5</v>
      </c>
      <c r="AE18" s="319">
        <v>5</v>
      </c>
      <c r="AF18" s="319">
        <v>77</v>
      </c>
      <c r="AG18" s="319">
        <f t="shared" si="2"/>
        <v>96.5</v>
      </c>
      <c r="AH18" s="319" t="str">
        <f t="shared" si="10"/>
        <v>A1</v>
      </c>
      <c r="AI18" s="319">
        <v>9.25</v>
      </c>
      <c r="AJ18" s="319">
        <v>5</v>
      </c>
      <c r="AK18" s="319">
        <v>5</v>
      </c>
      <c r="AL18" s="319">
        <v>79</v>
      </c>
      <c r="AM18" s="241">
        <f t="shared" si="18"/>
        <v>98.25</v>
      </c>
      <c r="AN18" s="313" t="str">
        <f t="shared" si="19"/>
        <v>A1</v>
      </c>
      <c r="AO18" s="322">
        <v>9.75</v>
      </c>
      <c r="AP18" s="319">
        <v>5</v>
      </c>
      <c r="AQ18" s="319">
        <v>5</v>
      </c>
      <c r="AR18" s="319">
        <v>79</v>
      </c>
      <c r="AS18" s="319">
        <f t="shared" si="3"/>
        <v>98.75</v>
      </c>
      <c r="AT18" s="319" t="str">
        <f t="shared" si="11"/>
        <v>A1</v>
      </c>
      <c r="AU18" s="303">
        <v>10</v>
      </c>
      <c r="AV18" s="303">
        <v>5</v>
      </c>
      <c r="AW18" s="303">
        <v>5</v>
      </c>
      <c r="AX18" s="319">
        <v>78</v>
      </c>
      <c r="AY18" s="241">
        <f t="shared" si="25"/>
        <v>98</v>
      </c>
      <c r="AZ18" s="241" t="str">
        <f t="shared" si="20"/>
        <v>A1</v>
      </c>
      <c r="BA18" s="351">
        <v>12</v>
      </c>
      <c r="BB18" s="295" t="s">
        <v>152</v>
      </c>
      <c r="BC18" s="319">
        <v>9.5</v>
      </c>
      <c r="BD18" s="319">
        <v>5</v>
      </c>
      <c r="BE18" s="319">
        <v>5</v>
      </c>
      <c r="BF18" s="319">
        <v>76.5</v>
      </c>
      <c r="BG18" s="321">
        <f t="shared" si="4"/>
        <v>96</v>
      </c>
      <c r="BH18" s="319" t="str">
        <f t="shared" si="12"/>
        <v>A1</v>
      </c>
      <c r="BI18" s="303">
        <v>10</v>
      </c>
      <c r="BJ18" s="303">
        <v>5</v>
      </c>
      <c r="BK18" s="319">
        <v>5</v>
      </c>
      <c r="BL18" s="319">
        <v>80</v>
      </c>
      <c r="BM18" s="241">
        <f t="shared" si="13"/>
        <v>100</v>
      </c>
      <c r="BN18" s="313" t="str">
        <f t="shared" si="21"/>
        <v>A1</v>
      </c>
      <c r="BO18" s="347">
        <v>12</v>
      </c>
      <c r="BP18" s="289" t="s">
        <v>152</v>
      </c>
      <c r="BQ18" s="320">
        <v>50</v>
      </c>
      <c r="BR18" s="319">
        <v>50</v>
      </c>
      <c r="BS18" s="329">
        <v>50</v>
      </c>
      <c r="BT18" s="319">
        <v>50</v>
      </c>
      <c r="BU18" s="306">
        <v>48</v>
      </c>
      <c r="BV18" s="319">
        <v>50</v>
      </c>
      <c r="BW18" s="328">
        <v>49</v>
      </c>
      <c r="BX18" s="319">
        <v>49.5</v>
      </c>
      <c r="BY18" s="245">
        <f t="shared" si="5"/>
        <v>482.75</v>
      </c>
      <c r="BZ18" s="245">
        <f t="shared" si="6"/>
        <v>489</v>
      </c>
      <c r="CA18" s="313">
        <f t="shared" si="14"/>
        <v>971.75</v>
      </c>
      <c r="CB18" s="241">
        <f t="shared" si="22"/>
        <v>97.174999999999997</v>
      </c>
      <c r="CC18" s="313" t="str">
        <f t="shared" si="23"/>
        <v>A1</v>
      </c>
      <c r="CD18" s="319">
        <v>200</v>
      </c>
    </row>
    <row r="19" spans="1:82" ht="15.75">
      <c r="A19" s="258">
        <v>13</v>
      </c>
      <c r="B19" s="289" t="s">
        <v>161</v>
      </c>
      <c r="C19" s="319">
        <v>7</v>
      </c>
      <c r="D19" s="319">
        <v>4</v>
      </c>
      <c r="E19" s="319">
        <v>4</v>
      </c>
      <c r="F19" s="294">
        <v>39.5</v>
      </c>
      <c r="G19" s="321">
        <f t="shared" si="0"/>
        <v>54.5</v>
      </c>
      <c r="H19" s="319" t="str">
        <f t="shared" si="15"/>
        <v>C1</v>
      </c>
      <c r="I19" s="319">
        <v>5.25</v>
      </c>
      <c r="J19" s="319">
        <v>4</v>
      </c>
      <c r="K19" s="319">
        <v>3.5</v>
      </c>
      <c r="L19" s="321">
        <v>51</v>
      </c>
      <c r="M19" s="241">
        <f t="shared" si="7"/>
        <v>63.75</v>
      </c>
      <c r="N19" s="313" t="str">
        <f t="shared" si="16"/>
        <v>B2</v>
      </c>
      <c r="O19" s="322">
        <v>6.75</v>
      </c>
      <c r="P19" s="322">
        <v>4</v>
      </c>
      <c r="Q19" s="319">
        <v>4</v>
      </c>
      <c r="R19" s="319">
        <v>45.5</v>
      </c>
      <c r="S19" s="319">
        <f t="shared" si="1"/>
        <v>60.25</v>
      </c>
      <c r="T19" s="319" t="str">
        <f t="shared" si="8"/>
        <v>C1</v>
      </c>
      <c r="U19" s="319">
        <v>5.75</v>
      </c>
      <c r="V19" s="319">
        <v>4.5</v>
      </c>
      <c r="W19" s="319">
        <v>3.5</v>
      </c>
      <c r="X19" s="319">
        <v>53.5</v>
      </c>
      <c r="Y19" s="241">
        <f t="shared" si="24"/>
        <v>67.25</v>
      </c>
      <c r="Z19" s="313" t="str">
        <f t="shared" si="17"/>
        <v>B2</v>
      </c>
      <c r="AA19" s="347">
        <v>13</v>
      </c>
      <c r="AB19" s="289" t="s">
        <v>161</v>
      </c>
      <c r="AC19" s="319">
        <v>8.25</v>
      </c>
      <c r="AD19" s="319">
        <v>3.5</v>
      </c>
      <c r="AE19" s="319">
        <v>3.5</v>
      </c>
      <c r="AF19" s="319">
        <v>50</v>
      </c>
      <c r="AG19" s="319">
        <f t="shared" si="2"/>
        <v>65.25</v>
      </c>
      <c r="AH19" s="319" t="str">
        <f t="shared" si="10"/>
        <v>B2</v>
      </c>
      <c r="AI19" s="319">
        <v>4</v>
      </c>
      <c r="AJ19" s="319">
        <v>3.5</v>
      </c>
      <c r="AK19" s="319">
        <v>3</v>
      </c>
      <c r="AL19" s="319">
        <v>38.5</v>
      </c>
      <c r="AM19" s="241">
        <f t="shared" si="18"/>
        <v>49</v>
      </c>
      <c r="AN19" s="313" t="str">
        <f t="shared" si="19"/>
        <v>C2</v>
      </c>
      <c r="AO19" s="322">
        <v>9.25</v>
      </c>
      <c r="AP19" s="319">
        <v>4</v>
      </c>
      <c r="AQ19" s="319">
        <v>4</v>
      </c>
      <c r="AR19" s="319">
        <v>53.5</v>
      </c>
      <c r="AS19" s="319">
        <f t="shared" si="3"/>
        <v>70.75</v>
      </c>
      <c r="AT19" s="319" t="str">
        <f t="shared" si="11"/>
        <v>B2</v>
      </c>
      <c r="AU19" s="303">
        <v>9.5</v>
      </c>
      <c r="AV19" s="303">
        <v>4</v>
      </c>
      <c r="AW19" s="303">
        <v>4</v>
      </c>
      <c r="AX19" s="319">
        <v>60.5</v>
      </c>
      <c r="AY19" s="241">
        <f t="shared" si="25"/>
        <v>78</v>
      </c>
      <c r="AZ19" s="241" t="str">
        <f t="shared" si="20"/>
        <v>B1</v>
      </c>
      <c r="BA19" s="351">
        <v>13</v>
      </c>
      <c r="BB19" s="295" t="s">
        <v>161</v>
      </c>
      <c r="BC19" s="319">
        <v>6</v>
      </c>
      <c r="BD19" s="319">
        <v>4</v>
      </c>
      <c r="BE19" s="319">
        <v>3.5</v>
      </c>
      <c r="BF19" s="319">
        <v>29.5</v>
      </c>
      <c r="BG19" s="321">
        <f t="shared" si="4"/>
        <v>43</v>
      </c>
      <c r="BH19" s="319" t="str">
        <f t="shared" si="12"/>
        <v>C2</v>
      </c>
      <c r="BI19" s="303">
        <v>7.25</v>
      </c>
      <c r="BJ19" s="303">
        <v>3.5</v>
      </c>
      <c r="BK19" s="319">
        <v>3.5</v>
      </c>
      <c r="BL19" s="319">
        <v>47</v>
      </c>
      <c r="BM19" s="241">
        <f t="shared" si="13"/>
        <v>61.25</v>
      </c>
      <c r="BN19" s="313" t="str">
        <f t="shared" si="21"/>
        <v>B2</v>
      </c>
      <c r="BO19" s="347">
        <v>13</v>
      </c>
      <c r="BP19" s="289" t="s">
        <v>161</v>
      </c>
      <c r="BQ19" s="320">
        <v>21</v>
      </c>
      <c r="BR19" s="319">
        <v>25.5</v>
      </c>
      <c r="BS19" s="329">
        <v>27.5</v>
      </c>
      <c r="BT19" s="319">
        <v>27</v>
      </c>
      <c r="BU19" s="306">
        <v>19.5</v>
      </c>
      <c r="BV19" s="319">
        <v>31</v>
      </c>
      <c r="BW19" s="328">
        <v>21.5</v>
      </c>
      <c r="BX19" s="319">
        <v>16.5</v>
      </c>
      <c r="BY19" s="245">
        <f t="shared" si="5"/>
        <v>293.75</v>
      </c>
      <c r="BZ19" s="245">
        <f t="shared" si="6"/>
        <v>319.25</v>
      </c>
      <c r="CA19" s="313">
        <f t="shared" si="14"/>
        <v>613</v>
      </c>
      <c r="CB19" s="241">
        <f t="shared" si="22"/>
        <v>61.3</v>
      </c>
      <c r="CC19" s="313" t="str">
        <f t="shared" si="23"/>
        <v>B2</v>
      </c>
      <c r="CD19" s="319">
        <v>183</v>
      </c>
    </row>
    <row r="20" spans="1:82" ht="15.75">
      <c r="A20" s="258">
        <v>14</v>
      </c>
      <c r="B20" s="290" t="s">
        <v>168</v>
      </c>
      <c r="C20" s="319">
        <v>4.25</v>
      </c>
      <c r="D20" s="319">
        <v>4</v>
      </c>
      <c r="E20" s="319">
        <v>3</v>
      </c>
      <c r="F20" s="294">
        <v>28.5</v>
      </c>
      <c r="G20" s="321">
        <f t="shared" si="0"/>
        <v>39.75</v>
      </c>
      <c r="H20" s="319" t="str">
        <f t="shared" si="15"/>
        <v>D</v>
      </c>
      <c r="I20" s="319">
        <v>4.5</v>
      </c>
      <c r="J20" s="319">
        <v>4</v>
      </c>
      <c r="K20" s="319">
        <v>3.5</v>
      </c>
      <c r="L20" s="321">
        <v>28.5</v>
      </c>
      <c r="M20" s="241">
        <f t="shared" si="7"/>
        <v>40.5</v>
      </c>
      <c r="N20" s="313" t="str">
        <f t="shared" si="16"/>
        <v>D</v>
      </c>
      <c r="O20" s="319">
        <v>4.5</v>
      </c>
      <c r="P20" s="319">
        <v>3</v>
      </c>
      <c r="Q20" s="319">
        <v>3</v>
      </c>
      <c r="R20" s="319">
        <v>24</v>
      </c>
      <c r="S20" s="319">
        <f t="shared" si="1"/>
        <v>34.5</v>
      </c>
      <c r="T20" s="319" t="str">
        <f t="shared" si="8"/>
        <v>D</v>
      </c>
      <c r="U20" s="319">
        <v>4.25</v>
      </c>
      <c r="V20" s="319">
        <v>4</v>
      </c>
      <c r="W20" s="319">
        <v>3</v>
      </c>
      <c r="X20" s="319">
        <v>35</v>
      </c>
      <c r="Y20" s="241">
        <f t="shared" si="24"/>
        <v>46.25</v>
      </c>
      <c r="Z20" s="313" t="str">
        <f t="shared" si="17"/>
        <v>C2</v>
      </c>
      <c r="AA20" s="347">
        <v>14</v>
      </c>
      <c r="AB20" s="290" t="s">
        <v>168</v>
      </c>
      <c r="AC20" s="319">
        <v>6</v>
      </c>
      <c r="AD20" s="319">
        <v>3</v>
      </c>
      <c r="AE20" s="319">
        <v>3.5</v>
      </c>
      <c r="AF20" s="319">
        <v>24</v>
      </c>
      <c r="AG20" s="319">
        <f t="shared" si="2"/>
        <v>36.5</v>
      </c>
      <c r="AH20" s="319" t="str">
        <f t="shared" si="10"/>
        <v>D</v>
      </c>
      <c r="AI20" s="319">
        <v>2.75</v>
      </c>
      <c r="AJ20" s="319">
        <v>3</v>
      </c>
      <c r="AK20" s="319">
        <v>2.5</v>
      </c>
      <c r="AL20" s="319">
        <v>28</v>
      </c>
      <c r="AM20" s="241">
        <f t="shared" si="18"/>
        <v>36.25</v>
      </c>
      <c r="AN20" s="313" t="str">
        <f t="shared" si="19"/>
        <v>D</v>
      </c>
      <c r="AO20" s="319">
        <v>8.5</v>
      </c>
      <c r="AP20" s="319">
        <v>3</v>
      </c>
      <c r="AQ20" s="319">
        <v>3</v>
      </c>
      <c r="AR20" s="319">
        <v>28</v>
      </c>
      <c r="AS20" s="319">
        <f t="shared" si="3"/>
        <v>42.5</v>
      </c>
      <c r="AT20" s="319" t="str">
        <f t="shared" si="11"/>
        <v>C2</v>
      </c>
      <c r="AU20" s="303">
        <v>7.25</v>
      </c>
      <c r="AV20" s="303">
        <v>3.5</v>
      </c>
      <c r="AW20" s="303">
        <v>3.5</v>
      </c>
      <c r="AX20" s="319">
        <v>43.5</v>
      </c>
      <c r="AY20" s="241">
        <f t="shared" si="25"/>
        <v>57.75</v>
      </c>
      <c r="AZ20" s="241" t="str">
        <f t="shared" si="20"/>
        <v>C1</v>
      </c>
      <c r="BA20" s="351">
        <v>14</v>
      </c>
      <c r="BB20" s="332" t="s">
        <v>168</v>
      </c>
      <c r="BC20" s="319">
        <v>2.25</v>
      </c>
      <c r="BD20" s="319">
        <v>3</v>
      </c>
      <c r="BE20" s="319">
        <v>2.5</v>
      </c>
      <c r="BF20" s="319">
        <v>23.5</v>
      </c>
      <c r="BG20" s="321">
        <f t="shared" si="4"/>
        <v>31.25</v>
      </c>
      <c r="BH20" s="319" t="str">
        <f t="shared" si="12"/>
        <v>E</v>
      </c>
      <c r="BI20" s="303">
        <v>2.75</v>
      </c>
      <c r="BJ20" s="303">
        <v>3</v>
      </c>
      <c r="BK20" s="319">
        <v>3</v>
      </c>
      <c r="BL20" s="319">
        <v>19.5</v>
      </c>
      <c r="BM20" s="241">
        <f t="shared" si="13"/>
        <v>28.25</v>
      </c>
      <c r="BN20" s="313" t="str">
        <f t="shared" si="21"/>
        <v>E</v>
      </c>
      <c r="BO20" s="347">
        <v>14</v>
      </c>
      <c r="BP20" s="290" t="s">
        <v>168</v>
      </c>
      <c r="BQ20" s="320">
        <v>12</v>
      </c>
      <c r="BR20" s="319">
        <v>20.5</v>
      </c>
      <c r="BS20" s="331">
        <v>9</v>
      </c>
      <c r="BT20" s="319">
        <v>9</v>
      </c>
      <c r="BU20" s="307">
        <v>7.5</v>
      </c>
      <c r="BV20" s="302" t="s">
        <v>355</v>
      </c>
      <c r="BW20" s="331">
        <v>6.5</v>
      </c>
      <c r="BX20" s="319">
        <v>6.5</v>
      </c>
      <c r="BY20" s="245">
        <f t="shared" si="5"/>
        <v>184.5</v>
      </c>
      <c r="BZ20" s="245">
        <f t="shared" si="6"/>
        <v>209</v>
      </c>
      <c r="CA20" s="313">
        <f t="shared" si="14"/>
        <v>393.5</v>
      </c>
      <c r="CB20" s="241">
        <f t="shared" si="22"/>
        <v>39.35</v>
      </c>
      <c r="CC20" s="313" t="str">
        <f t="shared" si="23"/>
        <v>D</v>
      </c>
      <c r="CD20" s="319">
        <v>160</v>
      </c>
    </row>
    <row r="21" spans="1:82" ht="15.75">
      <c r="A21" s="258">
        <v>15</v>
      </c>
      <c r="B21" s="289" t="s">
        <v>177</v>
      </c>
      <c r="C21" s="319">
        <v>8.75</v>
      </c>
      <c r="D21" s="319">
        <v>5</v>
      </c>
      <c r="E21" s="319">
        <v>5</v>
      </c>
      <c r="F21" s="294">
        <v>60.5</v>
      </c>
      <c r="G21" s="321">
        <f t="shared" si="0"/>
        <v>79.25</v>
      </c>
      <c r="H21" s="319" t="str">
        <f t="shared" si="15"/>
        <v>B1</v>
      </c>
      <c r="I21" s="319">
        <v>7.75</v>
      </c>
      <c r="J21" s="319">
        <v>5</v>
      </c>
      <c r="K21" s="319">
        <v>4</v>
      </c>
      <c r="L21" s="321">
        <v>51</v>
      </c>
      <c r="M21" s="241">
        <f t="shared" si="7"/>
        <v>67.75</v>
      </c>
      <c r="N21" s="313" t="str">
        <f t="shared" si="16"/>
        <v>B2</v>
      </c>
      <c r="O21" s="319">
        <v>8.25</v>
      </c>
      <c r="P21" s="319">
        <v>4</v>
      </c>
      <c r="Q21" s="319">
        <v>4</v>
      </c>
      <c r="R21" s="319">
        <v>58</v>
      </c>
      <c r="S21" s="319">
        <f t="shared" si="1"/>
        <v>74.25</v>
      </c>
      <c r="T21" s="319" t="str">
        <f t="shared" si="8"/>
        <v>B1</v>
      </c>
      <c r="U21" s="319">
        <v>6.75</v>
      </c>
      <c r="V21" s="319">
        <v>5</v>
      </c>
      <c r="W21" s="319">
        <v>4</v>
      </c>
      <c r="X21" s="323">
        <v>56</v>
      </c>
      <c r="Y21" s="241">
        <f t="shared" si="24"/>
        <v>71.75</v>
      </c>
      <c r="Z21" s="313" t="str">
        <f t="shared" si="17"/>
        <v>B1</v>
      </c>
      <c r="AA21" s="347">
        <v>15</v>
      </c>
      <c r="AB21" s="289" t="s">
        <v>177</v>
      </c>
      <c r="AC21" s="319">
        <v>9</v>
      </c>
      <c r="AD21" s="319">
        <v>4</v>
      </c>
      <c r="AE21" s="319">
        <v>4</v>
      </c>
      <c r="AF21" s="319">
        <v>55</v>
      </c>
      <c r="AG21" s="319">
        <f t="shared" si="2"/>
        <v>72</v>
      </c>
      <c r="AH21" s="319" t="str">
        <f t="shared" si="10"/>
        <v>B1</v>
      </c>
      <c r="AI21" s="319">
        <v>8.5</v>
      </c>
      <c r="AJ21" s="319">
        <v>5</v>
      </c>
      <c r="AK21" s="319">
        <v>5</v>
      </c>
      <c r="AL21" s="323">
        <v>67.5</v>
      </c>
      <c r="AM21" s="241">
        <f t="shared" si="18"/>
        <v>86</v>
      </c>
      <c r="AN21" s="313" t="str">
        <f t="shared" si="19"/>
        <v>A2</v>
      </c>
      <c r="AO21" s="319">
        <v>9.25</v>
      </c>
      <c r="AP21" s="319">
        <v>4</v>
      </c>
      <c r="AQ21" s="319">
        <v>4</v>
      </c>
      <c r="AR21" s="319">
        <v>66</v>
      </c>
      <c r="AS21" s="319">
        <f t="shared" si="3"/>
        <v>83.25</v>
      </c>
      <c r="AT21" s="319" t="str">
        <f t="shared" si="11"/>
        <v>A2</v>
      </c>
      <c r="AU21" s="303">
        <v>8.5</v>
      </c>
      <c r="AV21" s="303">
        <v>4</v>
      </c>
      <c r="AW21" s="303">
        <v>4</v>
      </c>
      <c r="AX21" s="323">
        <v>61</v>
      </c>
      <c r="AY21" s="241">
        <f t="shared" si="25"/>
        <v>77.5</v>
      </c>
      <c r="AZ21" s="241" t="str">
        <f t="shared" si="20"/>
        <v>B1</v>
      </c>
      <c r="BA21" s="351">
        <v>15</v>
      </c>
      <c r="BB21" s="295" t="s">
        <v>177</v>
      </c>
      <c r="BC21" s="319">
        <v>6.25</v>
      </c>
      <c r="BD21" s="319">
        <v>4</v>
      </c>
      <c r="BE21" s="319">
        <v>5</v>
      </c>
      <c r="BF21" s="314">
        <v>45</v>
      </c>
      <c r="BG21" s="321">
        <f t="shared" si="4"/>
        <v>60.25</v>
      </c>
      <c r="BH21" s="319" t="str">
        <f t="shared" si="12"/>
        <v>C1</v>
      </c>
      <c r="BI21" s="303">
        <v>6.25</v>
      </c>
      <c r="BJ21" s="303">
        <v>4</v>
      </c>
      <c r="BK21" s="319">
        <v>4</v>
      </c>
      <c r="BL21" s="323">
        <v>39.5</v>
      </c>
      <c r="BM21" s="241">
        <f t="shared" si="13"/>
        <v>53.75</v>
      </c>
      <c r="BN21" s="313" t="str">
        <f t="shared" si="21"/>
        <v>C1</v>
      </c>
      <c r="BO21" s="347">
        <v>15</v>
      </c>
      <c r="BP21" s="289" t="s">
        <v>177</v>
      </c>
      <c r="BQ21" s="320">
        <v>26</v>
      </c>
      <c r="BR21" s="323">
        <v>32</v>
      </c>
      <c r="BS21" s="331">
        <v>29</v>
      </c>
      <c r="BT21" s="319">
        <v>31.5</v>
      </c>
      <c r="BU21" s="307">
        <v>27</v>
      </c>
      <c r="BV21" s="319">
        <v>36</v>
      </c>
      <c r="BW21" s="331">
        <v>30.5</v>
      </c>
      <c r="BX21" s="319">
        <v>22</v>
      </c>
      <c r="BY21" s="245">
        <f t="shared" si="5"/>
        <v>369</v>
      </c>
      <c r="BZ21" s="245">
        <f t="shared" si="6"/>
        <v>356.75</v>
      </c>
      <c r="CA21" s="313">
        <f t="shared" si="14"/>
        <v>725.75</v>
      </c>
      <c r="CB21" s="241">
        <f t="shared" si="22"/>
        <v>72.575000000000003</v>
      </c>
      <c r="CC21" s="313" t="str">
        <f t="shared" si="23"/>
        <v>B1</v>
      </c>
      <c r="CD21" s="319">
        <v>198</v>
      </c>
    </row>
    <row r="22" spans="1:82" ht="15.75">
      <c r="A22" s="258">
        <v>16</v>
      </c>
      <c r="B22" s="289" t="s">
        <v>183</v>
      </c>
      <c r="C22" s="319">
        <v>8</v>
      </c>
      <c r="D22" s="319">
        <v>5</v>
      </c>
      <c r="E22" s="319">
        <v>5</v>
      </c>
      <c r="F22" s="294">
        <v>62.5</v>
      </c>
      <c r="G22" s="321">
        <f t="shared" si="0"/>
        <v>80.5</v>
      </c>
      <c r="H22" s="319" t="str">
        <f t="shared" si="15"/>
        <v>B1</v>
      </c>
      <c r="I22" s="319">
        <v>8.75</v>
      </c>
      <c r="J22" s="319">
        <v>5</v>
      </c>
      <c r="K22" s="319">
        <v>5</v>
      </c>
      <c r="L22" s="321">
        <v>58</v>
      </c>
      <c r="M22" s="241">
        <f t="shared" si="7"/>
        <v>76.75</v>
      </c>
      <c r="N22" s="313" t="str">
        <f t="shared" si="16"/>
        <v>B1</v>
      </c>
      <c r="O22" s="319">
        <v>8</v>
      </c>
      <c r="P22" s="319">
        <v>4</v>
      </c>
      <c r="Q22" s="319">
        <v>4</v>
      </c>
      <c r="R22" s="319">
        <v>50.5</v>
      </c>
      <c r="S22" s="319">
        <f t="shared" si="1"/>
        <v>66.5</v>
      </c>
      <c r="T22" s="319" t="str">
        <f t="shared" si="8"/>
        <v>B2</v>
      </c>
      <c r="U22" s="319">
        <v>5.75</v>
      </c>
      <c r="V22" s="319">
        <v>5</v>
      </c>
      <c r="W22" s="319">
        <v>4.5</v>
      </c>
      <c r="X22" s="323">
        <v>60.5</v>
      </c>
      <c r="Y22" s="241">
        <f t="shared" si="24"/>
        <v>75.75</v>
      </c>
      <c r="Z22" s="313" t="str">
        <f t="shared" si="17"/>
        <v>B1</v>
      </c>
      <c r="AA22" s="347">
        <v>16</v>
      </c>
      <c r="AB22" s="289" t="s">
        <v>183</v>
      </c>
      <c r="AC22" s="319">
        <v>9.75</v>
      </c>
      <c r="AD22" s="319">
        <v>4</v>
      </c>
      <c r="AE22" s="319">
        <v>5</v>
      </c>
      <c r="AF22" s="319">
        <v>64.5</v>
      </c>
      <c r="AG22" s="319">
        <f t="shared" si="2"/>
        <v>83.25</v>
      </c>
      <c r="AH22" s="319" t="str">
        <f t="shared" si="10"/>
        <v>A2</v>
      </c>
      <c r="AI22" s="319">
        <v>6.25</v>
      </c>
      <c r="AJ22" s="319">
        <v>4</v>
      </c>
      <c r="AK22" s="319">
        <v>5</v>
      </c>
      <c r="AL22" s="323">
        <v>67.5</v>
      </c>
      <c r="AM22" s="241">
        <f t="shared" si="18"/>
        <v>82.75</v>
      </c>
      <c r="AN22" s="313" t="str">
        <f t="shared" si="19"/>
        <v>A2</v>
      </c>
      <c r="AO22" s="319">
        <v>9.25</v>
      </c>
      <c r="AP22" s="319">
        <v>4</v>
      </c>
      <c r="AQ22" s="319">
        <v>4</v>
      </c>
      <c r="AR22" s="319">
        <v>60</v>
      </c>
      <c r="AS22" s="319">
        <f t="shared" si="3"/>
        <v>77.25</v>
      </c>
      <c r="AT22" s="319" t="str">
        <f t="shared" si="11"/>
        <v>B1</v>
      </c>
      <c r="AU22" s="303">
        <v>10</v>
      </c>
      <c r="AV22" s="303">
        <v>4</v>
      </c>
      <c r="AW22" s="303">
        <v>4</v>
      </c>
      <c r="AX22" s="323">
        <v>52</v>
      </c>
      <c r="AY22" s="241">
        <f t="shared" si="25"/>
        <v>70</v>
      </c>
      <c r="AZ22" s="241" t="str">
        <f t="shared" si="20"/>
        <v>B2</v>
      </c>
      <c r="BA22" s="351">
        <v>16</v>
      </c>
      <c r="BB22" s="295" t="s">
        <v>183</v>
      </c>
      <c r="BC22" s="319">
        <v>9</v>
      </c>
      <c r="BD22" s="319">
        <v>4.5</v>
      </c>
      <c r="BE22" s="319">
        <v>4</v>
      </c>
      <c r="BF22" s="319">
        <v>58.5</v>
      </c>
      <c r="BG22" s="321">
        <f t="shared" si="4"/>
        <v>76</v>
      </c>
      <c r="BH22" s="319" t="str">
        <f t="shared" si="12"/>
        <v>B1</v>
      </c>
      <c r="BI22" s="303">
        <v>9</v>
      </c>
      <c r="BJ22" s="303">
        <v>3.5</v>
      </c>
      <c r="BK22" s="319">
        <v>4</v>
      </c>
      <c r="BL22" s="323">
        <v>63</v>
      </c>
      <c r="BM22" s="241">
        <f t="shared" si="13"/>
        <v>79.5</v>
      </c>
      <c r="BN22" s="313" t="str">
        <f t="shared" si="21"/>
        <v>B1</v>
      </c>
      <c r="BO22" s="347">
        <v>16</v>
      </c>
      <c r="BP22" s="289" t="s">
        <v>183</v>
      </c>
      <c r="BQ22" s="320">
        <v>25.5</v>
      </c>
      <c r="BR22" s="323">
        <v>34</v>
      </c>
      <c r="BS22" s="331">
        <v>32.5</v>
      </c>
      <c r="BT22" s="319">
        <v>38.5</v>
      </c>
      <c r="BU22" s="307">
        <v>35</v>
      </c>
      <c r="BV22" s="319">
        <v>36.5</v>
      </c>
      <c r="BW22" s="331">
        <v>30.5</v>
      </c>
      <c r="BX22" s="319">
        <v>23</v>
      </c>
      <c r="BY22" s="245">
        <f t="shared" si="5"/>
        <v>383.5</v>
      </c>
      <c r="BZ22" s="245">
        <f t="shared" si="6"/>
        <v>384.75</v>
      </c>
      <c r="CA22" s="313">
        <f t="shared" si="14"/>
        <v>768.25</v>
      </c>
      <c r="CB22" s="241">
        <f t="shared" si="22"/>
        <v>76.825000000000003</v>
      </c>
      <c r="CC22" s="313" t="str">
        <f t="shared" si="23"/>
        <v>B1</v>
      </c>
      <c r="CD22" s="319">
        <v>178</v>
      </c>
    </row>
    <row r="23" spans="1:82" ht="15.75">
      <c r="A23" s="258">
        <v>17</v>
      </c>
      <c r="B23" s="289" t="s">
        <v>192</v>
      </c>
      <c r="C23" s="319">
        <v>7.5</v>
      </c>
      <c r="D23" s="319">
        <v>4</v>
      </c>
      <c r="E23" s="319">
        <v>5</v>
      </c>
      <c r="F23" s="294">
        <v>66.5</v>
      </c>
      <c r="G23" s="321">
        <f t="shared" si="0"/>
        <v>83</v>
      </c>
      <c r="H23" s="319" t="str">
        <f t="shared" si="15"/>
        <v>A2</v>
      </c>
      <c r="I23" s="319">
        <v>8</v>
      </c>
      <c r="J23" s="319">
        <v>4</v>
      </c>
      <c r="K23" s="319">
        <v>4</v>
      </c>
      <c r="L23" s="321">
        <v>57</v>
      </c>
      <c r="M23" s="241">
        <f t="shared" si="7"/>
        <v>73</v>
      </c>
      <c r="N23" s="313" t="str">
        <f t="shared" si="16"/>
        <v>B1</v>
      </c>
      <c r="O23" s="322">
        <v>7</v>
      </c>
      <c r="P23" s="322">
        <v>4</v>
      </c>
      <c r="Q23" s="319">
        <v>4</v>
      </c>
      <c r="R23" s="319">
        <v>55</v>
      </c>
      <c r="S23" s="319">
        <f t="shared" si="1"/>
        <v>70</v>
      </c>
      <c r="T23" s="319" t="str">
        <f t="shared" si="8"/>
        <v>B2</v>
      </c>
      <c r="U23" s="319">
        <v>7.25</v>
      </c>
      <c r="V23" s="319">
        <v>5</v>
      </c>
      <c r="W23" s="319">
        <v>4.5</v>
      </c>
      <c r="X23" s="323">
        <v>62</v>
      </c>
      <c r="Y23" s="241">
        <f t="shared" si="24"/>
        <v>78.75</v>
      </c>
      <c r="Z23" s="313" t="str">
        <f t="shared" si="17"/>
        <v>B1</v>
      </c>
      <c r="AA23" s="347">
        <v>17</v>
      </c>
      <c r="AB23" s="289" t="s">
        <v>192</v>
      </c>
      <c r="AC23" s="319">
        <v>8.75</v>
      </c>
      <c r="AD23" s="319">
        <v>5</v>
      </c>
      <c r="AE23" s="319">
        <v>5</v>
      </c>
      <c r="AF23" s="319">
        <v>71.5</v>
      </c>
      <c r="AG23" s="319">
        <f t="shared" si="2"/>
        <v>90.25</v>
      </c>
      <c r="AH23" s="319" t="str">
        <f t="shared" si="10"/>
        <v>A2</v>
      </c>
      <c r="AI23" s="319">
        <v>9.25</v>
      </c>
      <c r="AJ23" s="319">
        <v>5</v>
      </c>
      <c r="AK23" s="319">
        <v>5</v>
      </c>
      <c r="AL23" s="323">
        <v>71</v>
      </c>
      <c r="AM23" s="241">
        <f t="shared" si="18"/>
        <v>90.25</v>
      </c>
      <c r="AN23" s="313" t="str">
        <f t="shared" si="19"/>
        <v>A2</v>
      </c>
      <c r="AO23" s="322">
        <v>9.75</v>
      </c>
      <c r="AP23" s="319">
        <v>5</v>
      </c>
      <c r="AQ23" s="319">
        <v>5</v>
      </c>
      <c r="AR23" s="319">
        <v>71</v>
      </c>
      <c r="AS23" s="319">
        <f t="shared" si="3"/>
        <v>90.75</v>
      </c>
      <c r="AT23" s="319" t="str">
        <f t="shared" si="11"/>
        <v>A2</v>
      </c>
      <c r="AU23" s="303">
        <v>9.75</v>
      </c>
      <c r="AV23" s="303">
        <v>4.5</v>
      </c>
      <c r="AW23" s="303">
        <v>5</v>
      </c>
      <c r="AX23" s="323">
        <v>72</v>
      </c>
      <c r="AY23" s="241">
        <f t="shared" si="25"/>
        <v>91.25</v>
      </c>
      <c r="AZ23" s="241" t="str">
        <f t="shared" si="20"/>
        <v>A1</v>
      </c>
      <c r="BA23" s="351">
        <v>17</v>
      </c>
      <c r="BB23" s="295" t="s">
        <v>192</v>
      </c>
      <c r="BC23" s="319">
        <v>7.5</v>
      </c>
      <c r="BD23" s="319">
        <v>4</v>
      </c>
      <c r="BE23" s="319">
        <v>4.5</v>
      </c>
      <c r="BF23" s="319">
        <v>58</v>
      </c>
      <c r="BG23" s="321">
        <f t="shared" si="4"/>
        <v>74</v>
      </c>
      <c r="BH23" s="319" t="str">
        <f t="shared" si="12"/>
        <v>B1</v>
      </c>
      <c r="BI23" s="303">
        <v>9</v>
      </c>
      <c r="BJ23" s="303">
        <v>4</v>
      </c>
      <c r="BK23" s="319">
        <v>4.5</v>
      </c>
      <c r="BL23" s="323">
        <v>68</v>
      </c>
      <c r="BM23" s="241">
        <f t="shared" si="13"/>
        <v>85.5</v>
      </c>
      <c r="BN23" s="313" t="str">
        <f t="shared" si="21"/>
        <v>A2</v>
      </c>
      <c r="BO23" s="347">
        <v>17</v>
      </c>
      <c r="BP23" s="289" t="s">
        <v>192</v>
      </c>
      <c r="BQ23" s="320">
        <v>44.5</v>
      </c>
      <c r="BR23" s="323">
        <v>46.5</v>
      </c>
      <c r="BS23" s="329">
        <v>45</v>
      </c>
      <c r="BT23" s="319">
        <v>48.5</v>
      </c>
      <c r="BU23" s="306">
        <v>40.5</v>
      </c>
      <c r="BV23" s="319">
        <v>45</v>
      </c>
      <c r="BW23" s="328">
        <v>28</v>
      </c>
      <c r="BX23" s="319">
        <v>30</v>
      </c>
      <c r="BY23" s="245">
        <f t="shared" si="5"/>
        <v>408</v>
      </c>
      <c r="BZ23" s="245">
        <f t="shared" si="6"/>
        <v>418.75</v>
      </c>
      <c r="CA23" s="313">
        <f t="shared" si="14"/>
        <v>826.75</v>
      </c>
      <c r="CB23" s="241">
        <f t="shared" si="22"/>
        <v>82.674999999999997</v>
      </c>
      <c r="CC23" s="313" t="str">
        <f t="shared" si="23"/>
        <v>A2</v>
      </c>
      <c r="CD23" s="319">
        <v>173</v>
      </c>
    </row>
    <row r="24" spans="1:82" ht="15.75">
      <c r="A24" s="258">
        <v>18</v>
      </c>
      <c r="B24" s="289" t="s">
        <v>200</v>
      </c>
      <c r="C24" s="319">
        <v>9.25</v>
      </c>
      <c r="D24" s="319">
        <v>5</v>
      </c>
      <c r="E24" s="319">
        <v>5</v>
      </c>
      <c r="F24" s="294">
        <v>70</v>
      </c>
      <c r="G24" s="321">
        <f t="shared" si="0"/>
        <v>89.25</v>
      </c>
      <c r="H24" s="319" t="str">
        <f t="shared" si="15"/>
        <v>A2</v>
      </c>
      <c r="I24" s="291">
        <v>9</v>
      </c>
      <c r="J24" s="319">
        <v>5</v>
      </c>
      <c r="K24" s="319">
        <v>5</v>
      </c>
      <c r="L24" s="321">
        <v>64</v>
      </c>
      <c r="M24" s="241">
        <f t="shared" si="7"/>
        <v>83</v>
      </c>
      <c r="N24" s="313" t="str">
        <f t="shared" si="16"/>
        <v>A2</v>
      </c>
      <c r="O24" s="333">
        <v>8.5</v>
      </c>
      <c r="P24" s="333">
        <v>5</v>
      </c>
      <c r="Q24" s="319">
        <v>5</v>
      </c>
      <c r="R24" s="319">
        <v>61</v>
      </c>
      <c r="S24" s="319">
        <f t="shared" si="1"/>
        <v>79.5</v>
      </c>
      <c r="T24" s="319" t="str">
        <f t="shared" si="8"/>
        <v>B1</v>
      </c>
      <c r="U24" s="291">
        <v>8.5</v>
      </c>
      <c r="V24" s="319">
        <v>5</v>
      </c>
      <c r="W24" s="319">
        <v>4.5</v>
      </c>
      <c r="X24" s="323">
        <v>68</v>
      </c>
      <c r="Y24" s="241">
        <f t="shared" si="24"/>
        <v>86</v>
      </c>
      <c r="Z24" s="313" t="str">
        <f t="shared" si="17"/>
        <v>A2</v>
      </c>
      <c r="AA24" s="347">
        <v>18</v>
      </c>
      <c r="AB24" s="289" t="s">
        <v>200</v>
      </c>
      <c r="AC24" s="319">
        <v>10</v>
      </c>
      <c r="AD24" s="319">
        <v>5</v>
      </c>
      <c r="AE24" s="319">
        <v>5</v>
      </c>
      <c r="AF24" s="319">
        <v>68</v>
      </c>
      <c r="AG24" s="319">
        <f t="shared" si="2"/>
        <v>88</v>
      </c>
      <c r="AH24" s="319" t="str">
        <f t="shared" si="10"/>
        <v>A2</v>
      </c>
      <c r="AI24" s="291">
        <v>9.75</v>
      </c>
      <c r="AJ24" s="319">
        <v>5</v>
      </c>
      <c r="AK24" s="319">
        <v>5</v>
      </c>
      <c r="AL24" s="323">
        <v>73</v>
      </c>
      <c r="AM24" s="241">
        <f t="shared" si="18"/>
        <v>92.75</v>
      </c>
      <c r="AN24" s="313" t="str">
        <f t="shared" si="19"/>
        <v>A1</v>
      </c>
      <c r="AO24" s="322">
        <v>10</v>
      </c>
      <c r="AP24" s="319">
        <v>5</v>
      </c>
      <c r="AQ24" s="319">
        <v>5</v>
      </c>
      <c r="AR24" s="319">
        <v>74.5</v>
      </c>
      <c r="AS24" s="319">
        <f t="shared" si="3"/>
        <v>94.5</v>
      </c>
      <c r="AT24" s="319" t="str">
        <f t="shared" si="11"/>
        <v>A1</v>
      </c>
      <c r="AU24" s="303">
        <v>10</v>
      </c>
      <c r="AV24" s="303">
        <v>5</v>
      </c>
      <c r="AW24" s="303">
        <v>5</v>
      </c>
      <c r="AX24" s="323">
        <v>80</v>
      </c>
      <c r="AY24" s="241">
        <f t="shared" si="25"/>
        <v>100</v>
      </c>
      <c r="AZ24" s="241" t="str">
        <f t="shared" si="20"/>
        <v>A1</v>
      </c>
      <c r="BA24" s="351">
        <v>18</v>
      </c>
      <c r="BB24" s="295" t="s">
        <v>200</v>
      </c>
      <c r="BC24" s="319">
        <v>9.75</v>
      </c>
      <c r="BD24" s="319">
        <v>5</v>
      </c>
      <c r="BE24" s="319">
        <v>5</v>
      </c>
      <c r="BF24" s="319">
        <v>73</v>
      </c>
      <c r="BG24" s="321">
        <f t="shared" si="4"/>
        <v>92.75</v>
      </c>
      <c r="BH24" s="319" t="str">
        <f t="shared" si="12"/>
        <v>A1</v>
      </c>
      <c r="BI24" s="303">
        <v>9</v>
      </c>
      <c r="BJ24" s="303">
        <v>4.5</v>
      </c>
      <c r="BK24" s="319">
        <v>5</v>
      </c>
      <c r="BL24" s="323">
        <v>75</v>
      </c>
      <c r="BM24" s="241">
        <f t="shared" si="13"/>
        <v>93.5</v>
      </c>
      <c r="BN24" s="313" t="str">
        <f t="shared" si="21"/>
        <v>A1</v>
      </c>
      <c r="BO24" s="347">
        <v>18</v>
      </c>
      <c r="BP24" s="289" t="s">
        <v>200</v>
      </c>
      <c r="BQ24" s="320">
        <v>46</v>
      </c>
      <c r="BR24" s="323">
        <v>46.5</v>
      </c>
      <c r="BS24" s="329">
        <v>47.5</v>
      </c>
      <c r="BT24" s="319">
        <v>40</v>
      </c>
      <c r="BU24" s="306">
        <v>40.5</v>
      </c>
      <c r="BV24" s="319">
        <v>43.5</v>
      </c>
      <c r="BW24" s="328">
        <v>43</v>
      </c>
      <c r="BX24" s="319">
        <v>42</v>
      </c>
      <c r="BY24" s="245">
        <f t="shared" si="5"/>
        <v>444</v>
      </c>
      <c r="BZ24" s="245">
        <f t="shared" si="6"/>
        <v>455.25</v>
      </c>
      <c r="CA24" s="313">
        <f t="shared" si="14"/>
        <v>899.25</v>
      </c>
      <c r="CB24" s="241">
        <f t="shared" si="22"/>
        <v>89.924999999999997</v>
      </c>
      <c r="CC24" s="313" t="str">
        <f t="shared" si="23"/>
        <v>A2</v>
      </c>
      <c r="CD24" s="319">
        <v>197</v>
      </c>
    </row>
    <row r="25" spans="1:82" ht="15.75">
      <c r="A25" s="258">
        <v>19</v>
      </c>
      <c r="B25" s="289" t="s">
        <v>210</v>
      </c>
      <c r="C25" s="319">
        <v>6.25</v>
      </c>
      <c r="D25" s="319">
        <v>4</v>
      </c>
      <c r="E25" s="319">
        <v>5</v>
      </c>
      <c r="F25" s="294">
        <v>66</v>
      </c>
      <c r="G25" s="321">
        <f t="shared" si="0"/>
        <v>81.25</v>
      </c>
      <c r="H25" s="319" t="str">
        <f t="shared" si="15"/>
        <v>A2</v>
      </c>
      <c r="I25" s="323">
        <v>8.75</v>
      </c>
      <c r="J25" s="319">
        <v>4.5</v>
      </c>
      <c r="K25" s="319">
        <v>4.5</v>
      </c>
      <c r="L25" s="321">
        <v>65</v>
      </c>
      <c r="M25" s="241">
        <f t="shared" si="7"/>
        <v>82.75</v>
      </c>
      <c r="N25" s="313" t="str">
        <f t="shared" si="16"/>
        <v>A2</v>
      </c>
      <c r="O25" s="322">
        <v>5</v>
      </c>
      <c r="P25" s="322">
        <v>4</v>
      </c>
      <c r="Q25" s="319">
        <v>4</v>
      </c>
      <c r="R25" s="319">
        <v>43.5</v>
      </c>
      <c r="S25" s="319">
        <f t="shared" si="1"/>
        <v>56.5</v>
      </c>
      <c r="T25" s="319" t="str">
        <f t="shared" si="8"/>
        <v>C1</v>
      </c>
      <c r="U25" s="323">
        <v>5.75</v>
      </c>
      <c r="V25" s="319">
        <v>5</v>
      </c>
      <c r="W25" s="319">
        <v>4</v>
      </c>
      <c r="X25" s="323">
        <v>53</v>
      </c>
      <c r="Y25" s="241">
        <f t="shared" si="24"/>
        <v>67.75</v>
      </c>
      <c r="Z25" s="313" t="str">
        <f t="shared" si="17"/>
        <v>B2</v>
      </c>
      <c r="AA25" s="347">
        <v>19</v>
      </c>
      <c r="AB25" s="289" t="s">
        <v>210</v>
      </c>
      <c r="AC25" s="319">
        <v>7</v>
      </c>
      <c r="AD25" s="319">
        <v>3.5</v>
      </c>
      <c r="AE25" s="319">
        <v>3.5</v>
      </c>
      <c r="AF25" s="319">
        <v>30</v>
      </c>
      <c r="AG25" s="319">
        <f t="shared" si="2"/>
        <v>44</v>
      </c>
      <c r="AH25" s="319" t="str">
        <f t="shared" si="10"/>
        <v>C2</v>
      </c>
      <c r="AI25" s="323">
        <v>2.75</v>
      </c>
      <c r="AJ25" s="319">
        <v>3</v>
      </c>
      <c r="AK25" s="319">
        <v>3</v>
      </c>
      <c r="AL25" s="323">
        <v>39</v>
      </c>
      <c r="AM25" s="241">
        <f t="shared" si="18"/>
        <v>47.75</v>
      </c>
      <c r="AN25" s="313" t="str">
        <f t="shared" si="19"/>
        <v>C2</v>
      </c>
      <c r="AO25" s="322">
        <v>9.25</v>
      </c>
      <c r="AP25" s="319">
        <v>4</v>
      </c>
      <c r="AQ25" s="319">
        <v>4</v>
      </c>
      <c r="AR25" s="319">
        <v>53</v>
      </c>
      <c r="AS25" s="319">
        <f t="shared" si="3"/>
        <v>70.25</v>
      </c>
      <c r="AT25" s="319" t="str">
        <f t="shared" si="11"/>
        <v>B2</v>
      </c>
      <c r="AU25" s="303">
        <v>9</v>
      </c>
      <c r="AV25" s="303">
        <v>4</v>
      </c>
      <c r="AW25" s="303">
        <v>4</v>
      </c>
      <c r="AX25" s="323">
        <v>61.5</v>
      </c>
      <c r="AY25" s="241">
        <f t="shared" si="25"/>
        <v>78.5</v>
      </c>
      <c r="AZ25" s="241" t="str">
        <f t="shared" si="20"/>
        <v>B1</v>
      </c>
      <c r="BA25" s="351">
        <v>19</v>
      </c>
      <c r="BB25" s="295" t="s">
        <v>210</v>
      </c>
      <c r="BC25" s="319">
        <v>5.75</v>
      </c>
      <c r="BD25" s="319">
        <v>4</v>
      </c>
      <c r="BE25" s="319">
        <v>4</v>
      </c>
      <c r="BF25" s="319">
        <v>48.5</v>
      </c>
      <c r="BG25" s="321">
        <f t="shared" si="4"/>
        <v>62.25</v>
      </c>
      <c r="BH25" s="319" t="str">
        <f t="shared" si="12"/>
        <v>B2</v>
      </c>
      <c r="BI25" s="303">
        <v>7.5</v>
      </c>
      <c r="BJ25" s="303">
        <v>5</v>
      </c>
      <c r="BK25" s="319">
        <v>4</v>
      </c>
      <c r="BL25" s="323">
        <v>67</v>
      </c>
      <c r="BM25" s="241">
        <f t="shared" si="13"/>
        <v>83.5</v>
      </c>
      <c r="BN25" s="313" t="str">
        <f t="shared" si="21"/>
        <v>A2</v>
      </c>
      <c r="BO25" s="347">
        <v>19</v>
      </c>
      <c r="BP25" s="289" t="s">
        <v>210</v>
      </c>
      <c r="BQ25" s="320">
        <v>31</v>
      </c>
      <c r="BR25" s="323">
        <v>34</v>
      </c>
      <c r="BS25" s="329">
        <v>39.5</v>
      </c>
      <c r="BT25" s="319">
        <v>42</v>
      </c>
      <c r="BU25" s="306">
        <v>39.5</v>
      </c>
      <c r="BV25" s="319">
        <v>44</v>
      </c>
      <c r="BW25" s="328">
        <v>37</v>
      </c>
      <c r="BX25" s="319">
        <v>26.5</v>
      </c>
      <c r="BY25" s="245">
        <f t="shared" si="5"/>
        <v>314.25</v>
      </c>
      <c r="BZ25" s="245">
        <f t="shared" si="6"/>
        <v>360.25</v>
      </c>
      <c r="CA25" s="313">
        <f t="shared" si="14"/>
        <v>674.5</v>
      </c>
      <c r="CB25" s="241">
        <f t="shared" si="22"/>
        <v>67.45</v>
      </c>
      <c r="CC25" s="313" t="str">
        <f t="shared" si="23"/>
        <v>B2</v>
      </c>
      <c r="CD25" s="319">
        <v>197</v>
      </c>
    </row>
    <row r="26" spans="1:82" ht="15.75">
      <c r="A26" s="258">
        <v>20</v>
      </c>
      <c r="B26" s="289" t="s">
        <v>218</v>
      </c>
      <c r="C26" s="319">
        <v>6.75</v>
      </c>
      <c r="D26" s="319">
        <v>4</v>
      </c>
      <c r="E26" s="319">
        <v>4</v>
      </c>
      <c r="F26" s="294">
        <v>50</v>
      </c>
      <c r="G26" s="321">
        <f t="shared" si="0"/>
        <v>64.75</v>
      </c>
      <c r="H26" s="319" t="str">
        <f t="shared" si="15"/>
        <v>B2</v>
      </c>
      <c r="I26" s="319">
        <v>7</v>
      </c>
      <c r="J26" s="319">
        <v>4</v>
      </c>
      <c r="K26" s="319">
        <v>2</v>
      </c>
      <c r="L26" s="321">
        <v>43.5</v>
      </c>
      <c r="M26" s="241">
        <f t="shared" si="7"/>
        <v>56.5</v>
      </c>
      <c r="N26" s="313" t="str">
        <f t="shared" si="16"/>
        <v>C1</v>
      </c>
      <c r="O26" s="322">
        <v>5.5</v>
      </c>
      <c r="P26" s="322">
        <v>4</v>
      </c>
      <c r="Q26" s="319">
        <v>4</v>
      </c>
      <c r="R26" s="319">
        <v>43</v>
      </c>
      <c r="S26" s="319">
        <f t="shared" si="1"/>
        <v>56.5</v>
      </c>
      <c r="T26" s="319" t="str">
        <f t="shared" si="8"/>
        <v>C1</v>
      </c>
      <c r="U26" s="319">
        <v>6</v>
      </c>
      <c r="V26" s="319">
        <v>5</v>
      </c>
      <c r="W26" s="319">
        <v>4</v>
      </c>
      <c r="X26" s="323">
        <v>50</v>
      </c>
      <c r="Y26" s="241">
        <f t="shared" si="24"/>
        <v>65</v>
      </c>
      <c r="Z26" s="313" t="str">
        <f t="shared" si="17"/>
        <v>B2</v>
      </c>
      <c r="AA26" s="347">
        <v>20</v>
      </c>
      <c r="AB26" s="289" t="s">
        <v>218</v>
      </c>
      <c r="AC26" s="319">
        <v>8.75</v>
      </c>
      <c r="AD26" s="319">
        <v>3.5</v>
      </c>
      <c r="AE26" s="319">
        <v>4</v>
      </c>
      <c r="AF26" s="319">
        <v>49</v>
      </c>
      <c r="AG26" s="319">
        <f t="shared" si="2"/>
        <v>65.25</v>
      </c>
      <c r="AH26" s="319" t="str">
        <f t="shared" si="10"/>
        <v>B2</v>
      </c>
      <c r="AI26" s="319">
        <v>7.25</v>
      </c>
      <c r="AJ26" s="319">
        <v>4</v>
      </c>
      <c r="AK26" s="319">
        <v>3.5</v>
      </c>
      <c r="AL26" s="323">
        <v>42.5</v>
      </c>
      <c r="AM26" s="241">
        <f t="shared" si="18"/>
        <v>57.25</v>
      </c>
      <c r="AN26" s="313" t="str">
        <f t="shared" si="19"/>
        <v>C1</v>
      </c>
      <c r="AO26" s="322">
        <v>9.5</v>
      </c>
      <c r="AP26" s="319">
        <v>4</v>
      </c>
      <c r="AQ26" s="319">
        <v>4</v>
      </c>
      <c r="AR26" s="319">
        <v>47.5</v>
      </c>
      <c r="AS26" s="319">
        <f t="shared" si="3"/>
        <v>65</v>
      </c>
      <c r="AT26" s="319" t="str">
        <f t="shared" si="11"/>
        <v>B2</v>
      </c>
      <c r="AU26" s="303">
        <v>9.5</v>
      </c>
      <c r="AV26" s="303">
        <v>4</v>
      </c>
      <c r="AW26" s="303">
        <v>4</v>
      </c>
      <c r="AX26" s="323">
        <v>64.5</v>
      </c>
      <c r="AY26" s="241">
        <f t="shared" si="25"/>
        <v>82</v>
      </c>
      <c r="AZ26" s="241" t="str">
        <f t="shared" si="20"/>
        <v>A2</v>
      </c>
      <c r="BA26" s="351">
        <v>20</v>
      </c>
      <c r="BB26" s="295" t="s">
        <v>218</v>
      </c>
      <c r="BC26" s="319">
        <v>5.5</v>
      </c>
      <c r="BD26" s="319">
        <v>4</v>
      </c>
      <c r="BE26" s="319">
        <v>4</v>
      </c>
      <c r="BF26" s="319">
        <v>38</v>
      </c>
      <c r="BG26" s="321">
        <f t="shared" si="4"/>
        <v>51.5</v>
      </c>
      <c r="BH26" s="319" t="str">
        <f t="shared" si="12"/>
        <v>C1</v>
      </c>
      <c r="BI26" s="303">
        <v>6.5</v>
      </c>
      <c r="BJ26" s="303">
        <v>4</v>
      </c>
      <c r="BK26" s="319">
        <v>4</v>
      </c>
      <c r="BL26" s="323">
        <v>43.5</v>
      </c>
      <c r="BM26" s="241">
        <f t="shared" si="13"/>
        <v>58</v>
      </c>
      <c r="BN26" s="313" t="str">
        <f t="shared" si="21"/>
        <v>C1</v>
      </c>
      <c r="BO26" s="347">
        <v>20</v>
      </c>
      <c r="BP26" s="289" t="s">
        <v>218</v>
      </c>
      <c r="BQ26" s="320">
        <v>29</v>
      </c>
      <c r="BR26" s="323">
        <v>36.5</v>
      </c>
      <c r="BS26" s="329">
        <v>37</v>
      </c>
      <c r="BT26" s="319">
        <v>46</v>
      </c>
      <c r="BU26" s="306">
        <v>34.5</v>
      </c>
      <c r="BV26" s="319">
        <v>32</v>
      </c>
      <c r="BW26" s="301" t="s">
        <v>355</v>
      </c>
      <c r="BX26" s="319">
        <v>25</v>
      </c>
      <c r="BY26" s="245">
        <f t="shared" si="5"/>
        <v>303</v>
      </c>
      <c r="BZ26" s="245">
        <f t="shared" si="6"/>
        <v>318.75</v>
      </c>
      <c r="CA26" s="313">
        <f t="shared" si="14"/>
        <v>621.75</v>
      </c>
      <c r="CB26" s="241">
        <f t="shared" si="22"/>
        <v>62.175000000000004</v>
      </c>
      <c r="CC26" s="313" t="str">
        <f t="shared" si="23"/>
        <v>B2</v>
      </c>
      <c r="CD26" s="319">
        <v>193</v>
      </c>
    </row>
    <row r="27" spans="1:82" ht="15.75">
      <c r="A27" s="258">
        <v>21</v>
      </c>
      <c r="B27" s="292" t="s">
        <v>228</v>
      </c>
      <c r="C27" s="319">
        <v>6.5</v>
      </c>
      <c r="D27" s="319">
        <v>4</v>
      </c>
      <c r="E27" s="319">
        <v>4</v>
      </c>
      <c r="F27" s="294">
        <v>47.5</v>
      </c>
      <c r="G27" s="321">
        <f t="shared" si="0"/>
        <v>62</v>
      </c>
      <c r="H27" s="319" t="str">
        <f t="shared" si="15"/>
        <v>B2</v>
      </c>
      <c r="I27" s="319">
        <v>8</v>
      </c>
      <c r="J27" s="319">
        <v>4</v>
      </c>
      <c r="K27" s="319">
        <v>4</v>
      </c>
      <c r="L27" s="321">
        <v>51.5</v>
      </c>
      <c r="M27" s="241">
        <f t="shared" si="7"/>
        <v>67.5</v>
      </c>
      <c r="N27" s="313" t="str">
        <f t="shared" si="16"/>
        <v>B2</v>
      </c>
      <c r="O27" s="333">
        <v>4</v>
      </c>
      <c r="P27" s="333">
        <v>3</v>
      </c>
      <c r="Q27" s="319">
        <v>0</v>
      </c>
      <c r="R27" s="319">
        <v>29</v>
      </c>
      <c r="S27" s="319">
        <f t="shared" si="1"/>
        <v>36</v>
      </c>
      <c r="T27" s="319" t="str">
        <f t="shared" si="8"/>
        <v>D</v>
      </c>
      <c r="U27" s="319">
        <v>3.5</v>
      </c>
      <c r="V27" s="319">
        <v>4</v>
      </c>
      <c r="W27" s="319">
        <v>3</v>
      </c>
      <c r="X27" s="323">
        <v>30.5</v>
      </c>
      <c r="Y27" s="241">
        <f t="shared" si="24"/>
        <v>41</v>
      </c>
      <c r="Z27" s="313" t="str">
        <f t="shared" si="17"/>
        <v>C2</v>
      </c>
      <c r="AA27" s="347">
        <v>21</v>
      </c>
      <c r="AB27" s="292" t="s">
        <v>228</v>
      </c>
      <c r="AC27" s="319">
        <v>2.25</v>
      </c>
      <c r="AD27" s="319">
        <v>3.5</v>
      </c>
      <c r="AE27" s="319">
        <v>3.5</v>
      </c>
      <c r="AF27" s="319">
        <v>28</v>
      </c>
      <c r="AG27" s="319">
        <f t="shared" si="2"/>
        <v>37.25</v>
      </c>
      <c r="AH27" s="319" t="str">
        <f t="shared" si="10"/>
        <v>D</v>
      </c>
      <c r="AI27" s="319">
        <v>3.75</v>
      </c>
      <c r="AJ27" s="319">
        <v>3</v>
      </c>
      <c r="AK27" s="319">
        <v>2.5</v>
      </c>
      <c r="AL27" s="323">
        <v>16</v>
      </c>
      <c r="AM27" s="241">
        <f t="shared" si="18"/>
        <v>25.25</v>
      </c>
      <c r="AN27" s="313" t="str">
        <f t="shared" si="19"/>
        <v>E</v>
      </c>
      <c r="AO27" s="333">
        <v>6.25</v>
      </c>
      <c r="AP27" s="319">
        <v>3</v>
      </c>
      <c r="AQ27" s="319">
        <v>3.5</v>
      </c>
      <c r="AR27" s="319">
        <v>55.5</v>
      </c>
      <c r="AS27" s="319">
        <f t="shared" si="3"/>
        <v>68.25</v>
      </c>
      <c r="AT27" s="319" t="str">
        <f t="shared" si="11"/>
        <v>B2</v>
      </c>
      <c r="AU27" s="303">
        <v>7.25</v>
      </c>
      <c r="AV27" s="303">
        <v>3.5</v>
      </c>
      <c r="AW27" s="303">
        <v>4</v>
      </c>
      <c r="AX27" s="323">
        <v>55.5</v>
      </c>
      <c r="AY27" s="241">
        <f t="shared" si="25"/>
        <v>70.25</v>
      </c>
      <c r="AZ27" s="241" t="str">
        <f t="shared" si="20"/>
        <v>B2</v>
      </c>
      <c r="BA27" s="351">
        <v>21</v>
      </c>
      <c r="BB27" s="296" t="s">
        <v>228</v>
      </c>
      <c r="BC27" s="319">
        <v>5.5</v>
      </c>
      <c r="BD27" s="319">
        <v>3</v>
      </c>
      <c r="BE27" s="319">
        <v>3.5</v>
      </c>
      <c r="BF27" s="319">
        <v>40</v>
      </c>
      <c r="BG27" s="321">
        <f t="shared" si="4"/>
        <v>52</v>
      </c>
      <c r="BH27" s="319" t="str">
        <f t="shared" si="12"/>
        <v>C1</v>
      </c>
      <c r="BI27" s="303">
        <v>7.25</v>
      </c>
      <c r="BJ27" s="303">
        <v>3.5</v>
      </c>
      <c r="BK27" s="319">
        <v>4</v>
      </c>
      <c r="BL27" s="323">
        <v>48.5</v>
      </c>
      <c r="BM27" s="241">
        <f t="shared" si="13"/>
        <v>63.25</v>
      </c>
      <c r="BN27" s="313" t="str">
        <f t="shared" si="21"/>
        <v>B2</v>
      </c>
      <c r="BO27" s="347">
        <v>21</v>
      </c>
      <c r="BP27" s="292" t="s">
        <v>228</v>
      </c>
      <c r="BQ27" s="320">
        <v>21</v>
      </c>
      <c r="BR27" s="323">
        <v>25.5</v>
      </c>
      <c r="BS27" s="329">
        <v>26.5</v>
      </c>
      <c r="BT27" s="319">
        <v>25.5</v>
      </c>
      <c r="BU27" s="306">
        <v>25.5</v>
      </c>
      <c r="BV27" s="319">
        <v>32.5</v>
      </c>
      <c r="BW27" s="328">
        <v>8.5</v>
      </c>
      <c r="BX27" s="319">
        <v>16.5</v>
      </c>
      <c r="BY27" s="245">
        <f t="shared" si="5"/>
        <v>255.5</v>
      </c>
      <c r="BZ27" s="245">
        <f t="shared" si="6"/>
        <v>267.25</v>
      </c>
      <c r="CA27" s="313">
        <f t="shared" si="14"/>
        <v>522.75</v>
      </c>
      <c r="CB27" s="241">
        <f t="shared" si="22"/>
        <v>52.275000000000006</v>
      </c>
      <c r="CC27" s="313" t="str">
        <f t="shared" si="23"/>
        <v>C1</v>
      </c>
      <c r="CD27" s="319">
        <v>139</v>
      </c>
    </row>
    <row r="28" spans="1:82" ht="15.75">
      <c r="A28" s="258">
        <v>22</v>
      </c>
      <c r="B28" s="289" t="s">
        <v>235</v>
      </c>
      <c r="C28" s="319">
        <v>9</v>
      </c>
      <c r="D28" s="319">
        <v>5</v>
      </c>
      <c r="E28" s="319">
        <v>5</v>
      </c>
      <c r="F28" s="294">
        <v>71</v>
      </c>
      <c r="G28" s="321">
        <f t="shared" si="0"/>
        <v>90</v>
      </c>
      <c r="H28" s="319" t="str">
        <f t="shared" si="15"/>
        <v>A2</v>
      </c>
      <c r="I28" s="319">
        <v>9.75</v>
      </c>
      <c r="J28" s="319">
        <v>5</v>
      </c>
      <c r="K28" s="319">
        <v>5</v>
      </c>
      <c r="L28" s="321">
        <v>72</v>
      </c>
      <c r="M28" s="241">
        <f t="shared" si="7"/>
        <v>91.75</v>
      </c>
      <c r="N28" s="313" t="str">
        <f t="shared" si="16"/>
        <v>A1</v>
      </c>
      <c r="O28" s="333">
        <v>8.5</v>
      </c>
      <c r="P28" s="333">
        <v>4</v>
      </c>
      <c r="Q28" s="319">
        <v>4</v>
      </c>
      <c r="R28" s="319">
        <v>60</v>
      </c>
      <c r="S28" s="319">
        <f t="shared" si="1"/>
        <v>76.5</v>
      </c>
      <c r="T28" s="319" t="str">
        <f t="shared" si="8"/>
        <v>B1</v>
      </c>
      <c r="U28" s="319">
        <v>8.75</v>
      </c>
      <c r="V28" s="319">
        <v>5</v>
      </c>
      <c r="W28" s="319">
        <v>4.5</v>
      </c>
      <c r="X28" s="323">
        <v>66.5</v>
      </c>
      <c r="Y28" s="241">
        <f t="shared" si="24"/>
        <v>84.75</v>
      </c>
      <c r="Z28" s="313" t="str">
        <f t="shared" si="17"/>
        <v>A2</v>
      </c>
      <c r="AA28" s="347">
        <v>22</v>
      </c>
      <c r="AB28" s="289" t="s">
        <v>235</v>
      </c>
      <c r="AC28" s="319">
        <v>9.5</v>
      </c>
      <c r="AD28" s="319">
        <v>5</v>
      </c>
      <c r="AE28" s="319">
        <v>5</v>
      </c>
      <c r="AF28" s="319">
        <v>75.5</v>
      </c>
      <c r="AG28" s="319">
        <f t="shared" si="2"/>
        <v>95</v>
      </c>
      <c r="AH28" s="319" t="str">
        <f t="shared" si="10"/>
        <v>A1</v>
      </c>
      <c r="AI28" s="319">
        <v>9.75</v>
      </c>
      <c r="AJ28" s="319">
        <v>5</v>
      </c>
      <c r="AK28" s="319">
        <v>5</v>
      </c>
      <c r="AL28" s="323">
        <v>76</v>
      </c>
      <c r="AM28" s="241">
        <f t="shared" si="18"/>
        <v>95.75</v>
      </c>
      <c r="AN28" s="313" t="str">
        <f t="shared" si="19"/>
        <v>A1</v>
      </c>
      <c r="AO28" s="333">
        <v>10</v>
      </c>
      <c r="AP28" s="319">
        <v>5</v>
      </c>
      <c r="AQ28" s="319">
        <v>5</v>
      </c>
      <c r="AR28" s="319">
        <v>75.5</v>
      </c>
      <c r="AS28" s="319">
        <f t="shared" si="3"/>
        <v>95.5</v>
      </c>
      <c r="AT28" s="319" t="str">
        <f t="shared" si="11"/>
        <v>A1</v>
      </c>
      <c r="AU28" s="303">
        <v>10</v>
      </c>
      <c r="AV28" s="303">
        <v>5</v>
      </c>
      <c r="AW28" s="303">
        <v>5</v>
      </c>
      <c r="AX28" s="323">
        <v>78</v>
      </c>
      <c r="AY28" s="241">
        <f t="shared" si="25"/>
        <v>98</v>
      </c>
      <c r="AZ28" s="241" t="str">
        <f t="shared" si="20"/>
        <v>A1</v>
      </c>
      <c r="BA28" s="351">
        <v>22</v>
      </c>
      <c r="BB28" s="295" t="s">
        <v>235</v>
      </c>
      <c r="BC28" s="319">
        <v>9.75</v>
      </c>
      <c r="BD28" s="319">
        <v>5</v>
      </c>
      <c r="BE28" s="319">
        <v>5</v>
      </c>
      <c r="BF28" s="319">
        <v>76.5</v>
      </c>
      <c r="BG28" s="321">
        <f t="shared" si="4"/>
        <v>96.25</v>
      </c>
      <c r="BH28" s="319" t="str">
        <f t="shared" si="12"/>
        <v>A1</v>
      </c>
      <c r="BI28" s="303">
        <v>9.75</v>
      </c>
      <c r="BJ28" s="303">
        <v>5</v>
      </c>
      <c r="BK28" s="319">
        <v>5</v>
      </c>
      <c r="BL28" s="323">
        <v>73</v>
      </c>
      <c r="BM28" s="241">
        <f t="shared" si="13"/>
        <v>92.75</v>
      </c>
      <c r="BN28" s="313" t="str">
        <f t="shared" si="21"/>
        <v>A1</v>
      </c>
      <c r="BO28" s="347">
        <v>22</v>
      </c>
      <c r="BP28" s="289" t="s">
        <v>235</v>
      </c>
      <c r="BQ28" s="320">
        <v>49.5</v>
      </c>
      <c r="BR28" s="323">
        <v>49</v>
      </c>
      <c r="BS28" s="334">
        <v>45.5</v>
      </c>
      <c r="BT28" s="319">
        <v>47.5</v>
      </c>
      <c r="BU28" s="308">
        <v>47</v>
      </c>
      <c r="BV28" s="319">
        <v>45.5</v>
      </c>
      <c r="BW28" s="335">
        <v>46.5</v>
      </c>
      <c r="BX28" s="319">
        <v>47.5</v>
      </c>
      <c r="BY28" s="245">
        <f t="shared" si="5"/>
        <v>453.25</v>
      </c>
      <c r="BZ28" s="245">
        <f t="shared" si="6"/>
        <v>463</v>
      </c>
      <c r="CA28" s="313">
        <f t="shared" si="14"/>
        <v>916.25</v>
      </c>
      <c r="CB28" s="241">
        <f t="shared" si="22"/>
        <v>91.625</v>
      </c>
      <c r="CC28" s="313" t="str">
        <f t="shared" si="23"/>
        <v>A1</v>
      </c>
      <c r="CD28" s="319">
        <v>195</v>
      </c>
    </row>
    <row r="29" spans="1:82" ht="15.75">
      <c r="A29" s="258">
        <v>23</v>
      </c>
      <c r="B29" s="289" t="s">
        <v>245</v>
      </c>
      <c r="C29" s="319">
        <v>8.5</v>
      </c>
      <c r="D29" s="319">
        <v>5</v>
      </c>
      <c r="E29" s="319">
        <v>5</v>
      </c>
      <c r="F29" s="294">
        <v>56.5</v>
      </c>
      <c r="G29" s="321">
        <f t="shared" si="0"/>
        <v>75</v>
      </c>
      <c r="H29" s="319" t="str">
        <f t="shared" si="15"/>
        <v>B1</v>
      </c>
      <c r="I29" s="319">
        <v>9</v>
      </c>
      <c r="J29" s="319">
        <v>5</v>
      </c>
      <c r="K29" s="319">
        <v>5</v>
      </c>
      <c r="L29" s="321">
        <v>70</v>
      </c>
      <c r="M29" s="241">
        <f t="shared" si="7"/>
        <v>89</v>
      </c>
      <c r="N29" s="313" t="str">
        <f t="shared" si="16"/>
        <v>A2</v>
      </c>
      <c r="O29" s="333">
        <v>8.25</v>
      </c>
      <c r="P29" s="333">
        <v>5</v>
      </c>
      <c r="Q29" s="319">
        <v>5</v>
      </c>
      <c r="R29" s="319">
        <v>62</v>
      </c>
      <c r="S29" s="319">
        <f t="shared" si="1"/>
        <v>80.25</v>
      </c>
      <c r="T29" s="319" t="str">
        <f t="shared" si="8"/>
        <v>B1</v>
      </c>
      <c r="U29" s="319">
        <v>9</v>
      </c>
      <c r="V29" s="319">
        <v>5</v>
      </c>
      <c r="W29" s="319">
        <v>4.5</v>
      </c>
      <c r="X29" s="323">
        <v>64</v>
      </c>
      <c r="Y29" s="241">
        <f t="shared" si="24"/>
        <v>82.5</v>
      </c>
      <c r="Z29" s="313" t="str">
        <f t="shared" si="17"/>
        <v>A2</v>
      </c>
      <c r="AA29" s="347">
        <v>23</v>
      </c>
      <c r="AB29" s="289" t="s">
        <v>245</v>
      </c>
      <c r="AC29" s="319">
        <v>9.5</v>
      </c>
      <c r="AD29" s="319">
        <v>5</v>
      </c>
      <c r="AE29" s="319">
        <v>5</v>
      </c>
      <c r="AF29" s="319">
        <v>65</v>
      </c>
      <c r="AG29" s="319">
        <f t="shared" si="2"/>
        <v>84.5</v>
      </c>
      <c r="AH29" s="319" t="str">
        <f t="shared" si="10"/>
        <v>A2</v>
      </c>
      <c r="AI29" s="319">
        <v>7.25</v>
      </c>
      <c r="AJ29" s="319">
        <v>5</v>
      </c>
      <c r="AK29" s="319">
        <v>5</v>
      </c>
      <c r="AL29" s="323">
        <v>69.5</v>
      </c>
      <c r="AM29" s="241">
        <f t="shared" si="18"/>
        <v>86.75</v>
      </c>
      <c r="AN29" s="313" t="str">
        <f t="shared" si="19"/>
        <v>A2</v>
      </c>
      <c r="AO29" s="333">
        <v>8</v>
      </c>
      <c r="AP29" s="319">
        <v>5</v>
      </c>
      <c r="AQ29" s="319">
        <v>4.5</v>
      </c>
      <c r="AR29" s="319">
        <v>69</v>
      </c>
      <c r="AS29" s="319">
        <f t="shared" si="3"/>
        <v>86.5</v>
      </c>
      <c r="AT29" s="319" t="str">
        <f t="shared" si="11"/>
        <v>A2</v>
      </c>
      <c r="AU29" s="303">
        <v>9.25</v>
      </c>
      <c r="AV29" s="303">
        <v>5</v>
      </c>
      <c r="AW29" s="303">
        <v>5</v>
      </c>
      <c r="AX29" s="323">
        <v>71.5</v>
      </c>
      <c r="AY29" s="241">
        <f t="shared" si="25"/>
        <v>90.75</v>
      </c>
      <c r="AZ29" s="241" t="str">
        <f t="shared" si="20"/>
        <v>A2</v>
      </c>
      <c r="BA29" s="351">
        <v>23</v>
      </c>
      <c r="BB29" s="295" t="s">
        <v>245</v>
      </c>
      <c r="BC29" s="319">
        <v>9</v>
      </c>
      <c r="BD29" s="319">
        <v>5</v>
      </c>
      <c r="BE29" s="319">
        <v>5</v>
      </c>
      <c r="BF29" s="319">
        <v>67</v>
      </c>
      <c r="BG29" s="321">
        <f t="shared" si="4"/>
        <v>86</v>
      </c>
      <c r="BH29" s="319" t="str">
        <f t="shared" si="12"/>
        <v>A2</v>
      </c>
      <c r="BI29" s="303">
        <v>7.75</v>
      </c>
      <c r="BJ29" s="303">
        <v>5</v>
      </c>
      <c r="BK29" s="319">
        <v>4.5</v>
      </c>
      <c r="BL29" s="323">
        <v>65</v>
      </c>
      <c r="BM29" s="241">
        <f t="shared" si="13"/>
        <v>82.25</v>
      </c>
      <c r="BN29" s="313" t="str">
        <f t="shared" si="21"/>
        <v>A2</v>
      </c>
      <c r="BO29" s="347">
        <v>23</v>
      </c>
      <c r="BP29" s="289" t="s">
        <v>245</v>
      </c>
      <c r="BQ29" s="320">
        <v>42</v>
      </c>
      <c r="BR29" s="323">
        <v>45</v>
      </c>
      <c r="BS29" s="336">
        <v>37</v>
      </c>
      <c r="BT29" s="319">
        <v>41</v>
      </c>
      <c r="BU29" s="309">
        <v>39</v>
      </c>
      <c r="BV29" s="319">
        <v>46</v>
      </c>
      <c r="BW29" s="323">
        <v>39.5</v>
      </c>
      <c r="BX29" s="319">
        <v>35.5</v>
      </c>
      <c r="BY29" s="245">
        <f t="shared" si="5"/>
        <v>412.25</v>
      </c>
      <c r="BZ29" s="245">
        <f t="shared" si="6"/>
        <v>431.25</v>
      </c>
      <c r="CA29" s="313">
        <f t="shared" si="14"/>
        <v>843.5</v>
      </c>
      <c r="CB29" s="241">
        <f t="shared" si="22"/>
        <v>84.350000000000009</v>
      </c>
      <c r="CC29" s="313" t="str">
        <f t="shared" si="23"/>
        <v>A2</v>
      </c>
      <c r="CD29" s="319">
        <v>189</v>
      </c>
    </row>
  </sheetData>
  <mergeCells count="25">
    <mergeCell ref="BU4:BV4"/>
    <mergeCell ref="BY4:BZ4"/>
    <mergeCell ref="CA4:CB4"/>
    <mergeCell ref="C4:N4"/>
    <mergeCell ref="O4:Z4"/>
    <mergeCell ref="AC4:AG4"/>
    <mergeCell ref="AO4:AS4"/>
    <mergeCell ref="BA4:BN4"/>
    <mergeCell ref="BS4:BT4"/>
    <mergeCell ref="I3:Q3"/>
    <mergeCell ref="A1:Z1"/>
    <mergeCell ref="AA1:AZ1"/>
    <mergeCell ref="BA1:BN1"/>
    <mergeCell ref="BO1:CC1"/>
    <mergeCell ref="A2:Z2"/>
    <mergeCell ref="AA2:AZ2"/>
    <mergeCell ref="BA2:BN2"/>
    <mergeCell ref="BO2:CC2"/>
    <mergeCell ref="Y3:AE3"/>
    <mergeCell ref="AY3:BB3"/>
    <mergeCell ref="BX3:CC3"/>
    <mergeCell ref="BO3:BP3"/>
    <mergeCell ref="BD3:BJ3"/>
    <mergeCell ref="AL3:AQ3"/>
    <mergeCell ref="AR3:AV3"/>
  </mergeCells>
  <conditionalFormatting sqref="B10">
    <cfRule type="cellIs" dxfId="4" priority="5" operator="equal">
      <formula>"M"</formula>
    </cfRule>
  </conditionalFormatting>
  <conditionalFormatting sqref="AB10">
    <cfRule type="cellIs" dxfId="3" priority="1" operator="equal">
      <formula>"M"</formula>
    </cfRule>
  </conditionalFormatting>
  <conditionalFormatting sqref="BB10">
    <cfRule type="cellIs" dxfId="2" priority="3" operator="equal">
      <formula>"M"</formula>
    </cfRule>
  </conditionalFormatting>
  <conditionalFormatting sqref="BP10">
    <cfRule type="cellIs" dxfId="1" priority="2" operator="equal">
      <formula>"M"</formula>
    </cfRule>
  </conditionalFormatting>
  <dataValidations count="1">
    <dataValidation allowBlank="1" showInputMessage="1" showErrorMessage="1" promptTitle="NAME" prompt="ENTER NAME IN CAPITAL LETTERS" sqref="B7:B9 B11:B29 BP7:BP9 BP11:BP29 BB7:BB9 BB11:BB29 AB7:AB9 AB11:AB29"/>
  </dataValidations>
  <pageMargins left="0.19685039370078741" right="0.19685039370078741" top="0.51181102362204722" bottom="0.74803149606299213" header="0.31496062992125984" footer="0.31496062992125984"/>
  <pageSetup scale="94" orientation="landscape" horizontalDpi="200" verticalDpi="200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94"/>
  <sheetViews>
    <sheetView zoomScaleNormal="100" workbookViewId="0">
      <selection activeCell="K21" sqref="K21"/>
    </sheetView>
  </sheetViews>
  <sheetFormatPr defaultRowHeight="15"/>
  <cols>
    <col min="1" max="1" width="15.28515625" customWidth="1"/>
    <col min="6" max="6" width="8.85546875" style="357"/>
    <col min="10" max="10" width="9.140625" customWidth="1"/>
    <col min="12" max="12" width="8.85546875" style="357"/>
  </cols>
  <sheetData>
    <row r="1" spans="1:13" ht="15.75" thickBot="1"/>
    <row r="2" spans="1:13" ht="15.75">
      <c r="A2" s="232"/>
      <c r="B2" s="584" t="s">
        <v>449</v>
      </c>
      <c r="C2" s="584"/>
      <c r="D2" s="584"/>
      <c r="E2" s="584"/>
      <c r="F2" s="584"/>
      <c r="G2" s="584"/>
      <c r="H2" s="584"/>
      <c r="I2" s="585"/>
      <c r="J2" s="586" t="s">
        <v>450</v>
      </c>
      <c r="K2" s="584"/>
      <c r="L2" s="584"/>
      <c r="M2" s="587"/>
    </row>
    <row r="3" spans="1:13" ht="21">
      <c r="A3" s="588" t="s">
        <v>451</v>
      </c>
      <c r="B3" s="589"/>
      <c r="C3" s="589"/>
      <c r="D3" s="589"/>
      <c r="E3" s="589"/>
      <c r="F3" s="589"/>
      <c r="G3" s="589"/>
      <c r="H3" s="589"/>
      <c r="I3" s="589"/>
      <c r="J3" s="589"/>
      <c r="K3" s="589"/>
      <c r="L3" s="589"/>
      <c r="M3" s="590"/>
    </row>
    <row r="4" spans="1:13" ht="21">
      <c r="A4" s="233"/>
      <c r="B4" s="578" t="s">
        <v>452</v>
      </c>
      <c r="C4" s="578"/>
      <c r="D4" s="578"/>
      <c r="E4" s="579"/>
      <c r="F4" s="234" t="s">
        <v>453</v>
      </c>
      <c r="G4" s="234"/>
      <c r="H4" s="570" t="s">
        <v>454</v>
      </c>
      <c r="I4" s="571"/>
      <c r="J4" s="572"/>
      <c r="K4" s="235" t="s">
        <v>455</v>
      </c>
      <c r="L4" s="262"/>
      <c r="M4" s="236"/>
    </row>
    <row r="5" spans="1:13">
      <c r="A5" s="580" t="s">
        <v>456</v>
      </c>
      <c r="B5" s="571"/>
      <c r="C5" s="571"/>
      <c r="D5" s="571"/>
      <c r="E5" s="571"/>
      <c r="F5" s="571"/>
      <c r="G5" s="571"/>
      <c r="H5" s="571"/>
      <c r="I5" s="571"/>
      <c r="J5" s="571"/>
      <c r="K5" s="571"/>
      <c r="L5" s="571"/>
      <c r="M5" s="581"/>
    </row>
    <row r="6" spans="1:13">
      <c r="A6" s="561" t="s">
        <v>457</v>
      </c>
      <c r="B6" s="562"/>
      <c r="C6" s="562"/>
      <c r="D6" s="562"/>
      <c r="E6" s="562"/>
      <c r="F6" s="562"/>
      <c r="G6" s="562"/>
      <c r="H6" s="562"/>
      <c r="I6" s="562"/>
      <c r="J6" s="562"/>
      <c r="K6" s="562"/>
      <c r="L6" s="562"/>
      <c r="M6" s="582"/>
    </row>
    <row r="7" spans="1:13">
      <c r="A7" s="537" t="s">
        <v>458</v>
      </c>
      <c r="B7" s="538"/>
      <c r="C7" s="539" t="s">
        <v>35</v>
      </c>
      <c r="D7" s="540"/>
      <c r="E7" s="540"/>
      <c r="F7" s="540"/>
      <c r="G7" s="541"/>
      <c r="H7" s="258" t="s">
        <v>459</v>
      </c>
      <c r="I7" s="237"/>
      <c r="J7" s="549">
        <v>1</v>
      </c>
      <c r="K7" s="549"/>
      <c r="L7" s="549"/>
      <c r="M7" s="583"/>
    </row>
    <row r="8" spans="1:13">
      <c r="A8" s="537" t="s">
        <v>460</v>
      </c>
      <c r="B8" s="538"/>
      <c r="C8" s="539" t="s">
        <v>264</v>
      </c>
      <c r="D8" s="540"/>
      <c r="E8" s="540"/>
      <c r="F8" s="540"/>
      <c r="G8" s="541"/>
      <c r="H8" s="258" t="s">
        <v>461</v>
      </c>
      <c r="I8" s="237"/>
      <c r="J8" s="574">
        <v>404</v>
      </c>
      <c r="K8" s="574"/>
      <c r="L8" s="574"/>
      <c r="M8" s="575"/>
    </row>
    <row r="9" spans="1:13">
      <c r="A9" s="537" t="s">
        <v>462</v>
      </c>
      <c r="B9" s="538"/>
      <c r="C9" s="577" t="s">
        <v>38</v>
      </c>
      <c r="D9" s="540" t="s">
        <v>38</v>
      </c>
      <c r="E9" s="540" t="s">
        <v>38</v>
      </c>
      <c r="F9" s="540" t="s">
        <v>38</v>
      </c>
      <c r="G9" s="541" t="s">
        <v>38</v>
      </c>
      <c r="H9" s="258" t="s">
        <v>463</v>
      </c>
      <c r="I9" s="237"/>
      <c r="J9" s="574">
        <v>9419163355</v>
      </c>
      <c r="K9" s="574">
        <v>9419163355</v>
      </c>
      <c r="L9" s="574">
        <v>9419163355</v>
      </c>
      <c r="M9" s="575">
        <v>9419163355</v>
      </c>
    </row>
    <row r="10" spans="1:13">
      <c r="A10" s="537" t="s">
        <v>464</v>
      </c>
      <c r="B10" s="538"/>
      <c r="C10" s="539" t="s">
        <v>268</v>
      </c>
      <c r="D10" s="540"/>
      <c r="E10" s="540"/>
      <c r="F10" s="540"/>
      <c r="G10" s="541"/>
      <c r="H10" s="548" t="s">
        <v>270</v>
      </c>
      <c r="I10" s="549"/>
      <c r="J10" s="574" t="s">
        <v>271</v>
      </c>
      <c r="K10" s="574"/>
      <c r="L10" s="574"/>
      <c r="M10" s="575"/>
    </row>
    <row r="11" spans="1:13">
      <c r="A11" s="545" t="s">
        <v>465</v>
      </c>
      <c r="B11" s="546"/>
      <c r="C11" s="546"/>
      <c r="D11" s="546"/>
      <c r="E11" s="546"/>
      <c r="F11" s="546"/>
      <c r="G11" s="546"/>
      <c r="H11" s="546"/>
      <c r="I11" s="546"/>
      <c r="J11" s="546"/>
      <c r="K11" s="546"/>
      <c r="L11" s="546"/>
      <c r="M11" s="547"/>
    </row>
    <row r="12" spans="1:13">
      <c r="A12" s="591" t="s">
        <v>466</v>
      </c>
      <c r="B12" s="546" t="s">
        <v>467</v>
      </c>
      <c r="C12" s="546"/>
      <c r="D12" s="546"/>
      <c r="E12" s="546"/>
      <c r="F12" s="546"/>
      <c r="G12" s="546"/>
      <c r="H12" s="546" t="s">
        <v>468</v>
      </c>
      <c r="I12" s="546"/>
      <c r="J12" s="546"/>
      <c r="K12" s="546"/>
      <c r="L12" s="546"/>
      <c r="M12" s="547"/>
    </row>
    <row r="13" spans="1:13" ht="30">
      <c r="A13" s="591"/>
      <c r="B13" s="238" t="s">
        <v>469</v>
      </c>
      <c r="C13" s="238" t="s">
        <v>470</v>
      </c>
      <c r="D13" s="238" t="s">
        <v>471</v>
      </c>
      <c r="E13" s="238" t="s">
        <v>472</v>
      </c>
      <c r="F13" s="238">
        <v>100</v>
      </c>
      <c r="G13" s="265" t="s">
        <v>275</v>
      </c>
      <c r="H13" s="238" t="s">
        <v>473</v>
      </c>
      <c r="I13" s="238" t="s">
        <v>470</v>
      </c>
      <c r="J13" s="238" t="s">
        <v>471</v>
      </c>
      <c r="K13" s="238" t="s">
        <v>474</v>
      </c>
      <c r="L13" s="238">
        <v>100</v>
      </c>
      <c r="M13" s="239" t="s">
        <v>275</v>
      </c>
    </row>
    <row r="14" spans="1:13">
      <c r="A14" s="261" t="s">
        <v>276</v>
      </c>
      <c r="B14" s="273">
        <v>8.5</v>
      </c>
      <c r="C14" s="271">
        <v>4</v>
      </c>
      <c r="D14" s="271">
        <v>5</v>
      </c>
      <c r="E14" s="273">
        <v>68</v>
      </c>
      <c r="F14" s="241">
        <f>SUM(B14:E14)</f>
        <v>85.5</v>
      </c>
      <c r="G14" s="271" t="str">
        <f>IF(F14&gt;=91,"A1",IF(F14&gt;=81,"A2",IF(F14&gt;=71,"B1",IF(F14&gt;=61,"B2",IF(F14&gt;=51,"C1",IF(F14&gt;=41,"C2",IF(F14&gt;=33,"D","E")))))))</f>
        <v>A2</v>
      </c>
      <c r="H14" s="259">
        <v>9.25</v>
      </c>
      <c r="I14" s="259">
        <v>5</v>
      </c>
      <c r="J14" s="259">
        <v>5</v>
      </c>
      <c r="K14" s="242">
        <v>65.5</v>
      </c>
      <c r="L14" s="241">
        <f>SUM(H14:K14)</f>
        <v>84.75</v>
      </c>
      <c r="M14" s="260" t="str">
        <f>IF(L14&gt;=91,"A1",IF(L14&gt;=81,"A2",IF(L14&gt;=71,"B1",IF(L14&gt;=61,"B2",IF(L14&gt;=51,"C1",IF(L14&gt;=41,"C2",IF(L14&gt;=33,"D","E")))))))</f>
        <v>A2</v>
      </c>
    </row>
    <row r="15" spans="1:13">
      <c r="A15" s="261" t="s">
        <v>277</v>
      </c>
      <c r="B15" s="274">
        <v>6.5</v>
      </c>
      <c r="C15" s="271">
        <v>4</v>
      </c>
      <c r="D15" s="271">
        <v>4</v>
      </c>
      <c r="E15" s="271">
        <v>52.5</v>
      </c>
      <c r="F15" s="241">
        <f t="shared" ref="F15:F18" si="0">SUM(B15:E15)</f>
        <v>67</v>
      </c>
      <c r="G15" s="271" t="str">
        <f t="shared" ref="G15:G18" si="1">IF(F15&gt;=91,"A1",IF(F15&gt;=81,"A2",IF(F15&gt;=71,"B1",IF(F15&gt;=61,"B2",IF(F15&gt;=51,"C1",IF(F15&gt;=41,"C2",IF(F15&gt;=33,"D","E")))))))</f>
        <v>B2</v>
      </c>
      <c r="H15" s="259">
        <v>9</v>
      </c>
      <c r="I15" s="259">
        <v>4.5</v>
      </c>
      <c r="J15" s="259">
        <v>4.5</v>
      </c>
      <c r="K15" s="259">
        <v>63</v>
      </c>
      <c r="L15" s="241">
        <f t="shared" ref="L15:L18" si="2">SUM(H15:K15)</f>
        <v>81</v>
      </c>
      <c r="M15" s="260" t="str">
        <f t="shared" ref="M15:M18" si="3">IF(L15&gt;=91,"A1",IF(L15&gt;=81,"A2",IF(L15&gt;=71,"B1",IF(L15&gt;=61,"B2",IF(L15&gt;=51,"C1",IF(L15&gt;=41,"C2",IF(L15&gt;=33,"D","E")))))))</f>
        <v>A2</v>
      </c>
    </row>
    <row r="16" spans="1:13">
      <c r="A16" s="261" t="s">
        <v>475</v>
      </c>
      <c r="B16" s="271">
        <v>9.5</v>
      </c>
      <c r="C16" s="271">
        <v>4</v>
      </c>
      <c r="D16" s="271">
        <v>4</v>
      </c>
      <c r="E16" s="271">
        <v>68.5</v>
      </c>
      <c r="F16" s="313">
        <f t="shared" si="0"/>
        <v>86</v>
      </c>
      <c r="G16" s="271" t="str">
        <f t="shared" si="1"/>
        <v>A2</v>
      </c>
      <c r="H16" s="259">
        <v>8.75</v>
      </c>
      <c r="I16" s="259">
        <v>5</v>
      </c>
      <c r="J16" s="259">
        <v>5</v>
      </c>
      <c r="K16" s="5">
        <v>70.5</v>
      </c>
      <c r="L16" s="241">
        <f t="shared" si="2"/>
        <v>89.25</v>
      </c>
      <c r="M16" s="260" t="str">
        <f t="shared" si="3"/>
        <v>A2</v>
      </c>
    </row>
    <row r="17" spans="1:13" ht="15.75">
      <c r="A17" s="261" t="s">
        <v>279</v>
      </c>
      <c r="B17" s="271">
        <v>10</v>
      </c>
      <c r="C17" s="271">
        <v>4</v>
      </c>
      <c r="D17" s="271">
        <v>4</v>
      </c>
      <c r="E17" s="271">
        <v>67.25</v>
      </c>
      <c r="F17" s="313">
        <f t="shared" si="0"/>
        <v>85.25</v>
      </c>
      <c r="G17" s="271" t="str">
        <f t="shared" si="1"/>
        <v>A2</v>
      </c>
      <c r="H17" s="244">
        <v>10</v>
      </c>
      <c r="I17" s="337">
        <v>4.5</v>
      </c>
      <c r="J17" s="338">
        <v>5</v>
      </c>
      <c r="K17" s="5">
        <v>70.5</v>
      </c>
      <c r="L17" s="241">
        <f t="shared" si="2"/>
        <v>90</v>
      </c>
      <c r="M17" s="260" t="str">
        <f t="shared" si="3"/>
        <v>A2</v>
      </c>
    </row>
    <row r="18" spans="1:13" ht="15.75">
      <c r="A18" s="261" t="s">
        <v>379</v>
      </c>
      <c r="B18" s="271">
        <v>6.25</v>
      </c>
      <c r="C18" s="271">
        <v>4</v>
      </c>
      <c r="D18" s="271">
        <v>4</v>
      </c>
      <c r="E18" s="271">
        <v>67.5</v>
      </c>
      <c r="F18" s="241">
        <f t="shared" si="0"/>
        <v>81.75</v>
      </c>
      <c r="G18" s="271" t="str">
        <f t="shared" si="1"/>
        <v>A2</v>
      </c>
      <c r="H18" s="244">
        <v>8.5</v>
      </c>
      <c r="I18" s="259">
        <v>4.5</v>
      </c>
      <c r="J18" s="259">
        <v>5</v>
      </c>
      <c r="K18" s="339">
        <v>68</v>
      </c>
      <c r="L18" s="241">
        <f t="shared" si="2"/>
        <v>86</v>
      </c>
      <c r="M18" s="260" t="str">
        <f t="shared" si="3"/>
        <v>A2</v>
      </c>
    </row>
    <row r="19" spans="1:13">
      <c r="A19" s="261" t="s">
        <v>360</v>
      </c>
      <c r="B19" s="271"/>
      <c r="C19" s="271"/>
      <c r="D19" s="271"/>
      <c r="E19" s="275">
        <v>41</v>
      </c>
      <c r="F19" s="245"/>
      <c r="G19" s="271"/>
      <c r="H19" s="259"/>
      <c r="I19" s="259"/>
      <c r="J19" s="259"/>
      <c r="K19" s="259">
        <v>37</v>
      </c>
      <c r="L19" s="313"/>
      <c r="M19" s="260"/>
    </row>
    <row r="20" spans="1:13">
      <c r="A20" s="261" t="s">
        <v>493</v>
      </c>
      <c r="B20" s="271"/>
      <c r="C20" s="271"/>
      <c r="D20" s="271"/>
      <c r="E20" s="272">
        <v>47.5</v>
      </c>
      <c r="F20" s="313"/>
      <c r="G20" s="271"/>
      <c r="H20" s="259"/>
      <c r="I20" s="259"/>
      <c r="J20" s="259"/>
      <c r="K20" s="12">
        <v>47</v>
      </c>
      <c r="L20" s="313"/>
      <c r="M20" s="260"/>
    </row>
    <row r="21" spans="1:13">
      <c r="A21" s="261" t="s">
        <v>494</v>
      </c>
      <c r="B21" s="271"/>
      <c r="C21" s="271"/>
      <c r="D21" s="271"/>
      <c r="E21" s="276">
        <v>37.5</v>
      </c>
      <c r="F21" s="313"/>
      <c r="G21" s="271"/>
      <c r="H21" s="259"/>
      <c r="I21" s="259"/>
      <c r="J21" s="259"/>
      <c r="K21" s="266">
        <v>43.5</v>
      </c>
      <c r="L21" s="313"/>
      <c r="M21" s="260"/>
    </row>
    <row r="22" spans="1:13">
      <c r="A22" s="261" t="s">
        <v>383</v>
      </c>
      <c r="B22" s="271"/>
      <c r="C22" s="271"/>
      <c r="D22" s="271"/>
      <c r="E22" s="271">
        <v>36.5</v>
      </c>
      <c r="F22" s="313"/>
      <c r="G22" s="271"/>
      <c r="H22" s="259"/>
      <c r="I22" s="259"/>
      <c r="J22" s="259"/>
      <c r="K22" s="259">
        <v>34</v>
      </c>
      <c r="L22" s="313"/>
      <c r="M22" s="260"/>
    </row>
    <row r="23" spans="1:13" ht="26.25">
      <c r="A23" s="261" t="s">
        <v>476</v>
      </c>
      <c r="B23" s="259">
        <v>500</v>
      </c>
      <c r="C23" s="263" t="s">
        <v>477</v>
      </c>
      <c r="D23" s="246">
        <f>(F14+F15+F16+F17+F18)</f>
        <v>405.5</v>
      </c>
      <c r="E23" s="247"/>
      <c r="F23" s="263" t="s">
        <v>478</v>
      </c>
      <c r="G23" s="246">
        <f>(D23/500)*100</f>
        <v>81.100000000000009</v>
      </c>
      <c r="H23" s="247"/>
      <c r="I23" s="248"/>
      <c r="J23" s="542" t="s">
        <v>479</v>
      </c>
      <c r="K23" s="542"/>
      <c r="L23" s="543" t="str">
        <f>IF(G23&gt;=91,"A1",IF(G23&gt;=81,"A2",IF(G23&gt;=71,"B1",IF(G23&gt;=61,"B2",IF(G23&gt;=51,"C1",IF(G23&gt;=41,"C2",IF(G23&gt;=33,"D","E")))))))</f>
        <v>A2</v>
      </c>
      <c r="M23" s="544" t="str">
        <f t="shared" ref="M23:M25" si="4">IF(K23&gt;=91,"A1",IF(K23&gt;=81,"A2",IF(K23&gt;=71,"B1",IF(K23&gt;=61,"B2",IF(K23&gt;=51,"C1",IF(K23&gt;=41,"C2",IF(K23&gt;=33,"D","E")))))))</f>
        <v>E</v>
      </c>
    </row>
    <row r="24" spans="1:13" ht="26.25">
      <c r="A24" s="267" t="s">
        <v>480</v>
      </c>
      <c r="B24" s="259">
        <v>500</v>
      </c>
      <c r="C24" s="263" t="s">
        <v>481</v>
      </c>
      <c r="D24" s="246">
        <f>(L14+L15+L16+L17+L18)</f>
        <v>431</v>
      </c>
      <c r="E24" s="247"/>
      <c r="F24" s="263" t="s">
        <v>482</v>
      </c>
      <c r="G24" s="246">
        <f>D24/500*100</f>
        <v>86.2</v>
      </c>
      <c r="H24" s="246"/>
      <c r="I24" s="249"/>
      <c r="J24" s="542" t="s">
        <v>483</v>
      </c>
      <c r="K24" s="542"/>
      <c r="L24" s="543" t="str">
        <f>IF(G24&gt;=91,"A1",IF(G24&gt;=81,"A2",IF(G24&gt;=71,"B1",IF(G24&gt;=61,"B2",IF(G24&gt;=51,"C1",IF(G24&gt;=41,"C2",IF(G24&gt;=33,"D","E")))))))</f>
        <v>A2</v>
      </c>
      <c r="M24" s="544" t="str">
        <f t="shared" si="4"/>
        <v>E</v>
      </c>
    </row>
    <row r="25" spans="1:13">
      <c r="A25" s="268" t="s">
        <v>484</v>
      </c>
      <c r="B25" s="265">
        <v>1000</v>
      </c>
      <c r="C25" s="265">
        <f>(D23+D24)</f>
        <v>836.5</v>
      </c>
      <c r="D25" s="576"/>
      <c r="E25" s="576"/>
      <c r="F25" s="264" t="s">
        <v>485</v>
      </c>
      <c r="G25" s="264"/>
      <c r="H25" s="264"/>
      <c r="I25" s="265">
        <f>(C25/1000)*100</f>
        <v>83.65</v>
      </c>
      <c r="J25" s="264" t="s">
        <v>486</v>
      </c>
      <c r="K25" s="264"/>
      <c r="L25" s="535" t="str">
        <f>IF(I25&gt;=91,"A1",IF(I25&gt;=81,"A2",IF(I25&gt;=71,"B1",IF(I25&gt;=61,"B2",IF(I25&gt;=51,"C1",IF(I25&gt;=41,"C2",IF(I25&gt;=33,"D","E")))))))</f>
        <v>A2</v>
      </c>
      <c r="M25" s="536" t="str">
        <f t="shared" si="4"/>
        <v>E</v>
      </c>
    </row>
    <row r="26" spans="1:13">
      <c r="A26" s="573" t="s">
        <v>386</v>
      </c>
      <c r="B26" s="574"/>
      <c r="C26" s="574"/>
      <c r="D26" s="574"/>
      <c r="E26" s="574"/>
      <c r="F26" s="574"/>
      <c r="G26" s="574"/>
      <c r="H26" s="574"/>
      <c r="I26" s="574"/>
      <c r="J26" s="574"/>
      <c r="K26" s="574"/>
      <c r="L26" s="574"/>
      <c r="M26" s="575"/>
    </row>
    <row r="27" spans="1:13">
      <c r="A27" s="545" t="s">
        <v>387</v>
      </c>
      <c r="B27" s="546"/>
      <c r="C27" s="546"/>
      <c r="D27" s="546"/>
      <c r="E27" s="546"/>
      <c r="F27" s="546"/>
      <c r="G27" s="546"/>
      <c r="H27" s="546"/>
      <c r="I27" s="546"/>
      <c r="J27" s="546"/>
      <c r="K27" s="546"/>
      <c r="L27" s="546"/>
      <c r="M27" s="547"/>
    </row>
    <row r="28" spans="1:13">
      <c r="A28" s="545" t="s">
        <v>388</v>
      </c>
      <c r="B28" s="546"/>
      <c r="C28" s="546"/>
      <c r="D28" s="546"/>
      <c r="E28" s="546"/>
      <c r="F28" s="546" t="s">
        <v>487</v>
      </c>
      <c r="G28" s="546"/>
      <c r="H28" s="546"/>
      <c r="I28" s="546"/>
      <c r="J28" s="546"/>
      <c r="K28" s="546" t="s">
        <v>488</v>
      </c>
      <c r="L28" s="546"/>
      <c r="M28" s="547"/>
    </row>
    <row r="29" spans="1:13">
      <c r="A29" s="548" t="s">
        <v>390</v>
      </c>
      <c r="B29" s="549"/>
      <c r="C29" s="549"/>
      <c r="D29" s="549"/>
      <c r="E29" s="549"/>
      <c r="F29" s="543" t="s">
        <v>391</v>
      </c>
      <c r="G29" s="543"/>
      <c r="H29" s="543"/>
      <c r="I29" s="543"/>
      <c r="J29" s="543"/>
      <c r="K29" s="569" t="s">
        <v>391</v>
      </c>
      <c r="L29" s="543"/>
      <c r="M29" s="544"/>
    </row>
    <row r="30" spans="1:13">
      <c r="A30" s="545" t="s">
        <v>392</v>
      </c>
      <c r="B30" s="546"/>
      <c r="C30" s="546"/>
      <c r="D30" s="546"/>
      <c r="E30" s="546"/>
      <c r="F30" s="546"/>
      <c r="G30" s="546"/>
      <c r="H30" s="546"/>
      <c r="I30" s="546"/>
      <c r="J30" s="546"/>
      <c r="K30" s="546"/>
      <c r="L30" s="546"/>
      <c r="M30" s="547"/>
    </row>
    <row r="31" spans="1:13">
      <c r="A31" s="545" t="s">
        <v>388</v>
      </c>
      <c r="B31" s="546"/>
      <c r="C31" s="546"/>
      <c r="D31" s="546"/>
      <c r="E31" s="546"/>
      <c r="F31" s="546" t="s">
        <v>487</v>
      </c>
      <c r="G31" s="546"/>
      <c r="H31" s="546"/>
      <c r="I31" s="546"/>
      <c r="J31" s="546"/>
      <c r="K31" s="546" t="s">
        <v>488</v>
      </c>
      <c r="L31" s="546"/>
      <c r="M31" s="547"/>
    </row>
    <row r="32" spans="1:13">
      <c r="A32" s="537" t="s">
        <v>393</v>
      </c>
      <c r="B32" s="538"/>
      <c r="C32" s="538"/>
      <c r="D32" s="538"/>
      <c r="E32" s="538"/>
      <c r="F32" s="570" t="s">
        <v>394</v>
      </c>
      <c r="G32" s="571" t="s">
        <v>394</v>
      </c>
      <c r="H32" s="571" t="s">
        <v>394</v>
      </c>
      <c r="I32" s="571" t="s">
        <v>394</v>
      </c>
      <c r="J32" s="572" t="s">
        <v>394</v>
      </c>
      <c r="K32" s="546" t="s">
        <v>398</v>
      </c>
      <c r="L32" s="546"/>
      <c r="M32" s="547"/>
    </row>
    <row r="33" spans="1:13">
      <c r="A33" s="537" t="s">
        <v>395</v>
      </c>
      <c r="B33" s="538"/>
      <c r="C33" s="538"/>
      <c r="D33" s="538"/>
      <c r="E33" s="538"/>
      <c r="F33" s="564" t="s">
        <v>394</v>
      </c>
      <c r="G33" s="565" t="s">
        <v>394</v>
      </c>
      <c r="H33" s="565" t="s">
        <v>394</v>
      </c>
      <c r="I33" s="565" t="s">
        <v>394</v>
      </c>
      <c r="J33" s="566" t="s">
        <v>394</v>
      </c>
      <c r="K33" s="569" t="s">
        <v>398</v>
      </c>
      <c r="L33" s="543"/>
      <c r="M33" s="544"/>
    </row>
    <row r="34" spans="1:13">
      <c r="A34" s="561" t="s">
        <v>396</v>
      </c>
      <c r="B34" s="562"/>
      <c r="C34" s="562"/>
      <c r="D34" s="562"/>
      <c r="E34" s="563"/>
      <c r="F34" s="564" t="s">
        <v>391</v>
      </c>
      <c r="G34" s="565" t="s">
        <v>391</v>
      </c>
      <c r="H34" s="565" t="s">
        <v>391</v>
      </c>
      <c r="I34" s="565" t="s">
        <v>391</v>
      </c>
      <c r="J34" s="566" t="s">
        <v>391</v>
      </c>
      <c r="K34" s="567" t="s">
        <v>398</v>
      </c>
      <c r="L34" s="565"/>
      <c r="M34" s="568"/>
    </row>
    <row r="35" spans="1:13">
      <c r="A35" s="561" t="s">
        <v>397</v>
      </c>
      <c r="B35" s="562"/>
      <c r="C35" s="562"/>
      <c r="D35" s="562"/>
      <c r="E35" s="563"/>
      <c r="F35" s="564" t="s">
        <v>398</v>
      </c>
      <c r="G35" s="565" t="s">
        <v>398</v>
      </c>
      <c r="H35" s="565" t="s">
        <v>398</v>
      </c>
      <c r="I35" s="565" t="s">
        <v>398</v>
      </c>
      <c r="J35" s="566" t="s">
        <v>398</v>
      </c>
      <c r="K35" s="567" t="s">
        <v>398</v>
      </c>
      <c r="L35" s="565"/>
      <c r="M35" s="568"/>
    </row>
    <row r="36" spans="1:13">
      <c r="A36" s="545" t="s">
        <v>399</v>
      </c>
      <c r="B36" s="546"/>
      <c r="C36" s="546"/>
      <c r="D36" s="546"/>
      <c r="E36" s="546"/>
      <c r="F36" s="546"/>
      <c r="G36" s="546"/>
      <c r="H36" s="546"/>
      <c r="I36" s="546"/>
      <c r="J36" s="546"/>
      <c r="K36" s="546"/>
      <c r="L36" s="546"/>
      <c r="M36" s="547"/>
    </row>
    <row r="37" spans="1:13">
      <c r="A37" s="545" t="s">
        <v>388</v>
      </c>
      <c r="B37" s="546"/>
      <c r="C37" s="546"/>
      <c r="D37" s="546"/>
      <c r="E37" s="546"/>
      <c r="F37" s="546" t="s">
        <v>487</v>
      </c>
      <c r="G37" s="546"/>
      <c r="H37" s="546"/>
      <c r="I37" s="546"/>
      <c r="J37" s="546"/>
      <c r="K37" s="546" t="s">
        <v>488</v>
      </c>
      <c r="L37" s="546"/>
      <c r="M37" s="547"/>
    </row>
    <row r="38" spans="1:13">
      <c r="A38" s="548" t="s">
        <v>373</v>
      </c>
      <c r="B38" s="549"/>
      <c r="C38" s="549"/>
      <c r="D38" s="549"/>
      <c r="E38" s="549"/>
      <c r="F38" s="549"/>
      <c r="G38" s="543" t="s">
        <v>537</v>
      </c>
      <c r="H38" s="543"/>
      <c r="I38" s="543"/>
      <c r="J38" s="543"/>
      <c r="K38" s="543"/>
      <c r="L38" s="543"/>
      <c r="M38" s="544"/>
    </row>
    <row r="39" spans="1:13">
      <c r="A39" s="261" t="s">
        <v>489</v>
      </c>
      <c r="B39" s="559" t="s">
        <v>557</v>
      </c>
      <c r="C39" s="540"/>
      <c r="D39" s="540"/>
      <c r="E39" s="540"/>
      <c r="F39" s="540"/>
      <c r="G39" s="540"/>
      <c r="H39" s="540"/>
      <c r="I39" s="540"/>
      <c r="J39" s="540"/>
      <c r="K39" s="540"/>
      <c r="L39" s="540"/>
      <c r="M39" s="560"/>
    </row>
    <row r="40" spans="1:13">
      <c r="A40" s="261" t="s">
        <v>400</v>
      </c>
      <c r="B40" s="593" t="s">
        <v>525</v>
      </c>
      <c r="C40" s="540"/>
      <c r="D40" s="540"/>
      <c r="E40" s="540"/>
      <c r="F40" s="540"/>
      <c r="G40" s="540"/>
      <c r="H40" s="540"/>
      <c r="I40" s="540"/>
      <c r="J40" s="540"/>
      <c r="K40" s="540"/>
      <c r="L40" s="540"/>
      <c r="M40" s="560"/>
    </row>
    <row r="41" spans="1:13">
      <c r="A41" s="545" t="s">
        <v>490</v>
      </c>
      <c r="B41" s="546"/>
      <c r="C41" s="546"/>
      <c r="D41" s="546" t="s">
        <v>491</v>
      </c>
      <c r="E41" s="546"/>
      <c r="F41" s="546"/>
      <c r="G41" s="546"/>
      <c r="H41" s="546"/>
      <c r="I41" s="546"/>
      <c r="J41" s="546" t="s">
        <v>492</v>
      </c>
      <c r="K41" s="546"/>
      <c r="L41" s="546"/>
      <c r="M41" s="547"/>
    </row>
    <row r="42" spans="1:13">
      <c r="A42" s="545"/>
      <c r="B42" s="546"/>
      <c r="C42" s="546"/>
      <c r="D42" s="546"/>
      <c r="E42" s="546"/>
      <c r="F42" s="546"/>
      <c r="G42" s="546"/>
      <c r="H42" s="546"/>
      <c r="I42" s="546"/>
      <c r="J42" s="546"/>
      <c r="K42" s="546"/>
      <c r="L42" s="546"/>
      <c r="M42" s="547"/>
    </row>
    <row r="43" spans="1:13">
      <c r="A43" s="545"/>
      <c r="B43" s="546"/>
      <c r="C43" s="546"/>
      <c r="D43" s="546"/>
      <c r="E43" s="546"/>
      <c r="F43" s="546"/>
      <c r="G43" s="546"/>
      <c r="H43" s="546"/>
      <c r="I43" s="546"/>
      <c r="J43" s="546"/>
      <c r="K43" s="546"/>
      <c r="L43" s="546"/>
      <c r="M43" s="547"/>
    </row>
    <row r="44" spans="1:13">
      <c r="A44" s="545"/>
      <c r="B44" s="546"/>
      <c r="C44" s="546"/>
      <c r="D44" s="546"/>
      <c r="E44" s="546"/>
      <c r="F44" s="546"/>
      <c r="G44" s="546"/>
      <c r="H44" s="546"/>
      <c r="I44" s="546"/>
      <c r="J44" s="546"/>
      <c r="K44" s="546"/>
      <c r="L44" s="546"/>
      <c r="M44" s="547"/>
    </row>
    <row r="45" spans="1:13">
      <c r="A45" s="554" t="s">
        <v>401</v>
      </c>
      <c r="B45" s="555"/>
      <c r="C45" s="555"/>
      <c r="D45" s="555"/>
      <c r="E45" s="555"/>
      <c r="F45" s="555"/>
      <c r="G45" s="555"/>
      <c r="H45" s="556" t="s">
        <v>402</v>
      </c>
      <c r="I45" s="557"/>
      <c r="J45" s="557"/>
      <c r="K45" s="557"/>
      <c r="L45" s="557"/>
      <c r="M45" s="558"/>
    </row>
    <row r="46" spans="1:13">
      <c r="A46" s="257" t="s">
        <v>403</v>
      </c>
      <c r="B46" s="555" t="s">
        <v>275</v>
      </c>
      <c r="C46" s="555"/>
      <c r="D46" s="250" t="s">
        <v>403</v>
      </c>
      <c r="E46" s="256"/>
      <c r="F46" s="555" t="s">
        <v>275</v>
      </c>
      <c r="G46" s="555"/>
      <c r="H46" s="269"/>
      <c r="I46" s="269"/>
      <c r="J46" s="270" t="s">
        <v>404</v>
      </c>
      <c r="K46" s="269"/>
      <c r="L46" s="270" t="s">
        <v>275</v>
      </c>
      <c r="M46" s="251"/>
    </row>
    <row r="47" spans="1:13">
      <c r="A47" s="252" t="s">
        <v>405</v>
      </c>
      <c r="B47" s="551" t="s">
        <v>280</v>
      </c>
      <c r="C47" s="551"/>
      <c r="D47" s="551" t="s">
        <v>406</v>
      </c>
      <c r="E47" s="551"/>
      <c r="F47" s="551" t="s">
        <v>306</v>
      </c>
      <c r="G47" s="551"/>
      <c r="H47" s="269"/>
      <c r="I47" s="269"/>
      <c r="J47" s="552">
        <v>3</v>
      </c>
      <c r="K47" s="553"/>
      <c r="L47" s="343" t="s">
        <v>398</v>
      </c>
      <c r="M47" s="251"/>
    </row>
    <row r="48" spans="1:13">
      <c r="A48" s="252" t="s">
        <v>407</v>
      </c>
      <c r="B48" s="551" t="s">
        <v>297</v>
      </c>
      <c r="C48" s="551"/>
      <c r="D48" s="551" t="s">
        <v>408</v>
      </c>
      <c r="E48" s="551"/>
      <c r="F48" s="551" t="s">
        <v>292</v>
      </c>
      <c r="G48" s="551"/>
      <c r="H48" s="269"/>
      <c r="I48" s="269"/>
      <c r="J48" s="552">
        <v>2</v>
      </c>
      <c r="K48" s="553"/>
      <c r="L48" s="343" t="s">
        <v>391</v>
      </c>
      <c r="M48" s="251"/>
    </row>
    <row r="49" spans="1:13">
      <c r="A49" s="252" t="s">
        <v>409</v>
      </c>
      <c r="B49" s="551" t="s">
        <v>410</v>
      </c>
      <c r="C49" s="551"/>
      <c r="D49" s="551" t="s">
        <v>411</v>
      </c>
      <c r="E49" s="551"/>
      <c r="F49" s="551" t="s">
        <v>412</v>
      </c>
      <c r="G49" s="551"/>
      <c r="H49" s="269"/>
      <c r="I49" s="269"/>
      <c r="J49" s="552">
        <v>1</v>
      </c>
      <c r="K49" s="553"/>
      <c r="L49" s="343" t="s">
        <v>394</v>
      </c>
      <c r="M49" s="251"/>
    </row>
    <row r="50" spans="1:13" ht="15.75" thickBot="1">
      <c r="A50" s="253" t="s">
        <v>413</v>
      </c>
      <c r="B50" s="550" t="s">
        <v>336</v>
      </c>
      <c r="C50" s="550"/>
      <c r="D50" s="550" t="s">
        <v>414</v>
      </c>
      <c r="E50" s="550"/>
      <c r="F50" s="550" t="s">
        <v>415</v>
      </c>
      <c r="G50" s="550"/>
      <c r="H50" s="254"/>
      <c r="I50" s="254"/>
      <c r="J50" s="254"/>
      <c r="K50" s="254"/>
      <c r="L50" s="358"/>
      <c r="M50" s="255"/>
    </row>
    <row r="53" spans="1:13" ht="15.75" thickBot="1"/>
    <row r="54" spans="1:13" ht="15.75">
      <c r="A54" s="232"/>
      <c r="B54" s="584" t="s">
        <v>449</v>
      </c>
      <c r="C54" s="584"/>
      <c r="D54" s="584"/>
      <c r="E54" s="584"/>
      <c r="F54" s="584"/>
      <c r="G54" s="584"/>
      <c r="H54" s="584"/>
      <c r="I54" s="585"/>
      <c r="J54" s="586" t="s">
        <v>450</v>
      </c>
      <c r="K54" s="584"/>
      <c r="L54" s="584"/>
      <c r="M54" s="587"/>
    </row>
    <row r="55" spans="1:13" ht="21">
      <c r="A55" s="588" t="s">
        <v>451</v>
      </c>
      <c r="B55" s="589"/>
      <c r="C55" s="589"/>
      <c r="D55" s="589"/>
      <c r="E55" s="589"/>
      <c r="F55" s="589"/>
      <c r="G55" s="589"/>
      <c r="H55" s="589"/>
      <c r="I55" s="589"/>
      <c r="J55" s="589"/>
      <c r="K55" s="589"/>
      <c r="L55" s="589"/>
      <c r="M55" s="590"/>
    </row>
    <row r="56" spans="1:13" ht="21">
      <c r="A56" s="233"/>
      <c r="B56" s="578" t="s">
        <v>452</v>
      </c>
      <c r="C56" s="578"/>
      <c r="D56" s="578"/>
      <c r="E56" s="579"/>
      <c r="F56" s="234" t="s">
        <v>453</v>
      </c>
      <c r="G56" s="234"/>
      <c r="H56" s="570" t="s">
        <v>454</v>
      </c>
      <c r="I56" s="571"/>
      <c r="J56" s="572"/>
      <c r="K56" s="235" t="s">
        <v>455</v>
      </c>
      <c r="L56" s="262"/>
      <c r="M56" s="236"/>
    </row>
    <row r="57" spans="1:13">
      <c r="A57" s="580" t="s">
        <v>456</v>
      </c>
      <c r="B57" s="571"/>
      <c r="C57" s="571"/>
      <c r="D57" s="571"/>
      <c r="E57" s="571"/>
      <c r="F57" s="571"/>
      <c r="G57" s="571"/>
      <c r="H57" s="571"/>
      <c r="I57" s="571"/>
      <c r="J57" s="571"/>
      <c r="K57" s="571"/>
      <c r="L57" s="571"/>
      <c r="M57" s="581"/>
    </row>
    <row r="58" spans="1:13">
      <c r="A58" s="561" t="s">
        <v>457</v>
      </c>
      <c r="B58" s="562"/>
      <c r="C58" s="562"/>
      <c r="D58" s="562"/>
      <c r="E58" s="562"/>
      <c r="F58" s="562"/>
      <c r="G58" s="562"/>
      <c r="H58" s="562"/>
      <c r="I58" s="562"/>
      <c r="J58" s="562"/>
      <c r="K58" s="562"/>
      <c r="L58" s="562"/>
      <c r="M58" s="582"/>
    </row>
    <row r="59" spans="1:13">
      <c r="A59" s="537" t="s">
        <v>458</v>
      </c>
      <c r="B59" s="538"/>
      <c r="C59" s="539" t="s">
        <v>54</v>
      </c>
      <c r="D59" s="540"/>
      <c r="E59" s="540"/>
      <c r="F59" s="540"/>
      <c r="G59" s="541"/>
      <c r="H59" s="258" t="s">
        <v>459</v>
      </c>
      <c r="I59" s="237"/>
      <c r="J59" s="549">
        <v>2</v>
      </c>
      <c r="K59" s="549"/>
      <c r="L59" s="549"/>
      <c r="M59" s="583"/>
    </row>
    <row r="60" spans="1:13">
      <c r="A60" s="537" t="s">
        <v>460</v>
      </c>
      <c r="B60" s="538"/>
      <c r="C60" s="539" t="s">
        <v>264</v>
      </c>
      <c r="D60" s="540"/>
      <c r="E60" s="540"/>
      <c r="F60" s="540"/>
      <c r="G60" s="541"/>
      <c r="H60" s="258" t="s">
        <v>461</v>
      </c>
      <c r="I60" s="237"/>
      <c r="J60" s="574">
        <v>1413</v>
      </c>
      <c r="K60" s="574"/>
      <c r="L60" s="574"/>
      <c r="M60" s="575"/>
    </row>
    <row r="61" spans="1:13">
      <c r="A61" s="537" t="s">
        <v>462</v>
      </c>
      <c r="B61" s="538"/>
      <c r="C61" s="577">
        <v>41153</v>
      </c>
      <c r="D61" s="540">
        <v>41153</v>
      </c>
      <c r="E61" s="540">
        <v>41153</v>
      </c>
      <c r="F61" s="540">
        <v>41153</v>
      </c>
      <c r="G61" s="541">
        <v>41153</v>
      </c>
      <c r="H61" s="258" t="s">
        <v>463</v>
      </c>
      <c r="I61" s="237"/>
      <c r="J61" s="574">
        <v>9797447989</v>
      </c>
      <c r="K61" s="574">
        <v>9797447989</v>
      </c>
      <c r="L61" s="574">
        <v>9797447989</v>
      </c>
      <c r="M61" s="575">
        <v>9797447989</v>
      </c>
    </row>
    <row r="62" spans="1:13">
      <c r="A62" s="537" t="s">
        <v>464</v>
      </c>
      <c r="B62" s="538"/>
      <c r="C62" s="539" t="s">
        <v>288</v>
      </c>
      <c r="D62" s="540"/>
      <c r="E62" s="540"/>
      <c r="F62" s="540"/>
      <c r="G62" s="541"/>
      <c r="H62" s="548" t="s">
        <v>270</v>
      </c>
      <c r="I62" s="549"/>
      <c r="J62" s="574" t="s">
        <v>289</v>
      </c>
      <c r="K62" s="574"/>
      <c r="L62" s="574"/>
      <c r="M62" s="575"/>
    </row>
    <row r="63" spans="1:13">
      <c r="A63" s="545" t="s">
        <v>465</v>
      </c>
      <c r="B63" s="546"/>
      <c r="C63" s="546"/>
      <c r="D63" s="546"/>
      <c r="E63" s="546"/>
      <c r="F63" s="546"/>
      <c r="G63" s="546"/>
      <c r="H63" s="546"/>
      <c r="I63" s="546"/>
      <c r="J63" s="546"/>
      <c r="K63" s="546"/>
      <c r="L63" s="546"/>
      <c r="M63" s="547"/>
    </row>
    <row r="64" spans="1:13">
      <c r="A64" s="591" t="s">
        <v>466</v>
      </c>
      <c r="B64" s="546" t="s">
        <v>467</v>
      </c>
      <c r="C64" s="546"/>
      <c r="D64" s="546"/>
      <c r="E64" s="546"/>
      <c r="F64" s="546"/>
      <c r="G64" s="546"/>
      <c r="H64" s="546" t="s">
        <v>468</v>
      </c>
      <c r="I64" s="546"/>
      <c r="J64" s="546"/>
      <c r="K64" s="546"/>
      <c r="L64" s="546"/>
      <c r="M64" s="547"/>
    </row>
    <row r="65" spans="1:13" ht="30">
      <c r="A65" s="591"/>
      <c r="B65" s="238" t="s">
        <v>469</v>
      </c>
      <c r="C65" s="238" t="s">
        <v>470</v>
      </c>
      <c r="D65" s="238" t="s">
        <v>471</v>
      </c>
      <c r="E65" s="238" t="s">
        <v>472</v>
      </c>
      <c r="F65" s="238">
        <v>100</v>
      </c>
      <c r="G65" s="265" t="s">
        <v>275</v>
      </c>
      <c r="H65" s="238" t="s">
        <v>473</v>
      </c>
      <c r="I65" s="238" t="s">
        <v>470</v>
      </c>
      <c r="J65" s="238" t="s">
        <v>471</v>
      </c>
      <c r="K65" s="238" t="s">
        <v>474</v>
      </c>
      <c r="L65" s="238">
        <v>100</v>
      </c>
      <c r="M65" s="239" t="s">
        <v>275</v>
      </c>
    </row>
    <row r="66" spans="1:13">
      <c r="A66" s="261" t="s">
        <v>276</v>
      </c>
      <c r="B66" s="240"/>
      <c r="C66" s="259"/>
      <c r="D66" s="259"/>
      <c r="E66" s="273">
        <v>35.5</v>
      </c>
      <c r="F66" s="241">
        <f>SUM(B66:E66)</f>
        <v>35.5</v>
      </c>
      <c r="G66" s="271" t="str">
        <f>IF(F66&gt;=91,"A1",IF(F66&gt;=81,"A2",IF(F66&gt;=71,"B1",IF(F66&gt;=61,"B2",IF(F66&gt;=51,"C1",IF(F66&gt;=41,"C2",IF(F66&gt;=33,"D","E")))))))</f>
        <v>D</v>
      </c>
      <c r="H66" s="259">
        <v>7</v>
      </c>
      <c r="I66" s="259">
        <v>4</v>
      </c>
      <c r="J66" s="259">
        <v>4</v>
      </c>
      <c r="K66" s="242">
        <v>35.5</v>
      </c>
      <c r="L66" s="241">
        <f>SUM(H66:K66)</f>
        <v>50.5</v>
      </c>
      <c r="M66" s="260" t="str">
        <f>IF(L66&gt;=91,"A1",IF(L66&gt;=81,"A2",IF(L66&gt;=71,"B1",IF(L66&gt;=61,"B2",IF(L66&gt;=51,"C1",IF(L66&gt;=41,"C2",IF(L66&gt;=33,"D","E")))))))</f>
        <v>C2</v>
      </c>
    </row>
    <row r="67" spans="1:13">
      <c r="A67" s="261" t="s">
        <v>277</v>
      </c>
      <c r="B67" s="243"/>
      <c r="C67" s="259"/>
      <c r="D67" s="259"/>
      <c r="E67" s="271">
        <v>32.5</v>
      </c>
      <c r="F67" s="241">
        <f t="shared" ref="F67:F71" si="5">SUM(B67:E67)</f>
        <v>32.5</v>
      </c>
      <c r="G67" s="271" t="str">
        <f t="shared" ref="G67:G70" si="6">IF(F67&gt;=91,"A1",IF(F67&gt;=81,"A2",IF(F67&gt;=71,"B1",IF(F67&gt;=61,"B2",IF(F67&gt;=51,"C1",IF(F67&gt;=41,"C2",IF(F67&gt;=33,"D","E")))))))</f>
        <v>E</v>
      </c>
      <c r="H67" s="259">
        <v>6.5</v>
      </c>
      <c r="I67" s="259">
        <v>4.5</v>
      </c>
      <c r="J67" s="259">
        <v>4</v>
      </c>
      <c r="K67" s="259">
        <v>50</v>
      </c>
      <c r="L67" s="241">
        <f t="shared" ref="L67:L70" si="7">SUM(H67:K67)</f>
        <v>65</v>
      </c>
      <c r="M67" s="260" t="str">
        <f t="shared" ref="M67:M70" si="8">IF(L67&gt;=91,"A1",IF(L67&gt;=81,"A2",IF(L67&gt;=71,"B1",IF(L67&gt;=61,"B2",IF(L67&gt;=51,"C1",IF(L67&gt;=41,"C2",IF(L67&gt;=33,"D","E")))))))</f>
        <v>B2</v>
      </c>
    </row>
    <row r="68" spans="1:13">
      <c r="A68" s="261" t="s">
        <v>475</v>
      </c>
      <c r="B68" s="259"/>
      <c r="C68" s="259"/>
      <c r="D68" s="259"/>
      <c r="E68" s="271">
        <v>34</v>
      </c>
      <c r="F68" s="313">
        <f t="shared" si="5"/>
        <v>34</v>
      </c>
      <c r="G68" s="271" t="str">
        <f t="shared" si="6"/>
        <v>D</v>
      </c>
      <c r="H68" s="259">
        <v>6.75</v>
      </c>
      <c r="I68" s="259">
        <v>3.5</v>
      </c>
      <c r="J68" s="259">
        <v>3.5</v>
      </c>
      <c r="K68" s="5">
        <v>46</v>
      </c>
      <c r="L68" s="241">
        <f t="shared" si="7"/>
        <v>59.75</v>
      </c>
      <c r="M68" s="260" t="str">
        <f t="shared" si="8"/>
        <v>C1</v>
      </c>
    </row>
    <row r="69" spans="1:13" ht="15.75">
      <c r="A69" s="261" t="s">
        <v>279</v>
      </c>
      <c r="B69" s="259"/>
      <c r="C69" s="259"/>
      <c r="D69" s="259"/>
      <c r="E69" s="271">
        <v>40</v>
      </c>
      <c r="F69" s="313">
        <f t="shared" si="5"/>
        <v>40</v>
      </c>
      <c r="G69" s="271" t="str">
        <f t="shared" si="6"/>
        <v>D</v>
      </c>
      <c r="H69" s="244">
        <v>10</v>
      </c>
      <c r="I69" s="259">
        <v>3.5</v>
      </c>
      <c r="J69" s="338">
        <v>4</v>
      </c>
      <c r="K69" s="5">
        <v>54</v>
      </c>
      <c r="L69" s="241">
        <f t="shared" si="7"/>
        <v>71.5</v>
      </c>
      <c r="M69" s="260" t="str">
        <f t="shared" si="8"/>
        <v>B1</v>
      </c>
    </row>
    <row r="70" spans="1:13" ht="15.75">
      <c r="A70" s="261" t="s">
        <v>379</v>
      </c>
      <c r="B70" s="259"/>
      <c r="C70" s="259"/>
      <c r="D70" s="259"/>
      <c r="E70" s="271">
        <v>31</v>
      </c>
      <c r="F70" s="241">
        <f t="shared" si="5"/>
        <v>31</v>
      </c>
      <c r="G70" s="271" t="str">
        <f t="shared" si="6"/>
        <v>E</v>
      </c>
      <c r="H70" s="244">
        <v>8</v>
      </c>
      <c r="I70" s="259">
        <v>4</v>
      </c>
      <c r="J70" s="259">
        <v>4</v>
      </c>
      <c r="K70" s="339">
        <v>52</v>
      </c>
      <c r="L70" s="241">
        <f t="shared" si="7"/>
        <v>68</v>
      </c>
      <c r="M70" s="260" t="str">
        <f t="shared" si="8"/>
        <v>B2</v>
      </c>
    </row>
    <row r="71" spans="1:13">
      <c r="A71" s="261" t="s">
        <v>360</v>
      </c>
      <c r="B71" s="259"/>
      <c r="C71" s="259"/>
      <c r="D71" s="259"/>
      <c r="E71" s="275">
        <v>19.5</v>
      </c>
      <c r="F71" s="245">
        <f t="shared" si="5"/>
        <v>19.5</v>
      </c>
      <c r="G71" s="271"/>
      <c r="H71" s="259"/>
      <c r="I71" s="259"/>
      <c r="J71" s="259"/>
      <c r="K71" s="259">
        <v>30</v>
      </c>
      <c r="L71" s="313"/>
      <c r="M71" s="260"/>
    </row>
    <row r="72" spans="1:13">
      <c r="A72" s="261" t="s">
        <v>493</v>
      </c>
      <c r="B72" s="259"/>
      <c r="C72" s="259"/>
      <c r="D72" s="259"/>
      <c r="E72" s="272">
        <v>35.5</v>
      </c>
      <c r="F72" s="313"/>
      <c r="G72" s="271"/>
      <c r="H72" s="259"/>
      <c r="I72" s="259"/>
      <c r="J72" s="259"/>
      <c r="K72" s="12">
        <v>28</v>
      </c>
      <c r="L72" s="313"/>
      <c r="M72" s="260"/>
    </row>
    <row r="73" spans="1:13">
      <c r="A73" s="261" t="s">
        <v>494</v>
      </c>
      <c r="B73" s="259"/>
      <c r="C73" s="259"/>
      <c r="D73" s="259"/>
      <c r="E73" s="271">
        <v>25</v>
      </c>
      <c r="F73" s="313"/>
      <c r="G73" s="271"/>
      <c r="H73" s="259"/>
      <c r="I73" s="259"/>
      <c r="J73" s="259"/>
      <c r="K73" s="259">
        <v>25</v>
      </c>
      <c r="L73" s="313"/>
      <c r="M73" s="260"/>
    </row>
    <row r="74" spans="1:13">
      <c r="A74" s="261" t="s">
        <v>383</v>
      </c>
      <c r="B74" s="259"/>
      <c r="C74" s="259"/>
      <c r="D74" s="259"/>
      <c r="E74" s="276" t="s">
        <v>355</v>
      </c>
      <c r="F74" s="313"/>
      <c r="G74" s="271"/>
      <c r="H74" s="259"/>
      <c r="I74" s="259"/>
      <c r="J74" s="259"/>
      <c r="K74" s="266">
        <v>10.5</v>
      </c>
      <c r="L74" s="313"/>
      <c r="M74" s="260"/>
    </row>
    <row r="75" spans="1:13" ht="26.25">
      <c r="A75" s="261" t="s">
        <v>476</v>
      </c>
      <c r="B75" s="259">
        <v>500</v>
      </c>
      <c r="C75" s="263" t="s">
        <v>477</v>
      </c>
      <c r="D75" s="246">
        <f>(F66+F67+F68+F69+F70)</f>
        <v>173</v>
      </c>
      <c r="E75" s="247"/>
      <c r="F75" s="263" t="s">
        <v>478</v>
      </c>
      <c r="G75" s="246">
        <f>(D75/500)*100</f>
        <v>34.599999999999994</v>
      </c>
      <c r="H75" s="247"/>
      <c r="I75" s="248"/>
      <c r="J75" s="542" t="s">
        <v>479</v>
      </c>
      <c r="K75" s="542"/>
      <c r="L75" s="543" t="str">
        <f>IF(G75&gt;=91,"A1",IF(G75&gt;=81,"A2",IF(G75&gt;=71,"B1",IF(G75&gt;=61,"B2",IF(G75&gt;=51,"C1",IF(G75&gt;=41,"C2",IF(G75&gt;=33,"D","E")))))))</f>
        <v>D</v>
      </c>
      <c r="M75" s="544" t="str">
        <f t="shared" ref="M75" si="9">IF(K75&gt;=91,"A1",IF(K75&gt;=81,"A2",IF(K75&gt;=71,"B1",IF(K75&gt;=61,"B2",IF(K75&gt;=51,"C1",IF(K75&gt;=41,"C2",IF(K75&gt;=33,"D","E")))))))</f>
        <v>E</v>
      </c>
    </row>
    <row r="76" spans="1:13" ht="26.25">
      <c r="A76" s="267" t="s">
        <v>480</v>
      </c>
      <c r="B76" s="259">
        <v>500</v>
      </c>
      <c r="C76" s="263" t="s">
        <v>481</v>
      </c>
      <c r="D76" s="246">
        <f>(L66+L67+L68+L69+L70)</f>
        <v>314.75</v>
      </c>
      <c r="E76" s="247"/>
      <c r="F76" s="263" t="s">
        <v>482</v>
      </c>
      <c r="G76" s="246">
        <f>D76/500*100</f>
        <v>62.949999999999996</v>
      </c>
      <c r="H76" s="246"/>
      <c r="I76" s="249"/>
      <c r="J76" s="542" t="s">
        <v>483</v>
      </c>
      <c r="K76" s="542"/>
      <c r="L76" s="543" t="str">
        <f>IF(G76&gt;=91,"A1",IF(G76&gt;=81,"A2",IF(G76&gt;=71,"B1",IF(G76&gt;=61,"B2",IF(G76&gt;=51,"C1",IF(G76&gt;=41,"C2",IF(G76&gt;=33,"D","E")))))))</f>
        <v>B2</v>
      </c>
      <c r="M76" s="544" t="str">
        <f t="shared" ref="M76:M77" si="10">IF(K76&gt;=91,"A1",IF(K76&gt;=81,"A2",IF(K76&gt;=71,"B1",IF(K76&gt;=61,"B2",IF(K76&gt;=51,"C1",IF(K76&gt;=41,"C2",IF(K76&gt;=33,"D","E")))))))</f>
        <v>E</v>
      </c>
    </row>
    <row r="77" spans="1:13">
      <c r="A77" s="268" t="s">
        <v>484</v>
      </c>
      <c r="B77" s="265">
        <v>1000</v>
      </c>
      <c r="C77" s="265">
        <f>(D75+D76)</f>
        <v>487.75</v>
      </c>
      <c r="D77" s="576"/>
      <c r="E77" s="576"/>
      <c r="F77" s="264" t="s">
        <v>485</v>
      </c>
      <c r="G77" s="264"/>
      <c r="H77" s="264"/>
      <c r="I77" s="359">
        <f>(C77/1000)*100</f>
        <v>48.774999999999999</v>
      </c>
      <c r="J77" s="264" t="s">
        <v>486</v>
      </c>
      <c r="K77" s="264"/>
      <c r="L77" s="535" t="str">
        <f>IF(I77&gt;=91,"A1",IF(I77&gt;=81,"A2",IF(I77&gt;=71,"B1",IF(I77&gt;=61,"B2",IF(I77&gt;=51,"C1",IF(I77&gt;=41,"C2",IF(I77&gt;=33,"D","E")))))))</f>
        <v>C2</v>
      </c>
      <c r="M77" s="536" t="str">
        <f t="shared" si="10"/>
        <v>E</v>
      </c>
    </row>
    <row r="78" spans="1:13">
      <c r="A78" s="573" t="s">
        <v>386</v>
      </c>
      <c r="B78" s="574"/>
      <c r="C78" s="574"/>
      <c r="D78" s="574"/>
      <c r="E78" s="574"/>
      <c r="F78" s="574"/>
      <c r="G78" s="574"/>
      <c r="H78" s="574"/>
      <c r="I78" s="574"/>
      <c r="J78" s="574"/>
      <c r="K78" s="574"/>
      <c r="L78" s="574"/>
      <c r="M78" s="575"/>
    </row>
    <row r="79" spans="1:13">
      <c r="A79" s="545" t="s">
        <v>387</v>
      </c>
      <c r="B79" s="546"/>
      <c r="C79" s="546"/>
      <c r="D79" s="546"/>
      <c r="E79" s="546"/>
      <c r="F79" s="546"/>
      <c r="G79" s="546"/>
      <c r="H79" s="546"/>
      <c r="I79" s="546"/>
      <c r="J79" s="546"/>
      <c r="K79" s="546"/>
      <c r="L79" s="546"/>
      <c r="M79" s="547"/>
    </row>
    <row r="80" spans="1:13">
      <c r="A80" s="545" t="s">
        <v>388</v>
      </c>
      <c r="B80" s="546"/>
      <c r="C80" s="546"/>
      <c r="D80" s="546"/>
      <c r="E80" s="546"/>
      <c r="F80" s="546" t="s">
        <v>487</v>
      </c>
      <c r="G80" s="546"/>
      <c r="H80" s="546"/>
      <c r="I80" s="546"/>
      <c r="J80" s="546"/>
      <c r="K80" s="546" t="s">
        <v>488</v>
      </c>
      <c r="L80" s="546"/>
      <c r="M80" s="547"/>
    </row>
    <row r="81" spans="1:13">
      <c r="A81" s="548" t="s">
        <v>390</v>
      </c>
      <c r="B81" s="549"/>
      <c r="C81" s="549"/>
      <c r="D81" s="549"/>
      <c r="E81" s="549"/>
      <c r="F81" s="543" t="s">
        <v>391</v>
      </c>
      <c r="G81" s="543"/>
      <c r="H81" s="543"/>
      <c r="I81" s="543"/>
      <c r="J81" s="543"/>
      <c r="K81" s="569" t="s">
        <v>391</v>
      </c>
      <c r="L81" s="543"/>
      <c r="M81" s="544"/>
    </row>
    <row r="82" spans="1:13">
      <c r="A82" s="545" t="s">
        <v>392</v>
      </c>
      <c r="B82" s="546"/>
      <c r="C82" s="546"/>
      <c r="D82" s="546"/>
      <c r="E82" s="546"/>
      <c r="F82" s="546"/>
      <c r="G82" s="546"/>
      <c r="H82" s="546"/>
      <c r="I82" s="546"/>
      <c r="J82" s="546"/>
      <c r="K82" s="546"/>
      <c r="L82" s="546"/>
      <c r="M82" s="547"/>
    </row>
    <row r="83" spans="1:13">
      <c r="A83" s="545" t="s">
        <v>388</v>
      </c>
      <c r="B83" s="546"/>
      <c r="C83" s="546"/>
      <c r="D83" s="546"/>
      <c r="E83" s="546"/>
      <c r="F83" s="546" t="s">
        <v>487</v>
      </c>
      <c r="G83" s="546"/>
      <c r="H83" s="546"/>
      <c r="I83" s="546"/>
      <c r="J83" s="546"/>
      <c r="K83" s="546" t="s">
        <v>488</v>
      </c>
      <c r="L83" s="546"/>
      <c r="M83" s="547"/>
    </row>
    <row r="84" spans="1:13">
      <c r="A84" s="537" t="s">
        <v>393</v>
      </c>
      <c r="B84" s="538"/>
      <c r="C84" s="538"/>
      <c r="D84" s="538"/>
      <c r="E84" s="538"/>
      <c r="F84" s="546" t="s">
        <v>394</v>
      </c>
      <c r="G84" s="546" t="s">
        <v>394</v>
      </c>
      <c r="H84" s="546" t="s">
        <v>394</v>
      </c>
      <c r="I84" s="546" t="s">
        <v>394</v>
      </c>
      <c r="J84" s="546" t="s">
        <v>394</v>
      </c>
      <c r="K84" s="546" t="s">
        <v>398</v>
      </c>
      <c r="L84" s="546"/>
      <c r="M84" s="547"/>
    </row>
    <row r="85" spans="1:13">
      <c r="A85" s="537" t="s">
        <v>395</v>
      </c>
      <c r="B85" s="538"/>
      <c r="C85" s="538"/>
      <c r="D85" s="538"/>
      <c r="E85" s="538"/>
      <c r="F85" s="543" t="s">
        <v>394</v>
      </c>
      <c r="G85" s="543" t="s">
        <v>394</v>
      </c>
      <c r="H85" s="543" t="s">
        <v>394</v>
      </c>
      <c r="I85" s="543" t="s">
        <v>394</v>
      </c>
      <c r="J85" s="543" t="s">
        <v>394</v>
      </c>
      <c r="K85" s="569" t="s">
        <v>398</v>
      </c>
      <c r="L85" s="543"/>
      <c r="M85" s="544"/>
    </row>
    <row r="86" spans="1:13">
      <c r="A86" s="561" t="s">
        <v>396</v>
      </c>
      <c r="B86" s="562"/>
      <c r="C86" s="562"/>
      <c r="D86" s="562"/>
      <c r="E86" s="563"/>
      <c r="F86" s="564" t="s">
        <v>391</v>
      </c>
      <c r="G86" s="565" t="s">
        <v>391</v>
      </c>
      <c r="H86" s="565" t="s">
        <v>391</v>
      </c>
      <c r="I86" s="565" t="s">
        <v>391</v>
      </c>
      <c r="J86" s="566" t="s">
        <v>391</v>
      </c>
      <c r="K86" s="567" t="s">
        <v>398</v>
      </c>
      <c r="L86" s="565"/>
      <c r="M86" s="568"/>
    </row>
    <row r="87" spans="1:13">
      <c r="A87" s="561" t="s">
        <v>397</v>
      </c>
      <c r="B87" s="562"/>
      <c r="C87" s="562"/>
      <c r="D87" s="562"/>
      <c r="E87" s="563"/>
      <c r="F87" s="564" t="s">
        <v>398</v>
      </c>
      <c r="G87" s="565" t="s">
        <v>398</v>
      </c>
      <c r="H87" s="565" t="s">
        <v>398</v>
      </c>
      <c r="I87" s="565" t="s">
        <v>398</v>
      </c>
      <c r="J87" s="566" t="s">
        <v>398</v>
      </c>
      <c r="K87" s="567" t="s">
        <v>398</v>
      </c>
      <c r="L87" s="565"/>
      <c r="M87" s="568"/>
    </row>
    <row r="88" spans="1:13">
      <c r="A88" s="545" t="s">
        <v>399</v>
      </c>
      <c r="B88" s="546"/>
      <c r="C88" s="546"/>
      <c r="D88" s="546"/>
      <c r="E88" s="546"/>
      <c r="F88" s="546"/>
      <c r="G88" s="546"/>
      <c r="H88" s="546"/>
      <c r="I88" s="546"/>
      <c r="J88" s="546"/>
      <c r="K88" s="546"/>
      <c r="L88" s="546"/>
      <c r="M88" s="547"/>
    </row>
    <row r="89" spans="1:13">
      <c r="A89" s="545" t="s">
        <v>388</v>
      </c>
      <c r="B89" s="546"/>
      <c r="C89" s="546"/>
      <c r="D89" s="546"/>
      <c r="E89" s="546"/>
      <c r="F89" s="546" t="s">
        <v>487</v>
      </c>
      <c r="G89" s="546"/>
      <c r="H89" s="546"/>
      <c r="I89" s="546"/>
      <c r="J89" s="546"/>
      <c r="K89" s="546" t="s">
        <v>488</v>
      </c>
      <c r="L89" s="546"/>
      <c r="M89" s="547"/>
    </row>
    <row r="90" spans="1:13">
      <c r="A90" s="548" t="s">
        <v>373</v>
      </c>
      <c r="B90" s="549"/>
      <c r="C90" s="549"/>
      <c r="D90" s="549"/>
      <c r="E90" s="549"/>
      <c r="F90" s="549"/>
      <c r="G90" s="543" t="s">
        <v>538</v>
      </c>
      <c r="H90" s="543"/>
      <c r="I90" s="543"/>
      <c r="J90" s="543"/>
      <c r="K90" s="543"/>
      <c r="L90" s="543"/>
      <c r="M90" s="544"/>
    </row>
    <row r="91" spans="1:13">
      <c r="A91" s="261" t="s">
        <v>489</v>
      </c>
      <c r="B91" s="559" t="s">
        <v>557</v>
      </c>
      <c r="C91" s="540"/>
      <c r="D91" s="540"/>
      <c r="E91" s="540"/>
      <c r="F91" s="540"/>
      <c r="G91" s="540"/>
      <c r="H91" s="540"/>
      <c r="I91" s="540"/>
      <c r="J91" s="540"/>
      <c r="K91" s="540"/>
      <c r="L91" s="540"/>
      <c r="M91" s="560"/>
    </row>
    <row r="92" spans="1:13">
      <c r="A92" s="261" t="s">
        <v>400</v>
      </c>
      <c r="B92" s="539" t="s">
        <v>525</v>
      </c>
      <c r="C92" s="540"/>
      <c r="D92" s="540"/>
      <c r="E92" s="540"/>
      <c r="F92" s="540"/>
      <c r="G92" s="540"/>
      <c r="H92" s="540"/>
      <c r="I92" s="540"/>
      <c r="J92" s="540"/>
      <c r="K92" s="540"/>
      <c r="L92" s="540"/>
      <c r="M92" s="560"/>
    </row>
    <row r="93" spans="1:13">
      <c r="A93" s="545" t="s">
        <v>490</v>
      </c>
      <c r="B93" s="546"/>
      <c r="C93" s="546"/>
      <c r="D93" s="546" t="s">
        <v>491</v>
      </c>
      <c r="E93" s="546"/>
      <c r="F93" s="546"/>
      <c r="G93" s="546"/>
      <c r="H93" s="546"/>
      <c r="I93" s="546"/>
      <c r="J93" s="546" t="s">
        <v>492</v>
      </c>
      <c r="K93" s="546"/>
      <c r="L93" s="546"/>
      <c r="M93" s="547"/>
    </row>
    <row r="94" spans="1:13">
      <c r="A94" s="545"/>
      <c r="B94" s="546"/>
      <c r="C94" s="546"/>
      <c r="D94" s="546"/>
      <c r="E94" s="546"/>
      <c r="F94" s="546"/>
      <c r="G94" s="546"/>
      <c r="H94" s="546"/>
      <c r="I94" s="546"/>
      <c r="J94" s="546"/>
      <c r="K94" s="546"/>
      <c r="L94" s="546"/>
      <c r="M94" s="547"/>
    </row>
    <row r="95" spans="1:13">
      <c r="A95" s="545"/>
      <c r="B95" s="546"/>
      <c r="C95" s="546"/>
      <c r="D95" s="546"/>
      <c r="E95" s="546"/>
      <c r="F95" s="546"/>
      <c r="G95" s="546"/>
      <c r="H95" s="546"/>
      <c r="I95" s="546"/>
      <c r="J95" s="546"/>
      <c r="K95" s="546"/>
      <c r="L95" s="546"/>
      <c r="M95" s="547"/>
    </row>
    <row r="96" spans="1:13">
      <c r="A96" s="545"/>
      <c r="B96" s="546"/>
      <c r="C96" s="546"/>
      <c r="D96" s="546"/>
      <c r="E96" s="546"/>
      <c r="F96" s="546"/>
      <c r="G96" s="546"/>
      <c r="H96" s="546"/>
      <c r="I96" s="546"/>
      <c r="J96" s="546"/>
      <c r="K96" s="546"/>
      <c r="L96" s="546"/>
      <c r="M96" s="547"/>
    </row>
    <row r="97" spans="1:13">
      <c r="A97" s="554" t="s">
        <v>401</v>
      </c>
      <c r="B97" s="555"/>
      <c r="C97" s="555"/>
      <c r="D97" s="555"/>
      <c r="E97" s="555"/>
      <c r="F97" s="555"/>
      <c r="G97" s="555"/>
      <c r="H97" s="556" t="s">
        <v>402</v>
      </c>
      <c r="I97" s="557"/>
      <c r="J97" s="557"/>
      <c r="K97" s="557"/>
      <c r="L97" s="557"/>
      <c r="M97" s="558"/>
    </row>
    <row r="98" spans="1:13">
      <c r="A98" s="257" t="s">
        <v>403</v>
      </c>
      <c r="B98" s="555" t="s">
        <v>275</v>
      </c>
      <c r="C98" s="555"/>
      <c r="D98" s="250" t="s">
        <v>403</v>
      </c>
      <c r="E98" s="256"/>
      <c r="F98" s="555" t="s">
        <v>275</v>
      </c>
      <c r="G98" s="555"/>
      <c r="H98" s="269"/>
      <c r="I98" s="269"/>
      <c r="J98" s="270" t="s">
        <v>404</v>
      </c>
      <c r="K98" s="269"/>
      <c r="L98" s="270" t="s">
        <v>275</v>
      </c>
      <c r="M98" s="251"/>
    </row>
    <row r="99" spans="1:13">
      <c r="A99" s="252" t="s">
        <v>405</v>
      </c>
      <c r="B99" s="551" t="s">
        <v>280</v>
      </c>
      <c r="C99" s="551"/>
      <c r="D99" s="551" t="s">
        <v>406</v>
      </c>
      <c r="E99" s="551"/>
      <c r="F99" s="551" t="s">
        <v>306</v>
      </c>
      <c r="G99" s="551"/>
      <c r="H99" s="269"/>
      <c r="I99" s="269"/>
      <c r="J99" s="552">
        <v>3</v>
      </c>
      <c r="K99" s="553"/>
      <c r="L99" s="343" t="s">
        <v>398</v>
      </c>
      <c r="M99" s="251"/>
    </row>
    <row r="100" spans="1:13">
      <c r="A100" s="252" t="s">
        <v>407</v>
      </c>
      <c r="B100" s="551" t="s">
        <v>297</v>
      </c>
      <c r="C100" s="551"/>
      <c r="D100" s="551" t="s">
        <v>408</v>
      </c>
      <c r="E100" s="551"/>
      <c r="F100" s="551" t="s">
        <v>292</v>
      </c>
      <c r="G100" s="551"/>
      <c r="H100" s="269"/>
      <c r="I100" s="269"/>
      <c r="J100" s="552">
        <v>2</v>
      </c>
      <c r="K100" s="553"/>
      <c r="L100" s="343" t="s">
        <v>391</v>
      </c>
      <c r="M100" s="251"/>
    </row>
    <row r="101" spans="1:13">
      <c r="A101" s="252" t="s">
        <v>409</v>
      </c>
      <c r="B101" s="551" t="s">
        <v>410</v>
      </c>
      <c r="C101" s="551"/>
      <c r="D101" s="551" t="s">
        <v>411</v>
      </c>
      <c r="E101" s="551"/>
      <c r="F101" s="551" t="s">
        <v>412</v>
      </c>
      <c r="G101" s="551"/>
      <c r="H101" s="269"/>
      <c r="I101" s="269"/>
      <c r="J101" s="552">
        <v>1</v>
      </c>
      <c r="K101" s="553"/>
      <c r="L101" s="343" t="s">
        <v>394</v>
      </c>
      <c r="M101" s="251"/>
    </row>
    <row r="102" spans="1:13" ht="15.75" thickBot="1">
      <c r="A102" s="253" t="s">
        <v>413</v>
      </c>
      <c r="B102" s="550" t="s">
        <v>336</v>
      </c>
      <c r="C102" s="550"/>
      <c r="D102" s="550" t="s">
        <v>414</v>
      </c>
      <c r="E102" s="550"/>
      <c r="F102" s="550" t="s">
        <v>415</v>
      </c>
      <c r="G102" s="550"/>
      <c r="H102" s="254"/>
      <c r="I102" s="254"/>
      <c r="J102" s="254"/>
      <c r="K102" s="254"/>
      <c r="L102" s="358"/>
      <c r="M102" s="255"/>
    </row>
    <row r="105" spans="1:13" ht="15.75" thickBot="1"/>
    <row r="106" spans="1:13" ht="15.75">
      <c r="A106" s="232"/>
      <c r="B106" s="584" t="s">
        <v>449</v>
      </c>
      <c r="C106" s="584"/>
      <c r="D106" s="584"/>
      <c r="E106" s="584"/>
      <c r="F106" s="584"/>
      <c r="G106" s="584"/>
      <c r="H106" s="584"/>
      <c r="I106" s="585"/>
      <c r="J106" s="586" t="s">
        <v>450</v>
      </c>
      <c r="K106" s="584"/>
      <c r="L106" s="584"/>
      <c r="M106" s="587"/>
    </row>
    <row r="107" spans="1:13" ht="21">
      <c r="A107" s="588" t="s">
        <v>451</v>
      </c>
      <c r="B107" s="589"/>
      <c r="C107" s="589"/>
      <c r="D107" s="589"/>
      <c r="E107" s="589"/>
      <c r="F107" s="589"/>
      <c r="G107" s="589"/>
      <c r="H107" s="589"/>
      <c r="I107" s="589"/>
      <c r="J107" s="589"/>
      <c r="K107" s="589"/>
      <c r="L107" s="589"/>
      <c r="M107" s="590"/>
    </row>
    <row r="108" spans="1:13" ht="21">
      <c r="A108" s="233"/>
      <c r="B108" s="578" t="s">
        <v>452</v>
      </c>
      <c r="C108" s="578"/>
      <c r="D108" s="578"/>
      <c r="E108" s="579"/>
      <c r="F108" s="234" t="s">
        <v>453</v>
      </c>
      <c r="G108" s="234"/>
      <c r="H108" s="570" t="s">
        <v>454</v>
      </c>
      <c r="I108" s="571"/>
      <c r="J108" s="572"/>
      <c r="K108" s="235" t="s">
        <v>455</v>
      </c>
      <c r="L108" s="262"/>
      <c r="M108" s="236"/>
    </row>
    <row r="109" spans="1:13">
      <c r="A109" s="580" t="s">
        <v>456</v>
      </c>
      <c r="B109" s="571"/>
      <c r="C109" s="571"/>
      <c r="D109" s="571"/>
      <c r="E109" s="571"/>
      <c r="F109" s="571"/>
      <c r="G109" s="571"/>
      <c r="H109" s="571"/>
      <c r="I109" s="571"/>
      <c r="J109" s="571"/>
      <c r="K109" s="571"/>
      <c r="L109" s="571"/>
      <c r="M109" s="581"/>
    </row>
    <row r="110" spans="1:13">
      <c r="A110" s="561" t="s">
        <v>457</v>
      </c>
      <c r="B110" s="562"/>
      <c r="C110" s="562"/>
      <c r="D110" s="562"/>
      <c r="E110" s="562"/>
      <c r="F110" s="562"/>
      <c r="G110" s="562"/>
      <c r="H110" s="562"/>
      <c r="I110" s="562"/>
      <c r="J110" s="562"/>
      <c r="K110" s="562"/>
      <c r="L110" s="562"/>
      <c r="M110" s="582"/>
    </row>
    <row r="111" spans="1:13">
      <c r="A111" s="537" t="s">
        <v>458</v>
      </c>
      <c r="B111" s="538"/>
      <c r="C111" s="539" t="s">
        <v>67</v>
      </c>
      <c r="D111" s="540"/>
      <c r="E111" s="540"/>
      <c r="F111" s="540"/>
      <c r="G111" s="541"/>
      <c r="H111" s="258" t="s">
        <v>459</v>
      </c>
      <c r="I111" s="237"/>
      <c r="J111" s="549">
        <v>3</v>
      </c>
      <c r="K111" s="549"/>
      <c r="L111" s="549"/>
      <c r="M111" s="583"/>
    </row>
    <row r="112" spans="1:13">
      <c r="A112" s="537" t="s">
        <v>460</v>
      </c>
      <c r="B112" s="538"/>
      <c r="C112" s="539" t="s">
        <v>264</v>
      </c>
      <c r="D112" s="540"/>
      <c r="E112" s="540"/>
      <c r="F112" s="540"/>
      <c r="G112" s="541"/>
      <c r="H112" s="258" t="s">
        <v>461</v>
      </c>
      <c r="I112" s="237"/>
      <c r="J112" s="574">
        <v>1086</v>
      </c>
      <c r="K112" s="574"/>
      <c r="L112" s="574"/>
      <c r="M112" s="575"/>
    </row>
    <row r="113" spans="1:13">
      <c r="A113" s="537" t="s">
        <v>462</v>
      </c>
      <c r="B113" s="538"/>
      <c r="C113" s="577" t="s">
        <v>68</v>
      </c>
      <c r="D113" s="540" t="s">
        <v>68</v>
      </c>
      <c r="E113" s="540" t="s">
        <v>68</v>
      </c>
      <c r="F113" s="540" t="s">
        <v>68</v>
      </c>
      <c r="G113" s="541" t="s">
        <v>68</v>
      </c>
      <c r="H113" s="258" t="s">
        <v>463</v>
      </c>
      <c r="I113" s="237"/>
      <c r="J113" s="574">
        <v>9419987777</v>
      </c>
      <c r="K113" s="574">
        <v>9419987777</v>
      </c>
      <c r="L113" s="574">
        <v>9419987777</v>
      </c>
      <c r="M113" s="575">
        <v>9419987777</v>
      </c>
    </row>
    <row r="114" spans="1:13">
      <c r="A114" s="537" t="s">
        <v>464</v>
      </c>
      <c r="B114" s="538"/>
      <c r="C114" s="539" t="s">
        <v>290</v>
      </c>
      <c r="D114" s="540"/>
      <c r="E114" s="540"/>
      <c r="F114" s="540"/>
      <c r="G114" s="541"/>
      <c r="H114" s="548" t="s">
        <v>270</v>
      </c>
      <c r="I114" s="549"/>
      <c r="J114" s="574" t="s">
        <v>291</v>
      </c>
      <c r="K114" s="574"/>
      <c r="L114" s="574"/>
      <c r="M114" s="575"/>
    </row>
    <row r="115" spans="1:13">
      <c r="A115" s="545" t="s">
        <v>465</v>
      </c>
      <c r="B115" s="546"/>
      <c r="C115" s="546"/>
      <c r="D115" s="546"/>
      <c r="E115" s="546"/>
      <c r="F115" s="546"/>
      <c r="G115" s="546"/>
      <c r="H115" s="546"/>
      <c r="I115" s="546"/>
      <c r="J115" s="546"/>
      <c r="K115" s="546"/>
      <c r="L115" s="546"/>
      <c r="M115" s="547"/>
    </row>
    <row r="116" spans="1:13">
      <c r="A116" s="591" t="s">
        <v>466</v>
      </c>
      <c r="B116" s="546" t="s">
        <v>467</v>
      </c>
      <c r="C116" s="546"/>
      <c r="D116" s="546"/>
      <c r="E116" s="546"/>
      <c r="F116" s="546"/>
      <c r="G116" s="546"/>
      <c r="H116" s="546" t="s">
        <v>468</v>
      </c>
      <c r="I116" s="546"/>
      <c r="J116" s="546"/>
      <c r="K116" s="546"/>
      <c r="L116" s="546"/>
      <c r="M116" s="547"/>
    </row>
    <row r="117" spans="1:13" ht="30">
      <c r="A117" s="591"/>
      <c r="B117" s="238" t="s">
        <v>469</v>
      </c>
      <c r="C117" s="238" t="s">
        <v>470</v>
      </c>
      <c r="D117" s="238" t="s">
        <v>471</v>
      </c>
      <c r="E117" s="238" t="s">
        <v>472</v>
      </c>
      <c r="F117" s="238">
        <v>100</v>
      </c>
      <c r="G117" s="265" t="s">
        <v>275</v>
      </c>
      <c r="H117" s="238" t="s">
        <v>473</v>
      </c>
      <c r="I117" s="238" t="s">
        <v>470</v>
      </c>
      <c r="J117" s="238" t="s">
        <v>471</v>
      </c>
      <c r="K117" s="238" t="s">
        <v>474</v>
      </c>
      <c r="L117" s="238">
        <v>100</v>
      </c>
      <c r="M117" s="239" t="s">
        <v>275</v>
      </c>
    </row>
    <row r="118" spans="1:13">
      <c r="A118" s="261" t="s">
        <v>276</v>
      </c>
      <c r="B118" s="273">
        <v>3.75</v>
      </c>
      <c r="C118" s="271">
        <v>4</v>
      </c>
      <c r="D118" s="271">
        <v>4</v>
      </c>
      <c r="E118" s="273">
        <v>37</v>
      </c>
      <c r="F118" s="241">
        <f>SUM(B118:E118)</f>
        <v>48.75</v>
      </c>
      <c r="G118" s="271" t="str">
        <f>IF(F118&gt;=91,"A1",IF(F118&gt;=81,"A2",IF(F118&gt;=71,"B1",IF(F118&gt;=61,"B2",IF(F118&gt;=51,"C1",IF(F118&gt;=41,"C2",IF(F118&gt;=33,"D","E")))))))</f>
        <v>C2</v>
      </c>
      <c r="H118" s="259">
        <v>3.25</v>
      </c>
      <c r="I118" s="259">
        <v>4</v>
      </c>
      <c r="J118" s="259">
        <v>4</v>
      </c>
      <c r="K118" s="242">
        <v>32</v>
      </c>
      <c r="L118" s="241">
        <f>SUM(H118:K118)</f>
        <v>43.25</v>
      </c>
      <c r="M118" s="260" t="str">
        <f>IF(L118&gt;=91,"A1",IF(L118&gt;=81,"A2",IF(L118&gt;=71,"B1",IF(L118&gt;=61,"B2",IF(L118&gt;=51,"C1",IF(L118&gt;=41,"C2",IF(L118&gt;=33,"D","E")))))))</f>
        <v>C2</v>
      </c>
    </row>
    <row r="119" spans="1:13">
      <c r="A119" s="261" t="s">
        <v>277</v>
      </c>
      <c r="B119" s="274">
        <v>3.5</v>
      </c>
      <c r="C119" s="271">
        <v>4</v>
      </c>
      <c r="D119" s="271">
        <v>4</v>
      </c>
      <c r="E119" s="271">
        <v>31.5</v>
      </c>
      <c r="F119" s="241">
        <f t="shared" ref="F119:F123" si="11">SUM(B119:E119)</f>
        <v>43</v>
      </c>
      <c r="G119" s="271" t="str">
        <f t="shared" ref="G119:G122" si="12">IF(F119&gt;=91,"A1",IF(F119&gt;=81,"A2",IF(F119&gt;=71,"B1",IF(F119&gt;=61,"B2",IF(F119&gt;=51,"C1",IF(F119&gt;=41,"C2",IF(F119&gt;=33,"D","E")))))))</f>
        <v>C2</v>
      </c>
      <c r="H119" s="259" t="s">
        <v>355</v>
      </c>
      <c r="I119" s="259">
        <v>4</v>
      </c>
      <c r="J119" s="259">
        <v>2.5</v>
      </c>
      <c r="K119" s="259">
        <v>22.5</v>
      </c>
      <c r="L119" s="241">
        <f t="shared" ref="L119:L122" si="13">SUM(H119:K119)</f>
        <v>29</v>
      </c>
      <c r="M119" s="260" t="str">
        <f t="shared" ref="M119:M122" si="14">IF(L119&gt;=91,"A1",IF(L119&gt;=81,"A2",IF(L119&gt;=71,"B1",IF(L119&gt;=61,"B2",IF(L119&gt;=51,"C1",IF(L119&gt;=41,"C2",IF(L119&gt;=33,"D","E")))))))</f>
        <v>E</v>
      </c>
    </row>
    <row r="120" spans="1:13">
      <c r="A120" s="261" t="s">
        <v>475</v>
      </c>
      <c r="B120" s="271">
        <v>7.5</v>
      </c>
      <c r="C120" s="271">
        <v>3</v>
      </c>
      <c r="D120" s="271">
        <v>3.5</v>
      </c>
      <c r="E120" s="271">
        <v>45.5</v>
      </c>
      <c r="F120" s="313">
        <f t="shared" si="11"/>
        <v>59.5</v>
      </c>
      <c r="G120" s="271" t="str">
        <f t="shared" si="12"/>
        <v>C1</v>
      </c>
      <c r="H120" s="259" t="s">
        <v>355</v>
      </c>
      <c r="I120" s="259">
        <v>3.5</v>
      </c>
      <c r="J120" s="259">
        <v>3</v>
      </c>
      <c r="K120" s="5">
        <v>28</v>
      </c>
      <c r="L120" s="241">
        <f t="shared" si="13"/>
        <v>34.5</v>
      </c>
      <c r="M120" s="260" t="str">
        <f t="shared" si="14"/>
        <v>D</v>
      </c>
    </row>
    <row r="121" spans="1:13" ht="15.75">
      <c r="A121" s="261" t="s">
        <v>279</v>
      </c>
      <c r="B121" s="271">
        <v>4.25</v>
      </c>
      <c r="C121" s="271">
        <v>3</v>
      </c>
      <c r="D121" s="271">
        <v>3</v>
      </c>
      <c r="E121" s="271">
        <v>42</v>
      </c>
      <c r="F121" s="313">
        <f t="shared" si="11"/>
        <v>52.25</v>
      </c>
      <c r="G121" s="271" t="str">
        <f t="shared" si="12"/>
        <v>C1</v>
      </c>
      <c r="H121" s="244">
        <v>6.75</v>
      </c>
      <c r="I121" s="338">
        <v>3</v>
      </c>
      <c r="J121" s="338">
        <v>3</v>
      </c>
      <c r="K121" s="5">
        <v>41</v>
      </c>
      <c r="L121" s="241">
        <f t="shared" si="13"/>
        <v>53.75</v>
      </c>
      <c r="M121" s="260" t="str">
        <f t="shared" si="14"/>
        <v>C1</v>
      </c>
    </row>
    <row r="122" spans="1:13" ht="15.75">
      <c r="A122" s="261" t="s">
        <v>379</v>
      </c>
      <c r="B122" s="271">
        <v>4.5</v>
      </c>
      <c r="C122" s="271">
        <v>3</v>
      </c>
      <c r="D122" s="271">
        <v>3</v>
      </c>
      <c r="E122" s="271">
        <v>34.5</v>
      </c>
      <c r="F122" s="241">
        <f t="shared" si="11"/>
        <v>45</v>
      </c>
      <c r="G122" s="271" t="str">
        <f t="shared" si="12"/>
        <v>C2</v>
      </c>
      <c r="H122" s="244">
        <v>2.5</v>
      </c>
      <c r="I122" s="259">
        <v>3.5</v>
      </c>
      <c r="J122" s="259">
        <v>3.5</v>
      </c>
      <c r="K122" s="339">
        <v>31</v>
      </c>
      <c r="L122" s="241">
        <f t="shared" si="13"/>
        <v>40.5</v>
      </c>
      <c r="M122" s="260" t="str">
        <f t="shared" si="14"/>
        <v>D</v>
      </c>
    </row>
    <row r="123" spans="1:13">
      <c r="A123" s="261" t="s">
        <v>360</v>
      </c>
      <c r="B123" s="271"/>
      <c r="C123" s="271"/>
      <c r="D123" s="271"/>
      <c r="E123" s="275">
        <v>12</v>
      </c>
      <c r="F123" s="245">
        <f t="shared" si="11"/>
        <v>12</v>
      </c>
      <c r="G123" s="271"/>
      <c r="H123" s="259"/>
      <c r="I123" s="259"/>
      <c r="J123" s="259"/>
      <c r="K123" s="259">
        <v>17</v>
      </c>
      <c r="L123" s="313"/>
      <c r="M123" s="260"/>
    </row>
    <row r="124" spans="1:13">
      <c r="A124" s="261" t="s">
        <v>493</v>
      </c>
      <c r="B124" s="271"/>
      <c r="C124" s="271"/>
      <c r="D124" s="271"/>
      <c r="E124" s="272">
        <v>9</v>
      </c>
      <c r="F124" s="313"/>
      <c r="G124" s="271"/>
      <c r="H124" s="259"/>
      <c r="I124" s="259"/>
      <c r="J124" s="259"/>
      <c r="K124" s="12">
        <v>13</v>
      </c>
      <c r="L124" s="313"/>
      <c r="M124" s="260"/>
    </row>
    <row r="125" spans="1:13">
      <c r="A125" s="261" t="s">
        <v>494</v>
      </c>
      <c r="B125" s="271"/>
      <c r="C125" s="271"/>
      <c r="D125" s="271"/>
      <c r="E125" s="271">
        <v>25</v>
      </c>
      <c r="F125" s="313"/>
      <c r="G125" s="271"/>
      <c r="H125" s="259"/>
      <c r="I125" s="259"/>
      <c r="J125" s="259"/>
      <c r="K125" s="259">
        <v>26</v>
      </c>
      <c r="L125" s="313"/>
      <c r="M125" s="260"/>
    </row>
    <row r="126" spans="1:13">
      <c r="A126" s="261" t="s">
        <v>383</v>
      </c>
      <c r="B126" s="271"/>
      <c r="C126" s="271"/>
      <c r="D126" s="271"/>
      <c r="E126" s="271">
        <v>10</v>
      </c>
      <c r="F126" s="313"/>
      <c r="G126" s="271"/>
      <c r="H126" s="259"/>
      <c r="I126" s="259"/>
      <c r="J126" s="259"/>
      <c r="K126" s="259">
        <v>8</v>
      </c>
      <c r="L126" s="313"/>
      <c r="M126" s="260"/>
    </row>
    <row r="127" spans="1:13" ht="26.25">
      <c r="A127" s="261" t="s">
        <v>476</v>
      </c>
      <c r="B127" s="259">
        <v>500</v>
      </c>
      <c r="C127" s="263" t="s">
        <v>477</v>
      </c>
      <c r="D127" s="246">
        <f>(F118+F119+F120+F121+F122)</f>
        <v>248.5</v>
      </c>
      <c r="E127" s="247"/>
      <c r="F127" s="263" t="s">
        <v>478</v>
      </c>
      <c r="G127" s="246">
        <f>(D127/500)*100</f>
        <v>49.7</v>
      </c>
      <c r="H127" s="247"/>
      <c r="I127" s="248"/>
      <c r="J127" s="542" t="s">
        <v>479</v>
      </c>
      <c r="K127" s="542"/>
      <c r="L127" s="543" t="str">
        <f>IF(G127&gt;=91,"A1",IF(G127&gt;=81,"A2",IF(G127&gt;=71,"B1",IF(G127&gt;=61,"B2",IF(G127&gt;=51,"C1",IF(G127&gt;=41,"C2",IF(G127&gt;=33,"D","E")))))))</f>
        <v>C2</v>
      </c>
      <c r="M127" s="544" t="str">
        <f t="shared" ref="M127" si="15">IF(K127&gt;=91,"A1",IF(K127&gt;=81,"A2",IF(K127&gt;=71,"B1",IF(K127&gt;=61,"B2",IF(K127&gt;=51,"C1",IF(K127&gt;=41,"C2",IF(K127&gt;=33,"D","E")))))))</f>
        <v>E</v>
      </c>
    </row>
    <row r="128" spans="1:13" ht="26.25">
      <c r="A128" s="267" t="s">
        <v>480</v>
      </c>
      <c r="B128" s="259">
        <v>500</v>
      </c>
      <c r="C128" s="263" t="s">
        <v>481</v>
      </c>
      <c r="D128" s="246">
        <f>(L118+L119+L120+L121+L122)</f>
        <v>201</v>
      </c>
      <c r="E128" s="247"/>
      <c r="F128" s="263" t="s">
        <v>482</v>
      </c>
      <c r="G128" s="246">
        <f>D128/500*100</f>
        <v>40.200000000000003</v>
      </c>
      <c r="H128" s="246"/>
      <c r="I128" s="249"/>
      <c r="J128" s="542" t="s">
        <v>483</v>
      </c>
      <c r="K128" s="542"/>
      <c r="L128" s="543" t="str">
        <f>IF(G128&gt;=91,"A1",IF(G128&gt;=81,"A2",IF(G128&gt;=71,"B1",IF(G128&gt;=61,"B2",IF(G128&gt;=51,"C1",IF(G128&gt;=41,"C2",IF(G128&gt;=33,"D","E")))))))</f>
        <v>D</v>
      </c>
      <c r="M128" s="544" t="str">
        <f t="shared" ref="M128:M129" si="16">IF(K128&gt;=91,"A1",IF(K128&gt;=81,"A2",IF(K128&gt;=71,"B1",IF(K128&gt;=61,"B2",IF(K128&gt;=51,"C1",IF(K128&gt;=41,"C2",IF(K128&gt;=33,"D","E")))))))</f>
        <v>E</v>
      </c>
    </row>
    <row r="129" spans="1:13">
      <c r="A129" s="268" t="s">
        <v>484</v>
      </c>
      <c r="B129" s="265">
        <v>1000</v>
      </c>
      <c r="C129" s="265">
        <f>(D127+D128)</f>
        <v>449.5</v>
      </c>
      <c r="D129" s="576"/>
      <c r="E129" s="576"/>
      <c r="F129" s="264" t="s">
        <v>485</v>
      </c>
      <c r="G129" s="264"/>
      <c r="H129" s="264"/>
      <c r="I129" s="265">
        <f>(C129/1000)*100</f>
        <v>44.95</v>
      </c>
      <c r="J129" s="264" t="s">
        <v>486</v>
      </c>
      <c r="K129" s="264"/>
      <c r="L129" s="535" t="str">
        <f>IF(I129&gt;=91,"A1",IF(I129&gt;=81,"A2",IF(I129&gt;=71,"B1",IF(I129&gt;=61,"B2",IF(I129&gt;=51,"C1",IF(I129&gt;=41,"C2",IF(I129&gt;=33,"D","E")))))))</f>
        <v>C2</v>
      </c>
      <c r="M129" s="536" t="str">
        <f t="shared" si="16"/>
        <v>E</v>
      </c>
    </row>
    <row r="130" spans="1:13">
      <c r="A130" s="573" t="s">
        <v>386</v>
      </c>
      <c r="B130" s="574"/>
      <c r="C130" s="574"/>
      <c r="D130" s="574"/>
      <c r="E130" s="574"/>
      <c r="F130" s="574"/>
      <c r="G130" s="574"/>
      <c r="H130" s="574"/>
      <c r="I130" s="574"/>
      <c r="J130" s="574"/>
      <c r="K130" s="574"/>
      <c r="L130" s="574"/>
      <c r="M130" s="575"/>
    </row>
    <row r="131" spans="1:13">
      <c r="A131" s="545" t="s">
        <v>387</v>
      </c>
      <c r="B131" s="546"/>
      <c r="C131" s="546"/>
      <c r="D131" s="546"/>
      <c r="E131" s="546"/>
      <c r="F131" s="546"/>
      <c r="G131" s="546"/>
      <c r="H131" s="546"/>
      <c r="I131" s="546"/>
      <c r="J131" s="546"/>
      <c r="K131" s="546"/>
      <c r="L131" s="546"/>
      <c r="M131" s="547"/>
    </row>
    <row r="132" spans="1:13">
      <c r="A132" s="545" t="s">
        <v>388</v>
      </c>
      <c r="B132" s="546"/>
      <c r="C132" s="546"/>
      <c r="D132" s="546"/>
      <c r="E132" s="546"/>
      <c r="F132" s="546" t="s">
        <v>487</v>
      </c>
      <c r="G132" s="546"/>
      <c r="H132" s="546"/>
      <c r="I132" s="546"/>
      <c r="J132" s="546"/>
      <c r="K132" s="546" t="s">
        <v>488</v>
      </c>
      <c r="L132" s="546"/>
      <c r="M132" s="547"/>
    </row>
    <row r="133" spans="1:13">
      <c r="A133" s="548" t="s">
        <v>390</v>
      </c>
      <c r="B133" s="549"/>
      <c r="C133" s="549"/>
      <c r="D133" s="549"/>
      <c r="E133" s="549"/>
      <c r="F133" s="543" t="s">
        <v>391</v>
      </c>
      <c r="G133" s="543"/>
      <c r="H133" s="543"/>
      <c r="I133" s="543"/>
      <c r="J133" s="543"/>
      <c r="K133" s="569" t="s">
        <v>391</v>
      </c>
      <c r="L133" s="543"/>
      <c r="M133" s="544"/>
    </row>
    <row r="134" spans="1:13">
      <c r="A134" s="545" t="s">
        <v>392</v>
      </c>
      <c r="B134" s="546"/>
      <c r="C134" s="546"/>
      <c r="D134" s="546"/>
      <c r="E134" s="546"/>
      <c r="F134" s="546"/>
      <c r="G134" s="546"/>
      <c r="H134" s="546"/>
      <c r="I134" s="546"/>
      <c r="J134" s="546"/>
      <c r="K134" s="546"/>
      <c r="L134" s="546"/>
      <c r="M134" s="547"/>
    </row>
    <row r="135" spans="1:13">
      <c r="A135" s="545" t="s">
        <v>388</v>
      </c>
      <c r="B135" s="546"/>
      <c r="C135" s="546"/>
      <c r="D135" s="546"/>
      <c r="E135" s="546"/>
      <c r="F135" s="546" t="s">
        <v>487</v>
      </c>
      <c r="G135" s="546"/>
      <c r="H135" s="546"/>
      <c r="I135" s="546"/>
      <c r="J135" s="546"/>
      <c r="K135" s="546" t="s">
        <v>488</v>
      </c>
      <c r="L135" s="546"/>
      <c r="M135" s="547"/>
    </row>
    <row r="136" spans="1:13">
      <c r="A136" s="537" t="s">
        <v>393</v>
      </c>
      <c r="B136" s="538"/>
      <c r="C136" s="538"/>
      <c r="D136" s="538"/>
      <c r="E136" s="538"/>
      <c r="F136" s="546" t="s">
        <v>398</v>
      </c>
      <c r="G136" s="546" t="s">
        <v>398</v>
      </c>
      <c r="H136" s="546" t="s">
        <v>398</v>
      </c>
      <c r="I136" s="546" t="s">
        <v>398</v>
      </c>
      <c r="J136" s="546" t="s">
        <v>398</v>
      </c>
      <c r="K136" s="546" t="s">
        <v>398</v>
      </c>
      <c r="L136" s="546"/>
      <c r="M136" s="547"/>
    </row>
    <row r="137" spans="1:13">
      <c r="A137" s="537" t="s">
        <v>395</v>
      </c>
      <c r="B137" s="538"/>
      <c r="C137" s="538"/>
      <c r="D137" s="538"/>
      <c r="E137" s="538"/>
      <c r="F137" s="543" t="s">
        <v>398</v>
      </c>
      <c r="G137" s="543" t="s">
        <v>398</v>
      </c>
      <c r="H137" s="543" t="s">
        <v>398</v>
      </c>
      <c r="I137" s="543" t="s">
        <v>398</v>
      </c>
      <c r="J137" s="543" t="s">
        <v>398</v>
      </c>
      <c r="K137" s="569" t="s">
        <v>398</v>
      </c>
      <c r="L137" s="543"/>
      <c r="M137" s="544"/>
    </row>
    <row r="138" spans="1:13">
      <c r="A138" s="561" t="s">
        <v>396</v>
      </c>
      <c r="B138" s="562"/>
      <c r="C138" s="562"/>
      <c r="D138" s="562"/>
      <c r="E138" s="563"/>
      <c r="F138" s="564" t="s">
        <v>398</v>
      </c>
      <c r="G138" s="565" t="s">
        <v>398</v>
      </c>
      <c r="H138" s="565" t="s">
        <v>398</v>
      </c>
      <c r="I138" s="565" t="s">
        <v>398</v>
      </c>
      <c r="J138" s="566" t="s">
        <v>398</v>
      </c>
      <c r="K138" s="567" t="s">
        <v>398</v>
      </c>
      <c r="L138" s="565"/>
      <c r="M138" s="568"/>
    </row>
    <row r="139" spans="1:13">
      <c r="A139" s="561" t="s">
        <v>397</v>
      </c>
      <c r="B139" s="562"/>
      <c r="C139" s="562"/>
      <c r="D139" s="562"/>
      <c r="E139" s="563"/>
      <c r="F139" s="564" t="s">
        <v>398</v>
      </c>
      <c r="G139" s="565" t="s">
        <v>398</v>
      </c>
      <c r="H139" s="565" t="s">
        <v>398</v>
      </c>
      <c r="I139" s="565" t="s">
        <v>398</v>
      </c>
      <c r="J139" s="566" t="s">
        <v>398</v>
      </c>
      <c r="K139" s="567" t="s">
        <v>398</v>
      </c>
      <c r="L139" s="565"/>
      <c r="M139" s="568"/>
    </row>
    <row r="140" spans="1:13">
      <c r="A140" s="545" t="s">
        <v>399</v>
      </c>
      <c r="B140" s="546"/>
      <c r="C140" s="546"/>
      <c r="D140" s="546"/>
      <c r="E140" s="546"/>
      <c r="F140" s="546"/>
      <c r="G140" s="546"/>
      <c r="H140" s="546"/>
      <c r="I140" s="546"/>
      <c r="J140" s="546"/>
      <c r="K140" s="546"/>
      <c r="L140" s="546"/>
      <c r="M140" s="547"/>
    </row>
    <row r="141" spans="1:13">
      <c r="A141" s="545" t="s">
        <v>388</v>
      </c>
      <c r="B141" s="546"/>
      <c r="C141" s="546"/>
      <c r="D141" s="546"/>
      <c r="E141" s="546"/>
      <c r="F141" s="546" t="s">
        <v>487</v>
      </c>
      <c r="G141" s="546"/>
      <c r="H141" s="546"/>
      <c r="I141" s="546"/>
      <c r="J141" s="546"/>
      <c r="K141" s="546" t="s">
        <v>488</v>
      </c>
      <c r="L141" s="546"/>
      <c r="M141" s="547"/>
    </row>
    <row r="142" spans="1:13">
      <c r="A142" s="548" t="s">
        <v>373</v>
      </c>
      <c r="B142" s="549"/>
      <c r="C142" s="549"/>
      <c r="D142" s="549"/>
      <c r="E142" s="549"/>
      <c r="F142" s="549"/>
      <c r="G142" s="543" t="s">
        <v>539</v>
      </c>
      <c r="H142" s="543"/>
      <c r="I142" s="543"/>
      <c r="J142" s="543"/>
      <c r="K142" s="543"/>
      <c r="L142" s="543"/>
      <c r="M142" s="544"/>
    </row>
    <row r="143" spans="1:13">
      <c r="A143" s="261" t="s">
        <v>489</v>
      </c>
      <c r="B143" s="564"/>
      <c r="C143" s="565"/>
      <c r="D143" s="565"/>
      <c r="E143" s="565"/>
      <c r="F143" s="565"/>
      <c r="G143" s="565"/>
      <c r="H143" s="565"/>
      <c r="I143" s="565"/>
      <c r="J143" s="565"/>
      <c r="K143" s="565"/>
      <c r="L143" s="565"/>
      <c r="M143" s="568"/>
    </row>
    <row r="144" spans="1:13">
      <c r="A144" s="261" t="s">
        <v>400</v>
      </c>
      <c r="B144" s="539"/>
      <c r="C144" s="540"/>
      <c r="D144" s="540"/>
      <c r="E144" s="540"/>
      <c r="F144" s="540"/>
      <c r="G144" s="540"/>
      <c r="H144" s="540"/>
      <c r="I144" s="540"/>
      <c r="J144" s="540"/>
      <c r="K144" s="540"/>
      <c r="L144" s="540"/>
      <c r="M144" s="560"/>
    </row>
    <row r="145" spans="1:13">
      <c r="A145" s="545" t="s">
        <v>490</v>
      </c>
      <c r="B145" s="546"/>
      <c r="C145" s="546"/>
      <c r="D145" s="546" t="s">
        <v>491</v>
      </c>
      <c r="E145" s="546"/>
      <c r="F145" s="546"/>
      <c r="G145" s="546"/>
      <c r="H145" s="546"/>
      <c r="I145" s="546"/>
      <c r="J145" s="546" t="s">
        <v>492</v>
      </c>
      <c r="K145" s="546"/>
      <c r="L145" s="546"/>
      <c r="M145" s="547"/>
    </row>
    <row r="146" spans="1:13">
      <c r="A146" s="545"/>
      <c r="B146" s="546"/>
      <c r="C146" s="546"/>
      <c r="D146" s="546"/>
      <c r="E146" s="546"/>
      <c r="F146" s="546"/>
      <c r="G146" s="546"/>
      <c r="H146" s="546"/>
      <c r="I146" s="546"/>
      <c r="J146" s="546"/>
      <c r="K146" s="546"/>
      <c r="L146" s="546"/>
      <c r="M146" s="547"/>
    </row>
    <row r="147" spans="1:13">
      <c r="A147" s="545"/>
      <c r="B147" s="546"/>
      <c r="C147" s="546"/>
      <c r="D147" s="546"/>
      <c r="E147" s="546"/>
      <c r="F147" s="546"/>
      <c r="G147" s="546"/>
      <c r="H147" s="546"/>
      <c r="I147" s="546"/>
      <c r="J147" s="546"/>
      <c r="K147" s="546"/>
      <c r="L147" s="546"/>
      <c r="M147" s="547"/>
    </row>
    <row r="148" spans="1:13">
      <c r="A148" s="545"/>
      <c r="B148" s="546"/>
      <c r="C148" s="546"/>
      <c r="D148" s="546"/>
      <c r="E148" s="546"/>
      <c r="F148" s="546"/>
      <c r="G148" s="546"/>
      <c r="H148" s="546"/>
      <c r="I148" s="546"/>
      <c r="J148" s="546"/>
      <c r="K148" s="546"/>
      <c r="L148" s="546"/>
      <c r="M148" s="547"/>
    </row>
    <row r="149" spans="1:13">
      <c r="A149" s="554" t="s">
        <v>401</v>
      </c>
      <c r="B149" s="555"/>
      <c r="C149" s="555"/>
      <c r="D149" s="555"/>
      <c r="E149" s="555"/>
      <c r="F149" s="555"/>
      <c r="G149" s="555"/>
      <c r="H149" s="556" t="s">
        <v>402</v>
      </c>
      <c r="I149" s="557"/>
      <c r="J149" s="557"/>
      <c r="K149" s="557"/>
      <c r="L149" s="557"/>
      <c r="M149" s="558"/>
    </row>
    <row r="150" spans="1:13">
      <c r="A150" s="257" t="s">
        <v>403</v>
      </c>
      <c r="B150" s="555" t="s">
        <v>275</v>
      </c>
      <c r="C150" s="555"/>
      <c r="D150" s="250" t="s">
        <v>403</v>
      </c>
      <c r="E150" s="256"/>
      <c r="F150" s="555" t="s">
        <v>275</v>
      </c>
      <c r="G150" s="555"/>
      <c r="H150" s="269"/>
      <c r="I150" s="269"/>
      <c r="J150" s="270" t="s">
        <v>404</v>
      </c>
      <c r="K150" s="269"/>
      <c r="L150" s="270" t="s">
        <v>275</v>
      </c>
      <c r="M150" s="251"/>
    </row>
    <row r="151" spans="1:13">
      <c r="A151" s="252" t="s">
        <v>405</v>
      </c>
      <c r="B151" s="551" t="s">
        <v>280</v>
      </c>
      <c r="C151" s="551"/>
      <c r="D151" s="551" t="s">
        <v>406</v>
      </c>
      <c r="E151" s="551"/>
      <c r="F151" s="551" t="s">
        <v>306</v>
      </c>
      <c r="G151" s="551"/>
      <c r="H151" s="269"/>
      <c r="I151" s="269"/>
      <c r="J151" s="552">
        <v>3</v>
      </c>
      <c r="K151" s="553"/>
      <c r="L151" s="343" t="s">
        <v>398</v>
      </c>
      <c r="M151" s="251"/>
    </row>
    <row r="152" spans="1:13">
      <c r="A152" s="252" t="s">
        <v>407</v>
      </c>
      <c r="B152" s="551" t="s">
        <v>297</v>
      </c>
      <c r="C152" s="551"/>
      <c r="D152" s="551" t="s">
        <v>408</v>
      </c>
      <c r="E152" s="551"/>
      <c r="F152" s="551" t="s">
        <v>292</v>
      </c>
      <c r="G152" s="551"/>
      <c r="H152" s="269"/>
      <c r="I152" s="269"/>
      <c r="J152" s="552">
        <v>2</v>
      </c>
      <c r="K152" s="553"/>
      <c r="L152" s="343" t="s">
        <v>391</v>
      </c>
      <c r="M152" s="251"/>
    </row>
    <row r="153" spans="1:13">
      <c r="A153" s="252" t="s">
        <v>409</v>
      </c>
      <c r="B153" s="551" t="s">
        <v>410</v>
      </c>
      <c r="C153" s="551"/>
      <c r="D153" s="551" t="s">
        <v>411</v>
      </c>
      <c r="E153" s="551"/>
      <c r="F153" s="551" t="s">
        <v>412</v>
      </c>
      <c r="G153" s="551"/>
      <c r="H153" s="269"/>
      <c r="I153" s="269"/>
      <c r="J153" s="552">
        <v>1</v>
      </c>
      <c r="K153" s="553"/>
      <c r="L153" s="343" t="s">
        <v>394</v>
      </c>
      <c r="M153" s="251"/>
    </row>
    <row r="154" spans="1:13" ht="15.75" thickBot="1">
      <c r="A154" s="253" t="s">
        <v>413</v>
      </c>
      <c r="B154" s="550" t="s">
        <v>336</v>
      </c>
      <c r="C154" s="550"/>
      <c r="D154" s="550" t="s">
        <v>414</v>
      </c>
      <c r="E154" s="550"/>
      <c r="F154" s="550" t="s">
        <v>415</v>
      </c>
      <c r="G154" s="550"/>
      <c r="H154" s="254"/>
      <c r="I154" s="254"/>
      <c r="J154" s="254"/>
      <c r="K154" s="254"/>
      <c r="L154" s="358"/>
      <c r="M154" s="255"/>
    </row>
    <row r="157" spans="1:13" ht="15.75" thickBot="1"/>
    <row r="158" spans="1:13" ht="15.75">
      <c r="A158" s="232"/>
      <c r="B158" s="584" t="s">
        <v>449</v>
      </c>
      <c r="C158" s="584"/>
      <c r="D158" s="584"/>
      <c r="E158" s="584"/>
      <c r="F158" s="584"/>
      <c r="G158" s="584"/>
      <c r="H158" s="584"/>
      <c r="I158" s="585"/>
      <c r="J158" s="586" t="s">
        <v>450</v>
      </c>
      <c r="K158" s="584"/>
      <c r="L158" s="584"/>
      <c r="M158" s="587"/>
    </row>
    <row r="159" spans="1:13" ht="21">
      <c r="A159" s="588" t="s">
        <v>451</v>
      </c>
      <c r="B159" s="589"/>
      <c r="C159" s="589"/>
      <c r="D159" s="589"/>
      <c r="E159" s="589"/>
      <c r="F159" s="589"/>
      <c r="G159" s="589"/>
      <c r="H159" s="589"/>
      <c r="I159" s="589"/>
      <c r="J159" s="589"/>
      <c r="K159" s="589"/>
      <c r="L159" s="589"/>
      <c r="M159" s="590"/>
    </row>
    <row r="160" spans="1:13" ht="21">
      <c r="A160" s="233"/>
      <c r="B160" s="578" t="s">
        <v>452</v>
      </c>
      <c r="C160" s="578"/>
      <c r="D160" s="578"/>
      <c r="E160" s="579"/>
      <c r="F160" s="234" t="s">
        <v>453</v>
      </c>
      <c r="G160" s="234"/>
      <c r="H160" s="570" t="s">
        <v>454</v>
      </c>
      <c r="I160" s="571"/>
      <c r="J160" s="572"/>
      <c r="K160" s="235" t="s">
        <v>455</v>
      </c>
      <c r="L160" s="262"/>
      <c r="M160" s="236"/>
    </row>
    <row r="161" spans="1:13">
      <c r="A161" s="580" t="s">
        <v>456</v>
      </c>
      <c r="B161" s="571"/>
      <c r="C161" s="571"/>
      <c r="D161" s="571"/>
      <c r="E161" s="571"/>
      <c r="F161" s="571"/>
      <c r="G161" s="571"/>
      <c r="H161" s="571"/>
      <c r="I161" s="571"/>
      <c r="J161" s="571"/>
      <c r="K161" s="571"/>
      <c r="L161" s="571"/>
      <c r="M161" s="581"/>
    </row>
    <row r="162" spans="1:13">
      <c r="A162" s="561" t="s">
        <v>457</v>
      </c>
      <c r="B162" s="562"/>
      <c r="C162" s="562"/>
      <c r="D162" s="562"/>
      <c r="E162" s="562"/>
      <c r="F162" s="562"/>
      <c r="G162" s="562"/>
      <c r="H162" s="562"/>
      <c r="I162" s="562"/>
      <c r="J162" s="562"/>
      <c r="K162" s="562"/>
      <c r="L162" s="562"/>
      <c r="M162" s="582"/>
    </row>
    <row r="163" spans="1:13">
      <c r="A163" s="537" t="s">
        <v>458</v>
      </c>
      <c r="B163" s="538"/>
      <c r="C163" s="539" t="s">
        <v>79</v>
      </c>
      <c r="D163" s="540"/>
      <c r="E163" s="540"/>
      <c r="F163" s="540"/>
      <c r="G163" s="541"/>
      <c r="H163" s="258" t="s">
        <v>459</v>
      </c>
      <c r="I163" s="237"/>
      <c r="J163" s="549">
        <v>4</v>
      </c>
      <c r="K163" s="549"/>
      <c r="L163" s="549"/>
      <c r="M163" s="583"/>
    </row>
    <row r="164" spans="1:13">
      <c r="A164" s="537" t="s">
        <v>460</v>
      </c>
      <c r="B164" s="538"/>
      <c r="C164" s="539" t="s">
        <v>264</v>
      </c>
      <c r="D164" s="540"/>
      <c r="E164" s="540"/>
      <c r="F164" s="540"/>
      <c r="G164" s="541"/>
      <c r="H164" s="258" t="s">
        <v>461</v>
      </c>
      <c r="I164" s="237"/>
      <c r="J164" s="574">
        <v>1181</v>
      </c>
      <c r="K164" s="574"/>
      <c r="L164" s="574"/>
      <c r="M164" s="575"/>
    </row>
    <row r="165" spans="1:13">
      <c r="A165" s="537" t="s">
        <v>462</v>
      </c>
      <c r="B165" s="538"/>
      <c r="C165" s="592" t="s">
        <v>514</v>
      </c>
      <c r="D165" s="540">
        <v>41048</v>
      </c>
      <c r="E165" s="540">
        <v>41048</v>
      </c>
      <c r="F165" s="540">
        <v>41048</v>
      </c>
      <c r="G165" s="541">
        <v>41048</v>
      </c>
      <c r="H165" s="258" t="s">
        <v>463</v>
      </c>
      <c r="I165" s="237"/>
      <c r="J165" s="574">
        <v>9419871888</v>
      </c>
      <c r="K165" s="574">
        <v>9419871888</v>
      </c>
      <c r="L165" s="574">
        <v>9419871888</v>
      </c>
      <c r="M165" s="575">
        <v>9419871888</v>
      </c>
    </row>
    <row r="166" spans="1:13">
      <c r="A166" s="537" t="s">
        <v>464</v>
      </c>
      <c r="B166" s="538"/>
      <c r="C166" s="539" t="s">
        <v>293</v>
      </c>
      <c r="D166" s="540"/>
      <c r="E166" s="540"/>
      <c r="F166" s="540"/>
      <c r="G166" s="541"/>
      <c r="H166" s="548" t="s">
        <v>270</v>
      </c>
      <c r="I166" s="549"/>
      <c r="J166" s="574" t="s">
        <v>294</v>
      </c>
      <c r="K166" s="574"/>
      <c r="L166" s="574"/>
      <c r="M166" s="575"/>
    </row>
    <row r="167" spans="1:13">
      <c r="A167" s="545" t="s">
        <v>465</v>
      </c>
      <c r="B167" s="546"/>
      <c r="C167" s="546"/>
      <c r="D167" s="546"/>
      <c r="E167" s="546"/>
      <c r="F167" s="546"/>
      <c r="G167" s="546"/>
      <c r="H167" s="546"/>
      <c r="I167" s="546"/>
      <c r="J167" s="546"/>
      <c r="K167" s="546"/>
      <c r="L167" s="546"/>
      <c r="M167" s="547"/>
    </row>
    <row r="168" spans="1:13">
      <c r="A168" s="591" t="s">
        <v>466</v>
      </c>
      <c r="B168" s="546" t="s">
        <v>467</v>
      </c>
      <c r="C168" s="546"/>
      <c r="D168" s="546"/>
      <c r="E168" s="546"/>
      <c r="F168" s="546"/>
      <c r="G168" s="546"/>
      <c r="H168" s="546" t="s">
        <v>468</v>
      </c>
      <c r="I168" s="546"/>
      <c r="J168" s="546"/>
      <c r="K168" s="546"/>
      <c r="L168" s="546"/>
      <c r="M168" s="547"/>
    </row>
    <row r="169" spans="1:13" ht="30">
      <c r="A169" s="591"/>
      <c r="B169" s="238" t="s">
        <v>469</v>
      </c>
      <c r="C169" s="238" t="s">
        <v>470</v>
      </c>
      <c r="D169" s="238" t="s">
        <v>471</v>
      </c>
      <c r="E169" s="238" t="s">
        <v>472</v>
      </c>
      <c r="F169" s="238">
        <v>100</v>
      </c>
      <c r="G169" s="265" t="s">
        <v>275</v>
      </c>
      <c r="H169" s="238" t="s">
        <v>473</v>
      </c>
      <c r="I169" s="238" t="s">
        <v>470</v>
      </c>
      <c r="J169" s="238" t="s">
        <v>471</v>
      </c>
      <c r="K169" s="238" t="s">
        <v>474</v>
      </c>
      <c r="L169" s="238">
        <v>100</v>
      </c>
      <c r="M169" s="239" t="s">
        <v>275</v>
      </c>
    </row>
    <row r="170" spans="1:13">
      <c r="A170" s="261" t="s">
        <v>276</v>
      </c>
      <c r="B170" s="273">
        <v>9.5</v>
      </c>
      <c r="C170" s="271">
        <v>5</v>
      </c>
      <c r="D170" s="271">
        <v>5</v>
      </c>
      <c r="E170" s="273">
        <v>73.5</v>
      </c>
      <c r="F170" s="241">
        <f>SUM(B170:E170)</f>
        <v>93</v>
      </c>
      <c r="G170" s="271" t="str">
        <f>IF(F170&gt;=91,"A1",IF(F170&gt;=81,"A2",IF(F170&gt;=71,"B1",IF(F170&gt;=61,"B2",IF(F170&gt;=51,"C1",IF(F170&gt;=41,"C2",IF(F170&gt;=33,"D","E")))))))</f>
        <v>A1</v>
      </c>
      <c r="H170" s="259">
        <v>9.75</v>
      </c>
      <c r="I170" s="259">
        <v>5</v>
      </c>
      <c r="J170" s="259">
        <v>5</v>
      </c>
      <c r="K170" s="242">
        <v>72.5</v>
      </c>
      <c r="L170" s="241">
        <f>SUM(H170:K170)</f>
        <v>92.25</v>
      </c>
      <c r="M170" s="260" t="str">
        <f>IF(L170&gt;=91,"A1",IF(L170&gt;=81,"A2",IF(L170&gt;=71,"B1",IF(L170&gt;=61,"B2",IF(L170&gt;=51,"C1",IF(L170&gt;=41,"C2",IF(L170&gt;=33,"D","E")))))))</f>
        <v>A1</v>
      </c>
    </row>
    <row r="171" spans="1:13">
      <c r="A171" s="261" t="s">
        <v>277</v>
      </c>
      <c r="B171" s="274">
        <v>8.75</v>
      </c>
      <c r="C171" s="271">
        <v>4</v>
      </c>
      <c r="D171" s="271">
        <v>4</v>
      </c>
      <c r="E171" s="271">
        <v>67</v>
      </c>
      <c r="F171" s="241">
        <f t="shared" ref="F171:F175" si="17">SUM(B171:E171)</f>
        <v>83.75</v>
      </c>
      <c r="G171" s="271" t="str">
        <f t="shared" ref="G171:G174" si="18">IF(F171&gt;=91,"A1",IF(F171&gt;=81,"A2",IF(F171&gt;=71,"B1",IF(F171&gt;=61,"B2",IF(F171&gt;=51,"C1",IF(F171&gt;=41,"C2",IF(F171&gt;=33,"D","E")))))))</f>
        <v>A2</v>
      </c>
      <c r="H171" s="259">
        <v>9</v>
      </c>
      <c r="I171" s="259">
        <v>5</v>
      </c>
      <c r="J171" s="259">
        <v>4.5</v>
      </c>
      <c r="K171" s="259">
        <v>70</v>
      </c>
      <c r="L171" s="241">
        <f t="shared" ref="L171:L174" si="19">SUM(H171:K171)</f>
        <v>88.5</v>
      </c>
      <c r="M171" s="260" t="str">
        <f t="shared" ref="M171:M174" si="20">IF(L171&gt;=91,"A1",IF(L171&gt;=81,"A2",IF(L171&gt;=71,"B1",IF(L171&gt;=61,"B2",IF(L171&gt;=51,"C1",IF(L171&gt;=41,"C2",IF(L171&gt;=33,"D","E")))))))</f>
        <v>A2</v>
      </c>
    </row>
    <row r="172" spans="1:13">
      <c r="A172" s="261" t="s">
        <v>475</v>
      </c>
      <c r="B172" s="271">
        <v>9</v>
      </c>
      <c r="C172" s="271">
        <v>5</v>
      </c>
      <c r="D172" s="271">
        <v>5</v>
      </c>
      <c r="E172" s="271">
        <v>68</v>
      </c>
      <c r="F172" s="313">
        <f t="shared" si="17"/>
        <v>87</v>
      </c>
      <c r="G172" s="271" t="str">
        <f t="shared" si="18"/>
        <v>A2</v>
      </c>
      <c r="H172" s="259">
        <v>6.25</v>
      </c>
      <c r="I172" s="259">
        <v>5</v>
      </c>
      <c r="J172" s="259">
        <v>5</v>
      </c>
      <c r="K172" s="5">
        <v>75</v>
      </c>
      <c r="L172" s="241">
        <f t="shared" si="19"/>
        <v>91.25</v>
      </c>
      <c r="M172" s="260" t="str">
        <f t="shared" si="20"/>
        <v>A1</v>
      </c>
    </row>
    <row r="173" spans="1:13" ht="15.75">
      <c r="A173" s="261" t="s">
        <v>279</v>
      </c>
      <c r="B173" s="271">
        <v>9.75</v>
      </c>
      <c r="C173" s="271">
        <v>5</v>
      </c>
      <c r="D173" s="271">
        <v>5</v>
      </c>
      <c r="E173" s="271">
        <v>74</v>
      </c>
      <c r="F173" s="313">
        <f t="shared" si="17"/>
        <v>93.75</v>
      </c>
      <c r="G173" s="271" t="str">
        <f t="shared" si="18"/>
        <v>A1</v>
      </c>
      <c r="H173" s="244">
        <v>10</v>
      </c>
      <c r="I173" s="338">
        <v>5</v>
      </c>
      <c r="J173" s="338">
        <v>5</v>
      </c>
      <c r="K173" s="5">
        <v>75.5</v>
      </c>
      <c r="L173" s="241">
        <f t="shared" si="19"/>
        <v>95.5</v>
      </c>
      <c r="M173" s="260" t="str">
        <f t="shared" si="20"/>
        <v>A1</v>
      </c>
    </row>
    <row r="174" spans="1:13" ht="15.75">
      <c r="A174" s="261" t="s">
        <v>379</v>
      </c>
      <c r="B174" s="271">
        <v>9.5</v>
      </c>
      <c r="C174" s="271">
        <v>5</v>
      </c>
      <c r="D174" s="271">
        <v>5</v>
      </c>
      <c r="E174" s="271">
        <v>68</v>
      </c>
      <c r="F174" s="241">
        <f t="shared" si="17"/>
        <v>87.5</v>
      </c>
      <c r="G174" s="271" t="str">
        <f t="shared" si="18"/>
        <v>A2</v>
      </c>
      <c r="H174" s="244">
        <v>9.75</v>
      </c>
      <c r="I174" s="259">
        <v>5</v>
      </c>
      <c r="J174" s="259">
        <v>5</v>
      </c>
      <c r="K174" s="339">
        <v>78.5</v>
      </c>
      <c r="L174" s="241">
        <f t="shared" si="19"/>
        <v>98.25</v>
      </c>
      <c r="M174" s="260" t="str">
        <f t="shared" si="20"/>
        <v>A1</v>
      </c>
    </row>
    <row r="175" spans="1:13">
      <c r="A175" s="261" t="s">
        <v>360</v>
      </c>
      <c r="B175" s="271"/>
      <c r="C175" s="271"/>
      <c r="D175" s="271"/>
      <c r="E175" s="275">
        <v>50</v>
      </c>
      <c r="F175" s="245">
        <f t="shared" si="17"/>
        <v>50</v>
      </c>
      <c r="G175" s="271"/>
      <c r="H175" s="259"/>
      <c r="I175" s="259"/>
      <c r="J175" s="259"/>
      <c r="K175" s="259">
        <v>50</v>
      </c>
      <c r="L175" s="313"/>
      <c r="M175" s="260"/>
    </row>
    <row r="176" spans="1:13">
      <c r="A176" s="261" t="s">
        <v>493</v>
      </c>
      <c r="B176" s="271"/>
      <c r="C176" s="271"/>
      <c r="D176" s="271"/>
      <c r="E176" s="272">
        <v>47</v>
      </c>
      <c r="F176" s="313"/>
      <c r="G176" s="271"/>
      <c r="H176" s="259"/>
      <c r="I176" s="259"/>
      <c r="J176" s="259"/>
      <c r="K176" s="12">
        <v>48</v>
      </c>
      <c r="L176" s="313"/>
      <c r="M176" s="260"/>
    </row>
    <row r="177" spans="1:13">
      <c r="A177" s="261" t="s">
        <v>494</v>
      </c>
      <c r="B177" s="271"/>
      <c r="C177" s="271"/>
      <c r="D177" s="271"/>
      <c r="E177" s="271">
        <v>50</v>
      </c>
      <c r="F177" s="313"/>
      <c r="G177" s="271"/>
      <c r="H177" s="259"/>
      <c r="I177" s="259"/>
      <c r="J177" s="259"/>
      <c r="K177" s="259">
        <v>49.5</v>
      </c>
      <c r="L177" s="313"/>
      <c r="M177" s="260"/>
    </row>
    <row r="178" spans="1:13">
      <c r="A178" s="261" t="s">
        <v>383</v>
      </c>
      <c r="B178" s="271"/>
      <c r="C178" s="271"/>
      <c r="D178" s="271"/>
      <c r="E178" s="271">
        <v>40.5</v>
      </c>
      <c r="F178" s="313"/>
      <c r="G178" s="271"/>
      <c r="H178" s="259"/>
      <c r="I178" s="259"/>
      <c r="J178" s="259"/>
      <c r="K178" s="259">
        <v>49.5</v>
      </c>
      <c r="L178" s="313"/>
      <c r="M178" s="260"/>
    </row>
    <row r="179" spans="1:13" ht="26.25">
      <c r="A179" s="261" t="s">
        <v>476</v>
      </c>
      <c r="B179" s="259">
        <v>500</v>
      </c>
      <c r="C179" s="263" t="s">
        <v>477</v>
      </c>
      <c r="D179" s="246">
        <f>(F170+F171+F172+F173+F174)</f>
        <v>445</v>
      </c>
      <c r="E179" s="247"/>
      <c r="F179" s="263" t="s">
        <v>478</v>
      </c>
      <c r="G179" s="246">
        <f>(D179/500)*100</f>
        <v>89</v>
      </c>
      <c r="H179" s="247"/>
      <c r="I179" s="248"/>
      <c r="J179" s="542" t="s">
        <v>479</v>
      </c>
      <c r="K179" s="542"/>
      <c r="L179" s="543" t="str">
        <f>IF(G179&gt;=91,"A1",IF(G179&gt;=81,"A2",IF(G179&gt;=71,"B1",IF(G179&gt;=61,"B2",IF(G179&gt;=51,"C1",IF(G179&gt;=41,"C2",IF(G179&gt;=33,"D","E")))))))</f>
        <v>A2</v>
      </c>
      <c r="M179" s="544" t="str">
        <f t="shared" ref="M179" si="21">IF(K179&gt;=91,"A1",IF(K179&gt;=81,"A2",IF(K179&gt;=71,"B1",IF(K179&gt;=61,"B2",IF(K179&gt;=51,"C1",IF(K179&gt;=41,"C2",IF(K179&gt;=33,"D","E")))))))</f>
        <v>E</v>
      </c>
    </row>
    <row r="180" spans="1:13" ht="26.25">
      <c r="A180" s="267" t="s">
        <v>480</v>
      </c>
      <c r="B180" s="259">
        <v>500</v>
      </c>
      <c r="C180" s="263" t="s">
        <v>481</v>
      </c>
      <c r="D180" s="246">
        <f>(L170+L171+L172+L173+L174)</f>
        <v>465.75</v>
      </c>
      <c r="E180" s="247"/>
      <c r="F180" s="263" t="s">
        <v>482</v>
      </c>
      <c r="G180" s="246">
        <f>D180/500*100</f>
        <v>93.15</v>
      </c>
      <c r="H180" s="246"/>
      <c r="I180" s="249"/>
      <c r="J180" s="542" t="s">
        <v>483</v>
      </c>
      <c r="K180" s="542"/>
      <c r="L180" s="543" t="str">
        <f>IF(G180&gt;=91,"A1",IF(G180&gt;=81,"A2",IF(G180&gt;=71,"B1",IF(G180&gt;=61,"B2",IF(G180&gt;=51,"C1",IF(G180&gt;=41,"C2",IF(G180&gt;=33,"D","E")))))))</f>
        <v>A1</v>
      </c>
      <c r="M180" s="544" t="str">
        <f t="shared" ref="M180:M181" si="22">IF(K180&gt;=91,"A1",IF(K180&gt;=81,"A2",IF(K180&gt;=71,"B1",IF(K180&gt;=61,"B2",IF(K180&gt;=51,"C1",IF(K180&gt;=41,"C2",IF(K180&gt;=33,"D","E")))))))</f>
        <v>E</v>
      </c>
    </row>
    <row r="181" spans="1:13">
      <c r="A181" s="268" t="s">
        <v>484</v>
      </c>
      <c r="B181" s="265">
        <v>1000</v>
      </c>
      <c r="C181" s="265">
        <f>(D179+D180)</f>
        <v>910.75</v>
      </c>
      <c r="D181" s="576"/>
      <c r="E181" s="576"/>
      <c r="F181" s="264" t="s">
        <v>485</v>
      </c>
      <c r="G181" s="264"/>
      <c r="H181" s="264"/>
      <c r="I181" s="359">
        <f>(C181/1000)*100</f>
        <v>91.074999999999989</v>
      </c>
      <c r="J181" s="264" t="s">
        <v>486</v>
      </c>
      <c r="K181" s="264"/>
      <c r="L181" s="535" t="str">
        <f>IF(I181&gt;=91,"A1",IF(I181&gt;=81,"A2",IF(I181&gt;=71,"B1",IF(I181&gt;=61,"B2",IF(I181&gt;=51,"C1",IF(I181&gt;=41,"C2",IF(I181&gt;=33,"D","E")))))))</f>
        <v>A1</v>
      </c>
      <c r="M181" s="536" t="str">
        <f t="shared" si="22"/>
        <v>E</v>
      </c>
    </row>
    <row r="182" spans="1:13">
      <c r="A182" s="573" t="s">
        <v>386</v>
      </c>
      <c r="B182" s="574"/>
      <c r="C182" s="574"/>
      <c r="D182" s="574"/>
      <c r="E182" s="574"/>
      <c r="F182" s="574"/>
      <c r="G182" s="574"/>
      <c r="H182" s="574"/>
      <c r="I182" s="574"/>
      <c r="J182" s="574"/>
      <c r="K182" s="574"/>
      <c r="L182" s="574"/>
      <c r="M182" s="575"/>
    </row>
    <row r="183" spans="1:13">
      <c r="A183" s="545" t="s">
        <v>387</v>
      </c>
      <c r="B183" s="546"/>
      <c r="C183" s="546"/>
      <c r="D183" s="546"/>
      <c r="E183" s="546"/>
      <c r="F183" s="546"/>
      <c r="G183" s="546"/>
      <c r="H183" s="546"/>
      <c r="I183" s="546"/>
      <c r="J183" s="546"/>
      <c r="K183" s="546"/>
      <c r="L183" s="546"/>
      <c r="M183" s="547"/>
    </row>
    <row r="184" spans="1:13">
      <c r="A184" s="545" t="s">
        <v>388</v>
      </c>
      <c r="B184" s="546"/>
      <c r="C184" s="546"/>
      <c r="D184" s="546"/>
      <c r="E184" s="546"/>
      <c r="F184" s="546" t="s">
        <v>487</v>
      </c>
      <c r="G184" s="546"/>
      <c r="H184" s="546"/>
      <c r="I184" s="546"/>
      <c r="J184" s="546"/>
      <c r="K184" s="546" t="s">
        <v>488</v>
      </c>
      <c r="L184" s="546"/>
      <c r="M184" s="547"/>
    </row>
    <row r="185" spans="1:13">
      <c r="A185" s="548" t="s">
        <v>390</v>
      </c>
      <c r="B185" s="549"/>
      <c r="C185" s="549"/>
      <c r="D185" s="549"/>
      <c r="E185" s="549"/>
      <c r="F185" s="543" t="s">
        <v>391</v>
      </c>
      <c r="G185" s="543"/>
      <c r="H185" s="543"/>
      <c r="I185" s="543"/>
      <c r="J185" s="543"/>
      <c r="K185" s="569" t="s">
        <v>391</v>
      </c>
      <c r="L185" s="543"/>
      <c r="M185" s="544"/>
    </row>
    <row r="186" spans="1:13">
      <c r="A186" s="545" t="s">
        <v>392</v>
      </c>
      <c r="B186" s="546"/>
      <c r="C186" s="546"/>
      <c r="D186" s="546"/>
      <c r="E186" s="546"/>
      <c r="F186" s="546"/>
      <c r="G186" s="546"/>
      <c r="H186" s="546"/>
      <c r="I186" s="546"/>
      <c r="J186" s="546"/>
      <c r="K186" s="546"/>
      <c r="L186" s="546"/>
      <c r="M186" s="547"/>
    </row>
    <row r="187" spans="1:13">
      <c r="A187" s="545" t="s">
        <v>388</v>
      </c>
      <c r="B187" s="546"/>
      <c r="C187" s="546"/>
      <c r="D187" s="546"/>
      <c r="E187" s="546"/>
      <c r="F187" s="546" t="s">
        <v>487</v>
      </c>
      <c r="G187" s="546"/>
      <c r="H187" s="546"/>
      <c r="I187" s="546"/>
      <c r="J187" s="546"/>
      <c r="K187" s="546" t="s">
        <v>488</v>
      </c>
      <c r="L187" s="546"/>
      <c r="M187" s="547"/>
    </row>
    <row r="188" spans="1:13">
      <c r="A188" s="537" t="s">
        <v>393</v>
      </c>
      <c r="B188" s="538"/>
      <c r="C188" s="538"/>
      <c r="D188" s="538"/>
      <c r="E188" s="538"/>
      <c r="F188" s="546" t="s">
        <v>391</v>
      </c>
      <c r="G188" s="546" t="s">
        <v>391</v>
      </c>
      <c r="H188" s="546" t="s">
        <v>391</v>
      </c>
      <c r="I188" s="546" t="s">
        <v>391</v>
      </c>
      <c r="J188" s="546" t="s">
        <v>391</v>
      </c>
      <c r="K188" s="546" t="s">
        <v>398</v>
      </c>
      <c r="L188" s="546"/>
      <c r="M188" s="547"/>
    </row>
    <row r="189" spans="1:13">
      <c r="A189" s="537" t="s">
        <v>395</v>
      </c>
      <c r="B189" s="538"/>
      <c r="C189" s="538"/>
      <c r="D189" s="538"/>
      <c r="E189" s="538"/>
      <c r="F189" s="543" t="s">
        <v>391</v>
      </c>
      <c r="G189" s="543" t="s">
        <v>391</v>
      </c>
      <c r="H189" s="543" t="s">
        <v>391</v>
      </c>
      <c r="I189" s="543" t="s">
        <v>391</v>
      </c>
      <c r="J189" s="543" t="s">
        <v>391</v>
      </c>
      <c r="K189" s="569" t="s">
        <v>398</v>
      </c>
      <c r="L189" s="543"/>
      <c r="M189" s="544"/>
    </row>
    <row r="190" spans="1:13">
      <c r="A190" s="561" t="s">
        <v>396</v>
      </c>
      <c r="B190" s="562"/>
      <c r="C190" s="562"/>
      <c r="D190" s="562"/>
      <c r="E190" s="563"/>
      <c r="F190" s="564" t="s">
        <v>398</v>
      </c>
      <c r="G190" s="565" t="s">
        <v>398</v>
      </c>
      <c r="H190" s="565" t="s">
        <v>398</v>
      </c>
      <c r="I190" s="565" t="s">
        <v>398</v>
      </c>
      <c r="J190" s="566" t="s">
        <v>398</v>
      </c>
      <c r="K190" s="567" t="s">
        <v>398</v>
      </c>
      <c r="L190" s="565"/>
      <c r="M190" s="568"/>
    </row>
    <row r="191" spans="1:13">
      <c r="A191" s="561" t="s">
        <v>397</v>
      </c>
      <c r="B191" s="562"/>
      <c r="C191" s="562"/>
      <c r="D191" s="562"/>
      <c r="E191" s="563"/>
      <c r="F191" s="564" t="s">
        <v>398</v>
      </c>
      <c r="G191" s="565" t="s">
        <v>398</v>
      </c>
      <c r="H191" s="565" t="s">
        <v>398</v>
      </c>
      <c r="I191" s="565" t="s">
        <v>398</v>
      </c>
      <c r="J191" s="566" t="s">
        <v>398</v>
      </c>
      <c r="K191" s="567" t="s">
        <v>52</v>
      </c>
      <c r="L191" s="565"/>
      <c r="M191" s="568"/>
    </row>
    <row r="192" spans="1:13">
      <c r="A192" s="545" t="s">
        <v>399</v>
      </c>
      <c r="B192" s="546"/>
      <c r="C192" s="546"/>
      <c r="D192" s="546"/>
      <c r="E192" s="546"/>
      <c r="F192" s="546"/>
      <c r="G192" s="546"/>
      <c r="H192" s="546"/>
      <c r="I192" s="546"/>
      <c r="J192" s="546"/>
      <c r="K192" s="546"/>
      <c r="L192" s="546"/>
      <c r="M192" s="547"/>
    </row>
    <row r="193" spans="1:13">
      <c r="A193" s="545" t="s">
        <v>388</v>
      </c>
      <c r="B193" s="546"/>
      <c r="C193" s="546"/>
      <c r="D193" s="546"/>
      <c r="E193" s="546"/>
      <c r="F193" s="546" t="s">
        <v>487</v>
      </c>
      <c r="G193" s="546"/>
      <c r="H193" s="546"/>
      <c r="I193" s="546"/>
      <c r="J193" s="546"/>
      <c r="K193" s="546" t="s">
        <v>488</v>
      </c>
      <c r="L193" s="546"/>
      <c r="M193" s="547"/>
    </row>
    <row r="194" spans="1:13">
      <c r="A194" s="548" t="s">
        <v>373</v>
      </c>
      <c r="B194" s="549"/>
      <c r="C194" s="549"/>
      <c r="D194" s="549"/>
      <c r="E194" s="549"/>
      <c r="F194" s="549"/>
      <c r="G194" s="543" t="s">
        <v>540</v>
      </c>
      <c r="H194" s="543"/>
      <c r="I194" s="543"/>
      <c r="J194" s="543"/>
      <c r="K194" s="543"/>
      <c r="L194" s="543"/>
      <c r="M194" s="544"/>
    </row>
    <row r="195" spans="1:13">
      <c r="A195" s="261" t="s">
        <v>489</v>
      </c>
      <c r="B195" s="559" t="s">
        <v>557</v>
      </c>
      <c r="C195" s="540"/>
      <c r="D195" s="540"/>
      <c r="E195" s="540"/>
      <c r="F195" s="540"/>
      <c r="G195" s="540"/>
      <c r="H195" s="540"/>
      <c r="I195" s="540"/>
      <c r="J195" s="540"/>
      <c r="K195" s="540"/>
      <c r="L195" s="540"/>
      <c r="M195" s="560"/>
    </row>
    <row r="196" spans="1:13">
      <c r="A196" s="261" t="s">
        <v>400</v>
      </c>
      <c r="B196" s="539" t="s">
        <v>525</v>
      </c>
      <c r="C196" s="540"/>
      <c r="D196" s="540"/>
      <c r="E196" s="540"/>
      <c r="F196" s="540"/>
      <c r="G196" s="540"/>
      <c r="H196" s="540"/>
      <c r="I196" s="540"/>
      <c r="J196" s="540"/>
      <c r="K196" s="540"/>
      <c r="L196" s="540"/>
      <c r="M196" s="560"/>
    </row>
    <row r="197" spans="1:13">
      <c r="A197" s="545" t="s">
        <v>490</v>
      </c>
      <c r="B197" s="546"/>
      <c r="C197" s="546"/>
      <c r="D197" s="546" t="s">
        <v>491</v>
      </c>
      <c r="E197" s="546"/>
      <c r="F197" s="546"/>
      <c r="G197" s="546"/>
      <c r="H197" s="546"/>
      <c r="I197" s="546"/>
      <c r="J197" s="546" t="s">
        <v>492</v>
      </c>
      <c r="K197" s="546"/>
      <c r="L197" s="546"/>
      <c r="M197" s="547"/>
    </row>
    <row r="198" spans="1:13">
      <c r="A198" s="545"/>
      <c r="B198" s="546"/>
      <c r="C198" s="546"/>
      <c r="D198" s="546"/>
      <c r="E198" s="546"/>
      <c r="F198" s="546"/>
      <c r="G198" s="546"/>
      <c r="H198" s="546"/>
      <c r="I198" s="546"/>
      <c r="J198" s="546"/>
      <c r="K198" s="546"/>
      <c r="L198" s="546"/>
      <c r="M198" s="547"/>
    </row>
    <row r="199" spans="1:13">
      <c r="A199" s="545"/>
      <c r="B199" s="546"/>
      <c r="C199" s="546"/>
      <c r="D199" s="546"/>
      <c r="E199" s="546"/>
      <c r="F199" s="546"/>
      <c r="G199" s="546"/>
      <c r="H199" s="546"/>
      <c r="I199" s="546"/>
      <c r="J199" s="546"/>
      <c r="K199" s="546"/>
      <c r="L199" s="546"/>
      <c r="M199" s="547"/>
    </row>
    <row r="200" spans="1:13">
      <c r="A200" s="545"/>
      <c r="B200" s="546"/>
      <c r="C200" s="546"/>
      <c r="D200" s="546"/>
      <c r="E200" s="546"/>
      <c r="F200" s="546"/>
      <c r="G200" s="546"/>
      <c r="H200" s="546"/>
      <c r="I200" s="546"/>
      <c r="J200" s="546"/>
      <c r="K200" s="546"/>
      <c r="L200" s="546"/>
      <c r="M200" s="547"/>
    </row>
    <row r="201" spans="1:13">
      <c r="A201" s="554" t="s">
        <v>401</v>
      </c>
      <c r="B201" s="555"/>
      <c r="C201" s="555"/>
      <c r="D201" s="555"/>
      <c r="E201" s="555"/>
      <c r="F201" s="555"/>
      <c r="G201" s="555"/>
      <c r="H201" s="556" t="s">
        <v>402</v>
      </c>
      <c r="I201" s="557"/>
      <c r="J201" s="557"/>
      <c r="K201" s="557"/>
      <c r="L201" s="557"/>
      <c r="M201" s="558"/>
    </row>
    <row r="202" spans="1:13">
      <c r="A202" s="257" t="s">
        <v>403</v>
      </c>
      <c r="B202" s="555" t="s">
        <v>275</v>
      </c>
      <c r="C202" s="555"/>
      <c r="D202" s="250" t="s">
        <v>403</v>
      </c>
      <c r="E202" s="256"/>
      <c r="F202" s="555" t="s">
        <v>275</v>
      </c>
      <c r="G202" s="555"/>
      <c r="H202" s="269"/>
      <c r="I202" s="269"/>
      <c r="J202" s="270" t="s">
        <v>404</v>
      </c>
      <c r="K202" s="269"/>
      <c r="L202" s="270" t="s">
        <v>275</v>
      </c>
      <c r="M202" s="251"/>
    </row>
    <row r="203" spans="1:13">
      <c r="A203" s="252" t="s">
        <v>405</v>
      </c>
      <c r="B203" s="551" t="s">
        <v>280</v>
      </c>
      <c r="C203" s="551"/>
      <c r="D203" s="551" t="s">
        <v>406</v>
      </c>
      <c r="E203" s="551"/>
      <c r="F203" s="551" t="s">
        <v>306</v>
      </c>
      <c r="G203" s="551"/>
      <c r="H203" s="269"/>
      <c r="I203" s="269"/>
      <c r="J203" s="552">
        <v>3</v>
      </c>
      <c r="K203" s="553"/>
      <c r="L203" s="343" t="s">
        <v>398</v>
      </c>
      <c r="M203" s="251"/>
    </row>
    <row r="204" spans="1:13">
      <c r="A204" s="252" t="s">
        <v>407</v>
      </c>
      <c r="B204" s="551" t="s">
        <v>297</v>
      </c>
      <c r="C204" s="551"/>
      <c r="D204" s="551" t="s">
        <v>408</v>
      </c>
      <c r="E204" s="551"/>
      <c r="F204" s="551" t="s">
        <v>292</v>
      </c>
      <c r="G204" s="551"/>
      <c r="H204" s="269"/>
      <c r="I204" s="269"/>
      <c r="J204" s="552">
        <v>2</v>
      </c>
      <c r="K204" s="553"/>
      <c r="L204" s="343" t="s">
        <v>391</v>
      </c>
      <c r="M204" s="251"/>
    </row>
    <row r="205" spans="1:13">
      <c r="A205" s="252" t="s">
        <v>409</v>
      </c>
      <c r="B205" s="551" t="s">
        <v>410</v>
      </c>
      <c r="C205" s="551"/>
      <c r="D205" s="551" t="s">
        <v>411</v>
      </c>
      <c r="E205" s="551"/>
      <c r="F205" s="551" t="s">
        <v>412</v>
      </c>
      <c r="G205" s="551"/>
      <c r="H205" s="269"/>
      <c r="I205" s="269"/>
      <c r="J205" s="552">
        <v>1</v>
      </c>
      <c r="K205" s="553"/>
      <c r="L205" s="343" t="s">
        <v>394</v>
      </c>
      <c r="M205" s="251"/>
    </row>
    <row r="206" spans="1:13" ht="15.75" thickBot="1">
      <c r="A206" s="253" t="s">
        <v>413</v>
      </c>
      <c r="B206" s="550" t="s">
        <v>336</v>
      </c>
      <c r="C206" s="550"/>
      <c r="D206" s="550" t="s">
        <v>414</v>
      </c>
      <c r="E206" s="550"/>
      <c r="F206" s="550" t="s">
        <v>415</v>
      </c>
      <c r="G206" s="550"/>
      <c r="H206" s="254"/>
      <c r="I206" s="254"/>
      <c r="J206" s="254"/>
      <c r="K206" s="254"/>
      <c r="L206" s="358"/>
      <c r="M206" s="255"/>
    </row>
    <row r="209" spans="1:13" ht="15.75" thickBot="1"/>
    <row r="210" spans="1:13" ht="15.75">
      <c r="A210" s="232"/>
      <c r="B210" s="584" t="s">
        <v>449</v>
      </c>
      <c r="C210" s="584"/>
      <c r="D210" s="584"/>
      <c r="E210" s="584"/>
      <c r="F210" s="584"/>
      <c r="G210" s="584"/>
      <c r="H210" s="584"/>
      <c r="I210" s="585"/>
      <c r="J210" s="586" t="s">
        <v>450</v>
      </c>
      <c r="K210" s="584"/>
      <c r="L210" s="584"/>
      <c r="M210" s="587"/>
    </row>
    <row r="211" spans="1:13" ht="21">
      <c r="A211" s="588" t="s">
        <v>451</v>
      </c>
      <c r="B211" s="589"/>
      <c r="C211" s="589"/>
      <c r="D211" s="589"/>
      <c r="E211" s="589"/>
      <c r="F211" s="589"/>
      <c r="G211" s="589"/>
      <c r="H211" s="589"/>
      <c r="I211" s="589"/>
      <c r="J211" s="589"/>
      <c r="K211" s="589"/>
      <c r="L211" s="589"/>
      <c r="M211" s="590"/>
    </row>
    <row r="212" spans="1:13" ht="21">
      <c r="A212" s="233"/>
      <c r="B212" s="578" t="s">
        <v>452</v>
      </c>
      <c r="C212" s="578"/>
      <c r="D212" s="578"/>
      <c r="E212" s="579"/>
      <c r="F212" s="234" t="s">
        <v>453</v>
      </c>
      <c r="G212" s="234"/>
      <c r="H212" s="570" t="s">
        <v>454</v>
      </c>
      <c r="I212" s="571"/>
      <c r="J212" s="572"/>
      <c r="K212" s="235" t="s">
        <v>455</v>
      </c>
      <c r="L212" s="262"/>
      <c r="M212" s="236"/>
    </row>
    <row r="213" spans="1:13">
      <c r="A213" s="580" t="s">
        <v>456</v>
      </c>
      <c r="B213" s="571"/>
      <c r="C213" s="571"/>
      <c r="D213" s="571"/>
      <c r="E213" s="571"/>
      <c r="F213" s="571"/>
      <c r="G213" s="571"/>
      <c r="H213" s="571"/>
      <c r="I213" s="571"/>
      <c r="J213" s="571"/>
      <c r="K213" s="571"/>
      <c r="L213" s="571"/>
      <c r="M213" s="581"/>
    </row>
    <row r="214" spans="1:13">
      <c r="A214" s="561" t="s">
        <v>457</v>
      </c>
      <c r="B214" s="562"/>
      <c r="C214" s="562"/>
      <c r="D214" s="562"/>
      <c r="E214" s="562"/>
      <c r="F214" s="562"/>
      <c r="G214" s="562"/>
      <c r="H214" s="562"/>
      <c r="I214" s="562"/>
      <c r="J214" s="562"/>
      <c r="K214" s="562"/>
      <c r="L214" s="562"/>
      <c r="M214" s="582"/>
    </row>
    <row r="215" spans="1:13">
      <c r="A215" s="537" t="s">
        <v>458</v>
      </c>
      <c r="B215" s="538"/>
      <c r="C215" s="539" t="s">
        <v>89</v>
      </c>
      <c r="D215" s="540"/>
      <c r="E215" s="540"/>
      <c r="F215" s="540"/>
      <c r="G215" s="541"/>
      <c r="H215" s="258" t="s">
        <v>459</v>
      </c>
      <c r="I215" s="237"/>
      <c r="J215" s="549">
        <v>5</v>
      </c>
      <c r="K215" s="549"/>
      <c r="L215" s="549"/>
      <c r="M215" s="583"/>
    </row>
    <row r="216" spans="1:13">
      <c r="A216" s="537" t="s">
        <v>460</v>
      </c>
      <c r="B216" s="538"/>
      <c r="C216" s="539" t="s">
        <v>264</v>
      </c>
      <c r="D216" s="540"/>
      <c r="E216" s="540"/>
      <c r="F216" s="540"/>
      <c r="G216" s="541"/>
      <c r="H216" s="258" t="s">
        <v>461</v>
      </c>
      <c r="I216" s="237"/>
      <c r="J216" s="574">
        <v>1080</v>
      </c>
      <c r="K216" s="574"/>
      <c r="L216" s="574"/>
      <c r="M216" s="575"/>
    </row>
    <row r="217" spans="1:13">
      <c r="A217" s="537" t="s">
        <v>462</v>
      </c>
      <c r="B217" s="538"/>
      <c r="C217" s="577" t="s">
        <v>90</v>
      </c>
      <c r="D217" s="540" t="s">
        <v>90</v>
      </c>
      <c r="E217" s="540" t="s">
        <v>90</v>
      </c>
      <c r="F217" s="540" t="s">
        <v>90</v>
      </c>
      <c r="G217" s="541" t="s">
        <v>90</v>
      </c>
      <c r="H217" s="258" t="s">
        <v>463</v>
      </c>
      <c r="I217" s="237"/>
      <c r="J217" s="574">
        <v>9796233934</v>
      </c>
      <c r="K217" s="574">
        <v>9796233934</v>
      </c>
      <c r="L217" s="574">
        <v>9796233934</v>
      </c>
      <c r="M217" s="575">
        <v>9796233934</v>
      </c>
    </row>
    <row r="218" spans="1:13">
      <c r="A218" s="537" t="s">
        <v>464</v>
      </c>
      <c r="B218" s="538"/>
      <c r="C218" s="539" t="s">
        <v>295</v>
      </c>
      <c r="D218" s="540"/>
      <c r="E218" s="540"/>
      <c r="F218" s="540"/>
      <c r="G218" s="541"/>
      <c r="H218" s="548" t="s">
        <v>270</v>
      </c>
      <c r="I218" s="549"/>
      <c r="J218" s="574" t="s">
        <v>296</v>
      </c>
      <c r="K218" s="574"/>
      <c r="L218" s="574"/>
      <c r="M218" s="575"/>
    </row>
    <row r="219" spans="1:13">
      <c r="A219" s="545" t="s">
        <v>465</v>
      </c>
      <c r="B219" s="546"/>
      <c r="C219" s="546"/>
      <c r="D219" s="546"/>
      <c r="E219" s="546"/>
      <c r="F219" s="546"/>
      <c r="G219" s="546"/>
      <c r="H219" s="546"/>
      <c r="I219" s="546"/>
      <c r="J219" s="546"/>
      <c r="K219" s="546"/>
      <c r="L219" s="546"/>
      <c r="M219" s="547"/>
    </row>
    <row r="220" spans="1:13">
      <c r="A220" s="591" t="s">
        <v>466</v>
      </c>
      <c r="B220" s="546" t="s">
        <v>467</v>
      </c>
      <c r="C220" s="546"/>
      <c r="D220" s="546"/>
      <c r="E220" s="546"/>
      <c r="F220" s="546"/>
      <c r="G220" s="546"/>
      <c r="H220" s="546" t="s">
        <v>468</v>
      </c>
      <c r="I220" s="546"/>
      <c r="J220" s="546"/>
      <c r="K220" s="546"/>
      <c r="L220" s="546"/>
      <c r="M220" s="547"/>
    </row>
    <row r="221" spans="1:13" ht="30">
      <c r="A221" s="591"/>
      <c r="B221" s="238" t="s">
        <v>469</v>
      </c>
      <c r="C221" s="238" t="s">
        <v>470</v>
      </c>
      <c r="D221" s="238" t="s">
        <v>471</v>
      </c>
      <c r="E221" s="238" t="s">
        <v>472</v>
      </c>
      <c r="F221" s="238">
        <v>100</v>
      </c>
      <c r="G221" s="265" t="s">
        <v>275</v>
      </c>
      <c r="H221" s="238" t="s">
        <v>473</v>
      </c>
      <c r="I221" s="238" t="s">
        <v>470</v>
      </c>
      <c r="J221" s="238" t="s">
        <v>471</v>
      </c>
      <c r="K221" s="238" t="s">
        <v>474</v>
      </c>
      <c r="L221" s="238">
        <v>100</v>
      </c>
      <c r="M221" s="239" t="s">
        <v>275</v>
      </c>
    </row>
    <row r="222" spans="1:13">
      <c r="A222" s="261" t="s">
        <v>276</v>
      </c>
      <c r="B222" s="273">
        <v>6.75</v>
      </c>
      <c r="C222" s="271">
        <v>4</v>
      </c>
      <c r="D222" s="271">
        <v>4</v>
      </c>
      <c r="E222" s="273">
        <v>42</v>
      </c>
      <c r="F222" s="241">
        <f>SUM(B222:E222)</f>
        <v>56.75</v>
      </c>
      <c r="G222" s="271" t="str">
        <f>IF(F222&gt;=91,"A1",IF(F222&gt;=81,"A2",IF(F222&gt;=71,"B1",IF(F222&gt;=61,"B2",IF(F222&gt;=51,"C1",IF(F222&gt;=41,"C2",IF(F222&gt;=33,"D","E")))))))</f>
        <v>C1</v>
      </c>
      <c r="H222" s="259">
        <v>5.75</v>
      </c>
      <c r="I222" s="259">
        <v>5</v>
      </c>
      <c r="J222" s="259">
        <v>4</v>
      </c>
      <c r="K222" s="242">
        <v>37.5</v>
      </c>
      <c r="L222" s="241">
        <f>SUM(H222:K222)</f>
        <v>52.25</v>
      </c>
      <c r="M222" s="260" t="str">
        <f>IF(L222&gt;=91,"A1",IF(L222&gt;=81,"A2",IF(L222&gt;=71,"B1",IF(L222&gt;=61,"B2",IF(L222&gt;=51,"C1",IF(L222&gt;=41,"C2",IF(L222&gt;=33,"D","E")))))))</f>
        <v>C1</v>
      </c>
    </row>
    <row r="223" spans="1:13">
      <c r="A223" s="261" t="s">
        <v>277</v>
      </c>
      <c r="B223" s="274">
        <v>4.5</v>
      </c>
      <c r="C223" s="271">
        <v>4</v>
      </c>
      <c r="D223" s="271">
        <v>4</v>
      </c>
      <c r="E223" s="271">
        <v>35</v>
      </c>
      <c r="F223" s="241">
        <f t="shared" ref="F223:F225" si="23">SUM(B223:E223)</f>
        <v>47.5</v>
      </c>
      <c r="G223" s="271" t="str">
        <f t="shared" ref="G223:G226" si="24">IF(F223&gt;=91,"A1",IF(F223&gt;=81,"A2",IF(F223&gt;=71,"B1",IF(F223&gt;=61,"B2",IF(F223&gt;=51,"C1",IF(F223&gt;=41,"C2",IF(F223&gt;=33,"D","E")))))))</f>
        <v>C2</v>
      </c>
      <c r="H223" s="259">
        <v>5.5</v>
      </c>
      <c r="I223" s="259">
        <v>5</v>
      </c>
      <c r="J223" s="259">
        <v>3.5</v>
      </c>
      <c r="K223" s="259">
        <v>42</v>
      </c>
      <c r="L223" s="241">
        <f t="shared" ref="L223:L226" si="25">SUM(H223:K223)</f>
        <v>56</v>
      </c>
      <c r="M223" s="260" t="str">
        <f t="shared" ref="M223:M226" si="26">IF(L223&gt;=91,"A1",IF(L223&gt;=81,"A2",IF(L223&gt;=71,"B1",IF(L223&gt;=61,"B2",IF(L223&gt;=51,"C1",IF(L223&gt;=41,"C2",IF(L223&gt;=33,"D","E")))))))</f>
        <v>C1</v>
      </c>
    </row>
    <row r="224" spans="1:13">
      <c r="A224" s="261" t="s">
        <v>475</v>
      </c>
      <c r="B224" s="271">
        <v>7.25</v>
      </c>
      <c r="C224" s="271">
        <v>3</v>
      </c>
      <c r="D224" s="271">
        <v>3.5</v>
      </c>
      <c r="E224" s="271">
        <v>44</v>
      </c>
      <c r="F224" s="313">
        <f t="shared" si="23"/>
        <v>57.75</v>
      </c>
      <c r="G224" s="271" t="str">
        <f t="shared" si="24"/>
        <v>C1</v>
      </c>
      <c r="H224" s="259">
        <v>5</v>
      </c>
      <c r="I224" s="259">
        <v>4</v>
      </c>
      <c r="J224" s="259">
        <v>3</v>
      </c>
      <c r="K224" s="5">
        <v>37.5</v>
      </c>
      <c r="L224" s="241">
        <f t="shared" si="25"/>
        <v>49.5</v>
      </c>
      <c r="M224" s="260" t="str">
        <f t="shared" si="26"/>
        <v>C2</v>
      </c>
    </row>
    <row r="225" spans="1:13" ht="15.75">
      <c r="A225" s="261" t="s">
        <v>279</v>
      </c>
      <c r="B225" s="271">
        <v>8</v>
      </c>
      <c r="C225" s="271">
        <v>4</v>
      </c>
      <c r="D225" s="271">
        <v>4</v>
      </c>
      <c r="E225" s="271">
        <v>47.5</v>
      </c>
      <c r="F225" s="313">
        <f t="shared" si="23"/>
        <v>63.5</v>
      </c>
      <c r="G225" s="271" t="str">
        <f t="shared" si="24"/>
        <v>B2</v>
      </c>
      <c r="H225" s="244">
        <v>8.75</v>
      </c>
      <c r="I225" s="338">
        <v>4</v>
      </c>
      <c r="J225" s="338">
        <v>4</v>
      </c>
      <c r="K225" s="5">
        <v>62</v>
      </c>
      <c r="L225" s="241">
        <f t="shared" si="25"/>
        <v>78.75</v>
      </c>
      <c r="M225" s="260" t="str">
        <f t="shared" si="26"/>
        <v>B1</v>
      </c>
    </row>
    <row r="226" spans="1:13" ht="15.75">
      <c r="A226" s="261" t="s">
        <v>379</v>
      </c>
      <c r="B226" s="271">
        <v>5</v>
      </c>
      <c r="C226" s="271">
        <v>3.5</v>
      </c>
      <c r="D226" s="271">
        <v>3.5</v>
      </c>
      <c r="E226" s="271">
        <v>40</v>
      </c>
      <c r="F226" s="241">
        <v>52</v>
      </c>
      <c r="G226" s="271" t="str">
        <f t="shared" si="24"/>
        <v>C1</v>
      </c>
      <c r="H226" s="244">
        <v>6.5</v>
      </c>
      <c r="I226" s="259">
        <v>3.5</v>
      </c>
      <c r="J226" s="259">
        <v>3.5</v>
      </c>
      <c r="K226" s="339">
        <v>47</v>
      </c>
      <c r="L226" s="241">
        <f t="shared" si="25"/>
        <v>60.5</v>
      </c>
      <c r="M226" s="260" t="str">
        <f t="shared" si="26"/>
        <v>C1</v>
      </c>
    </row>
    <row r="227" spans="1:13">
      <c r="A227" s="261" t="s">
        <v>360</v>
      </c>
      <c r="B227" s="271"/>
      <c r="C227" s="271"/>
      <c r="D227" s="271"/>
      <c r="E227" s="275">
        <v>20.5</v>
      </c>
      <c r="F227" s="245">
        <v>20.5</v>
      </c>
      <c r="G227" s="271"/>
      <c r="H227" s="259"/>
      <c r="I227" s="259"/>
      <c r="J227" s="259"/>
      <c r="K227" s="259">
        <v>24</v>
      </c>
      <c r="L227" s="313"/>
      <c r="M227" s="260"/>
    </row>
    <row r="228" spans="1:13">
      <c r="A228" s="261" t="s">
        <v>493</v>
      </c>
      <c r="B228" s="271"/>
      <c r="C228" s="271"/>
      <c r="D228" s="271"/>
      <c r="E228" s="272">
        <v>31.5</v>
      </c>
      <c r="F228" s="313"/>
      <c r="G228" s="271"/>
      <c r="H228" s="259"/>
      <c r="I228" s="259"/>
      <c r="J228" s="259"/>
      <c r="K228" s="12">
        <v>29</v>
      </c>
      <c r="L228" s="313"/>
      <c r="M228" s="260"/>
    </row>
    <row r="229" spans="1:13">
      <c r="A229" s="261" t="s">
        <v>494</v>
      </c>
      <c r="B229" s="271"/>
      <c r="C229" s="271"/>
      <c r="D229" s="271"/>
      <c r="E229" s="271">
        <v>31</v>
      </c>
      <c r="F229" s="313"/>
      <c r="G229" s="271"/>
      <c r="H229" s="259"/>
      <c r="I229" s="259"/>
      <c r="J229" s="259"/>
      <c r="K229" s="259">
        <v>31.5</v>
      </c>
      <c r="L229" s="313"/>
      <c r="M229" s="260"/>
    </row>
    <row r="230" spans="1:13">
      <c r="A230" s="261" t="s">
        <v>383</v>
      </c>
      <c r="B230" s="271"/>
      <c r="C230" s="271"/>
      <c r="D230" s="271"/>
      <c r="E230" s="271">
        <v>18.5</v>
      </c>
      <c r="F230" s="313"/>
      <c r="G230" s="271"/>
      <c r="H230" s="259"/>
      <c r="I230" s="259"/>
      <c r="J230" s="259"/>
      <c r="K230" s="259">
        <v>18</v>
      </c>
      <c r="L230" s="313"/>
      <c r="M230" s="260"/>
    </row>
    <row r="231" spans="1:13" ht="26.25">
      <c r="A231" s="261" t="s">
        <v>476</v>
      </c>
      <c r="B231" s="259">
        <v>500</v>
      </c>
      <c r="C231" s="263" t="s">
        <v>477</v>
      </c>
      <c r="D231" s="246">
        <f>(F222+F223+F224+F225+F226)</f>
        <v>277.5</v>
      </c>
      <c r="E231" s="247"/>
      <c r="F231" s="263" t="s">
        <v>478</v>
      </c>
      <c r="G231" s="246">
        <f>(D231/500)*100</f>
        <v>55.500000000000007</v>
      </c>
      <c r="H231" s="247"/>
      <c r="I231" s="248"/>
      <c r="J231" s="542" t="s">
        <v>479</v>
      </c>
      <c r="K231" s="542"/>
      <c r="L231" s="543" t="str">
        <f>IF(G231&gt;=91,"A1",IF(G231&gt;=81,"A2",IF(G231&gt;=71,"B1",IF(G231&gt;=61,"B2",IF(G231&gt;=51,"C1",IF(G231&gt;=41,"C2",IF(G231&gt;=33,"D","E")))))))</f>
        <v>C1</v>
      </c>
      <c r="M231" s="544" t="str">
        <f t="shared" ref="M231" si="27">IF(K231&gt;=91,"A1",IF(K231&gt;=81,"A2",IF(K231&gt;=71,"B1",IF(K231&gt;=61,"B2",IF(K231&gt;=51,"C1",IF(K231&gt;=41,"C2",IF(K231&gt;=33,"D","E")))))))</f>
        <v>E</v>
      </c>
    </row>
    <row r="232" spans="1:13" ht="26.25">
      <c r="A232" s="267" t="s">
        <v>480</v>
      </c>
      <c r="B232" s="259">
        <v>500</v>
      </c>
      <c r="C232" s="263" t="s">
        <v>481</v>
      </c>
      <c r="D232" s="246">
        <f>(L222+L223+L224+L225+L226)</f>
        <v>297</v>
      </c>
      <c r="E232" s="247"/>
      <c r="F232" s="263" t="s">
        <v>482</v>
      </c>
      <c r="G232" s="246">
        <f>D232/500*100</f>
        <v>59.4</v>
      </c>
      <c r="H232" s="246"/>
      <c r="I232" s="249"/>
      <c r="J232" s="542" t="s">
        <v>483</v>
      </c>
      <c r="K232" s="542"/>
      <c r="L232" s="543" t="str">
        <f>IF(G232&gt;=91,"A1",IF(G232&gt;=81,"A2",IF(G232&gt;=71,"B1",IF(G232&gt;=61,"B2",IF(G232&gt;=51,"C1",IF(G232&gt;=41,"C2",IF(G232&gt;=33,"D","E")))))))</f>
        <v>C1</v>
      </c>
      <c r="M232" s="544" t="str">
        <f t="shared" ref="M232:M233" si="28">IF(K232&gt;=91,"A1",IF(K232&gt;=81,"A2",IF(K232&gt;=71,"B1",IF(K232&gt;=61,"B2",IF(K232&gt;=51,"C1",IF(K232&gt;=41,"C2",IF(K232&gt;=33,"D","E")))))))</f>
        <v>E</v>
      </c>
    </row>
    <row r="233" spans="1:13">
      <c r="A233" s="268" t="s">
        <v>484</v>
      </c>
      <c r="B233" s="265">
        <v>1000</v>
      </c>
      <c r="C233" s="265">
        <f>(D231+D232)</f>
        <v>574.5</v>
      </c>
      <c r="D233" s="576"/>
      <c r="E233" s="576"/>
      <c r="F233" s="264" t="s">
        <v>485</v>
      </c>
      <c r="G233" s="264"/>
      <c r="H233" s="264"/>
      <c r="I233" s="265">
        <f>(C233/1000)*100</f>
        <v>57.45</v>
      </c>
      <c r="J233" s="264" t="s">
        <v>486</v>
      </c>
      <c r="K233" s="264"/>
      <c r="L233" s="535" t="str">
        <f>IF(I233&gt;=91,"A1",IF(I233&gt;=81,"A2",IF(I233&gt;=71,"B1",IF(I233&gt;=61,"B2",IF(I233&gt;=51,"C1",IF(I233&gt;=41,"C2",IF(I233&gt;=33,"D","E")))))))</f>
        <v>C1</v>
      </c>
      <c r="M233" s="536" t="str">
        <f t="shared" si="28"/>
        <v>E</v>
      </c>
    </row>
    <row r="234" spans="1:13">
      <c r="A234" s="573" t="s">
        <v>386</v>
      </c>
      <c r="B234" s="574"/>
      <c r="C234" s="574"/>
      <c r="D234" s="574"/>
      <c r="E234" s="574"/>
      <c r="F234" s="574"/>
      <c r="G234" s="574"/>
      <c r="H234" s="574"/>
      <c r="I234" s="574"/>
      <c r="J234" s="574"/>
      <c r="K234" s="574"/>
      <c r="L234" s="574"/>
      <c r="M234" s="575"/>
    </row>
    <row r="235" spans="1:13">
      <c r="A235" s="545" t="s">
        <v>387</v>
      </c>
      <c r="B235" s="546"/>
      <c r="C235" s="546"/>
      <c r="D235" s="546"/>
      <c r="E235" s="546"/>
      <c r="F235" s="546"/>
      <c r="G235" s="546"/>
      <c r="H235" s="546"/>
      <c r="I235" s="546"/>
      <c r="J235" s="546"/>
      <c r="K235" s="546"/>
      <c r="L235" s="546"/>
      <c r="M235" s="547"/>
    </row>
    <row r="236" spans="1:13">
      <c r="A236" s="545" t="s">
        <v>388</v>
      </c>
      <c r="B236" s="546"/>
      <c r="C236" s="546"/>
      <c r="D236" s="546"/>
      <c r="E236" s="546"/>
      <c r="F236" s="546" t="s">
        <v>487</v>
      </c>
      <c r="G236" s="546"/>
      <c r="H236" s="546"/>
      <c r="I236" s="546"/>
      <c r="J236" s="546"/>
      <c r="K236" s="546" t="s">
        <v>488</v>
      </c>
      <c r="L236" s="546"/>
      <c r="M236" s="547"/>
    </row>
    <row r="237" spans="1:13">
      <c r="A237" s="548" t="s">
        <v>390</v>
      </c>
      <c r="B237" s="549"/>
      <c r="C237" s="549"/>
      <c r="D237" s="549"/>
      <c r="E237" s="549"/>
      <c r="F237" s="543" t="s">
        <v>391</v>
      </c>
      <c r="G237" s="543"/>
      <c r="H237" s="543"/>
      <c r="I237" s="543"/>
      <c r="J237" s="543"/>
      <c r="K237" s="569" t="s">
        <v>391</v>
      </c>
      <c r="L237" s="543"/>
      <c r="M237" s="544"/>
    </row>
    <row r="238" spans="1:13">
      <c r="A238" s="545" t="s">
        <v>392</v>
      </c>
      <c r="B238" s="546"/>
      <c r="C238" s="546"/>
      <c r="D238" s="546"/>
      <c r="E238" s="546"/>
      <c r="F238" s="546"/>
      <c r="G238" s="546"/>
      <c r="H238" s="546"/>
      <c r="I238" s="546"/>
      <c r="J238" s="546"/>
      <c r="K238" s="546"/>
      <c r="L238" s="546"/>
      <c r="M238" s="547"/>
    </row>
    <row r="239" spans="1:13">
      <c r="A239" s="545" t="s">
        <v>388</v>
      </c>
      <c r="B239" s="546"/>
      <c r="C239" s="546"/>
      <c r="D239" s="546"/>
      <c r="E239" s="546"/>
      <c r="F239" s="546" t="s">
        <v>487</v>
      </c>
      <c r="G239" s="546"/>
      <c r="H239" s="546"/>
      <c r="I239" s="546"/>
      <c r="J239" s="546"/>
      <c r="K239" s="546" t="s">
        <v>488</v>
      </c>
      <c r="L239" s="546"/>
      <c r="M239" s="547"/>
    </row>
    <row r="240" spans="1:13">
      <c r="A240" s="537" t="s">
        <v>393</v>
      </c>
      <c r="B240" s="538"/>
      <c r="C240" s="538"/>
      <c r="D240" s="538"/>
      <c r="E240" s="538"/>
      <c r="F240" s="546" t="s">
        <v>398</v>
      </c>
      <c r="G240" s="546" t="s">
        <v>398</v>
      </c>
      <c r="H240" s="546" t="s">
        <v>398</v>
      </c>
      <c r="I240" s="546" t="s">
        <v>398</v>
      </c>
      <c r="J240" s="546" t="s">
        <v>398</v>
      </c>
      <c r="K240" s="546" t="s">
        <v>398</v>
      </c>
      <c r="L240" s="546"/>
      <c r="M240" s="547"/>
    </row>
    <row r="241" spans="1:13">
      <c r="A241" s="537" t="s">
        <v>395</v>
      </c>
      <c r="B241" s="538"/>
      <c r="C241" s="538"/>
      <c r="D241" s="538"/>
      <c r="E241" s="538"/>
      <c r="F241" s="543" t="s">
        <v>398</v>
      </c>
      <c r="G241" s="543" t="s">
        <v>398</v>
      </c>
      <c r="H241" s="543" t="s">
        <v>398</v>
      </c>
      <c r="I241" s="543" t="s">
        <v>398</v>
      </c>
      <c r="J241" s="543" t="s">
        <v>398</v>
      </c>
      <c r="K241" s="569" t="s">
        <v>398</v>
      </c>
      <c r="L241" s="543"/>
      <c r="M241" s="544"/>
    </row>
    <row r="242" spans="1:13">
      <c r="A242" s="561" t="s">
        <v>396</v>
      </c>
      <c r="B242" s="562"/>
      <c r="C242" s="562"/>
      <c r="D242" s="562"/>
      <c r="E242" s="563"/>
      <c r="F242" s="564" t="s">
        <v>398</v>
      </c>
      <c r="G242" s="565" t="s">
        <v>398</v>
      </c>
      <c r="H242" s="565" t="s">
        <v>398</v>
      </c>
      <c r="I242" s="565" t="s">
        <v>398</v>
      </c>
      <c r="J242" s="566" t="s">
        <v>398</v>
      </c>
      <c r="K242" s="567" t="s">
        <v>398</v>
      </c>
      <c r="L242" s="565"/>
      <c r="M242" s="568"/>
    </row>
    <row r="243" spans="1:13">
      <c r="A243" s="561" t="s">
        <v>397</v>
      </c>
      <c r="B243" s="562"/>
      <c r="C243" s="562"/>
      <c r="D243" s="562"/>
      <c r="E243" s="563"/>
      <c r="F243" s="564" t="s">
        <v>398</v>
      </c>
      <c r="G243" s="565" t="s">
        <v>398</v>
      </c>
      <c r="H243" s="565" t="s">
        <v>398</v>
      </c>
      <c r="I243" s="565" t="s">
        <v>398</v>
      </c>
      <c r="J243" s="566" t="s">
        <v>398</v>
      </c>
      <c r="K243" s="567" t="s">
        <v>398</v>
      </c>
      <c r="L243" s="565"/>
      <c r="M243" s="568"/>
    </row>
    <row r="244" spans="1:13">
      <c r="A244" s="545" t="s">
        <v>399</v>
      </c>
      <c r="B244" s="546"/>
      <c r="C244" s="546"/>
      <c r="D244" s="546"/>
      <c r="E244" s="546"/>
      <c r="F244" s="546"/>
      <c r="G244" s="546"/>
      <c r="H244" s="546"/>
      <c r="I244" s="546"/>
      <c r="J244" s="546"/>
      <c r="K244" s="546"/>
      <c r="L244" s="546"/>
      <c r="M244" s="547"/>
    </row>
    <row r="245" spans="1:13">
      <c r="A245" s="545" t="s">
        <v>388</v>
      </c>
      <c r="B245" s="546"/>
      <c r="C245" s="546"/>
      <c r="D245" s="546"/>
      <c r="E245" s="546"/>
      <c r="F245" s="546" t="s">
        <v>487</v>
      </c>
      <c r="G245" s="546"/>
      <c r="H245" s="546"/>
      <c r="I245" s="546"/>
      <c r="J245" s="546"/>
      <c r="K245" s="546" t="s">
        <v>488</v>
      </c>
      <c r="L245" s="546"/>
      <c r="M245" s="547"/>
    </row>
    <row r="246" spans="1:13">
      <c r="A246" s="548" t="s">
        <v>373</v>
      </c>
      <c r="B246" s="549"/>
      <c r="C246" s="549"/>
      <c r="D246" s="549"/>
      <c r="E246" s="549"/>
      <c r="F246" s="549"/>
      <c r="G246" s="543" t="s">
        <v>541</v>
      </c>
      <c r="H246" s="543"/>
      <c r="I246" s="543"/>
      <c r="J246" s="543"/>
      <c r="K246" s="543"/>
      <c r="L246" s="543"/>
      <c r="M246" s="544"/>
    </row>
    <row r="247" spans="1:13">
      <c r="A247" s="261" t="s">
        <v>489</v>
      </c>
      <c r="B247" s="559" t="s">
        <v>557</v>
      </c>
      <c r="C247" s="540"/>
      <c r="D247" s="540"/>
      <c r="E247" s="540"/>
      <c r="F247" s="540"/>
      <c r="G247" s="540"/>
      <c r="H247" s="540"/>
      <c r="I247" s="540"/>
      <c r="J247" s="540"/>
      <c r="K247" s="540"/>
      <c r="L247" s="540"/>
      <c r="M247" s="560"/>
    </row>
    <row r="248" spans="1:13">
      <c r="A248" s="261" t="s">
        <v>400</v>
      </c>
      <c r="B248" s="539" t="s">
        <v>525</v>
      </c>
      <c r="C248" s="540"/>
      <c r="D248" s="540"/>
      <c r="E248" s="540"/>
      <c r="F248" s="540"/>
      <c r="G248" s="540"/>
      <c r="H248" s="540"/>
      <c r="I248" s="540"/>
      <c r="J248" s="540"/>
      <c r="K248" s="540"/>
      <c r="L248" s="540"/>
      <c r="M248" s="560"/>
    </row>
    <row r="249" spans="1:13">
      <c r="A249" s="545" t="s">
        <v>490</v>
      </c>
      <c r="B249" s="546"/>
      <c r="C249" s="546"/>
      <c r="D249" s="546" t="s">
        <v>491</v>
      </c>
      <c r="E249" s="546"/>
      <c r="F249" s="546"/>
      <c r="G249" s="546"/>
      <c r="H249" s="546"/>
      <c r="I249" s="546"/>
      <c r="J249" s="546" t="s">
        <v>492</v>
      </c>
      <c r="K249" s="546"/>
      <c r="L249" s="546"/>
      <c r="M249" s="547"/>
    </row>
    <row r="250" spans="1:13">
      <c r="A250" s="545"/>
      <c r="B250" s="546"/>
      <c r="C250" s="546"/>
      <c r="D250" s="546"/>
      <c r="E250" s="546"/>
      <c r="F250" s="546"/>
      <c r="G250" s="546"/>
      <c r="H250" s="546"/>
      <c r="I250" s="546"/>
      <c r="J250" s="546"/>
      <c r="K250" s="546"/>
      <c r="L250" s="546"/>
      <c r="M250" s="547"/>
    </row>
    <row r="251" spans="1:13">
      <c r="A251" s="545"/>
      <c r="B251" s="546"/>
      <c r="C251" s="546"/>
      <c r="D251" s="546"/>
      <c r="E251" s="546"/>
      <c r="F251" s="546"/>
      <c r="G251" s="546"/>
      <c r="H251" s="546"/>
      <c r="I251" s="546"/>
      <c r="J251" s="546"/>
      <c r="K251" s="546"/>
      <c r="L251" s="546"/>
      <c r="M251" s="547"/>
    </row>
    <row r="252" spans="1:13">
      <c r="A252" s="545"/>
      <c r="B252" s="546"/>
      <c r="C252" s="546"/>
      <c r="D252" s="546"/>
      <c r="E252" s="546"/>
      <c r="F252" s="546"/>
      <c r="G252" s="546"/>
      <c r="H252" s="546"/>
      <c r="I252" s="546"/>
      <c r="J252" s="546"/>
      <c r="K252" s="546"/>
      <c r="L252" s="546"/>
      <c r="M252" s="547"/>
    </row>
    <row r="253" spans="1:13">
      <c r="A253" s="554" t="s">
        <v>401</v>
      </c>
      <c r="B253" s="555"/>
      <c r="C253" s="555"/>
      <c r="D253" s="555"/>
      <c r="E253" s="555"/>
      <c r="F253" s="555"/>
      <c r="G253" s="555"/>
      <c r="H253" s="556" t="s">
        <v>402</v>
      </c>
      <c r="I253" s="557"/>
      <c r="J253" s="557"/>
      <c r="K253" s="557"/>
      <c r="L253" s="557"/>
      <c r="M253" s="558"/>
    </row>
    <row r="254" spans="1:13">
      <c r="A254" s="257" t="s">
        <v>403</v>
      </c>
      <c r="B254" s="555" t="s">
        <v>275</v>
      </c>
      <c r="C254" s="555"/>
      <c r="D254" s="250" t="s">
        <v>403</v>
      </c>
      <c r="E254" s="256"/>
      <c r="F254" s="555" t="s">
        <v>275</v>
      </c>
      <c r="G254" s="555"/>
      <c r="H254" s="269"/>
      <c r="I254" s="269"/>
      <c r="J254" s="270" t="s">
        <v>404</v>
      </c>
      <c r="K254" s="269"/>
      <c r="L254" s="270" t="s">
        <v>275</v>
      </c>
      <c r="M254" s="251"/>
    </row>
    <row r="255" spans="1:13">
      <c r="A255" s="252" t="s">
        <v>405</v>
      </c>
      <c r="B255" s="551" t="s">
        <v>280</v>
      </c>
      <c r="C255" s="551"/>
      <c r="D255" s="551" t="s">
        <v>406</v>
      </c>
      <c r="E255" s="551"/>
      <c r="F255" s="551" t="s">
        <v>306</v>
      </c>
      <c r="G255" s="551"/>
      <c r="H255" s="269"/>
      <c r="I255" s="269"/>
      <c r="J255" s="552">
        <v>3</v>
      </c>
      <c r="K255" s="553"/>
      <c r="L255" s="343" t="s">
        <v>398</v>
      </c>
      <c r="M255" s="251"/>
    </row>
    <row r="256" spans="1:13">
      <c r="A256" s="252" t="s">
        <v>407</v>
      </c>
      <c r="B256" s="551" t="s">
        <v>297</v>
      </c>
      <c r="C256" s="551"/>
      <c r="D256" s="551" t="s">
        <v>408</v>
      </c>
      <c r="E256" s="551"/>
      <c r="F256" s="551" t="s">
        <v>292</v>
      </c>
      <c r="G256" s="551"/>
      <c r="H256" s="269"/>
      <c r="I256" s="269"/>
      <c r="J256" s="552">
        <v>2</v>
      </c>
      <c r="K256" s="553"/>
      <c r="L256" s="343" t="s">
        <v>391</v>
      </c>
      <c r="M256" s="251"/>
    </row>
    <row r="257" spans="1:13">
      <c r="A257" s="252" t="s">
        <v>409</v>
      </c>
      <c r="B257" s="551" t="s">
        <v>410</v>
      </c>
      <c r="C257" s="551"/>
      <c r="D257" s="551" t="s">
        <v>411</v>
      </c>
      <c r="E257" s="551"/>
      <c r="F257" s="551" t="s">
        <v>412</v>
      </c>
      <c r="G257" s="551"/>
      <c r="H257" s="269"/>
      <c r="I257" s="269"/>
      <c r="J257" s="552">
        <v>1</v>
      </c>
      <c r="K257" s="553"/>
      <c r="L257" s="343" t="s">
        <v>394</v>
      </c>
      <c r="M257" s="251"/>
    </row>
    <row r="258" spans="1:13" ht="15.75" thickBot="1">
      <c r="A258" s="253" t="s">
        <v>413</v>
      </c>
      <c r="B258" s="550" t="s">
        <v>336</v>
      </c>
      <c r="C258" s="550"/>
      <c r="D258" s="550" t="s">
        <v>414</v>
      </c>
      <c r="E258" s="550"/>
      <c r="F258" s="550" t="s">
        <v>415</v>
      </c>
      <c r="G258" s="550"/>
      <c r="H258" s="254"/>
      <c r="I258" s="254"/>
      <c r="J258" s="254"/>
      <c r="K258" s="254"/>
      <c r="L258" s="358"/>
      <c r="M258" s="255"/>
    </row>
    <row r="261" spans="1:13" ht="15.75" thickBot="1"/>
    <row r="262" spans="1:13" ht="15.75">
      <c r="A262" s="232"/>
      <c r="B262" s="584" t="s">
        <v>449</v>
      </c>
      <c r="C262" s="584"/>
      <c r="D262" s="584"/>
      <c r="E262" s="584"/>
      <c r="F262" s="584"/>
      <c r="G262" s="584"/>
      <c r="H262" s="584"/>
      <c r="I262" s="585"/>
      <c r="J262" s="586" t="s">
        <v>450</v>
      </c>
      <c r="K262" s="584"/>
      <c r="L262" s="584"/>
      <c r="M262" s="587"/>
    </row>
    <row r="263" spans="1:13" ht="21">
      <c r="A263" s="588" t="s">
        <v>451</v>
      </c>
      <c r="B263" s="589"/>
      <c r="C263" s="589"/>
      <c r="D263" s="589"/>
      <c r="E263" s="589"/>
      <c r="F263" s="589"/>
      <c r="G263" s="589"/>
      <c r="H263" s="589"/>
      <c r="I263" s="589"/>
      <c r="J263" s="589"/>
      <c r="K263" s="589"/>
      <c r="L263" s="589"/>
      <c r="M263" s="590"/>
    </row>
    <row r="264" spans="1:13" ht="21">
      <c r="A264" s="233"/>
      <c r="B264" s="578" t="s">
        <v>452</v>
      </c>
      <c r="C264" s="578"/>
      <c r="D264" s="578"/>
      <c r="E264" s="579"/>
      <c r="F264" s="234" t="s">
        <v>453</v>
      </c>
      <c r="G264" s="234"/>
      <c r="H264" s="570" t="s">
        <v>454</v>
      </c>
      <c r="I264" s="571"/>
      <c r="J264" s="572"/>
      <c r="K264" s="235" t="s">
        <v>455</v>
      </c>
      <c r="L264" s="262"/>
      <c r="M264" s="236"/>
    </row>
    <row r="265" spans="1:13">
      <c r="A265" s="580" t="s">
        <v>456</v>
      </c>
      <c r="B265" s="571"/>
      <c r="C265" s="571"/>
      <c r="D265" s="571"/>
      <c r="E265" s="571"/>
      <c r="F265" s="571"/>
      <c r="G265" s="571"/>
      <c r="H265" s="571"/>
      <c r="I265" s="571"/>
      <c r="J265" s="571"/>
      <c r="K265" s="571"/>
      <c r="L265" s="571"/>
      <c r="M265" s="581"/>
    </row>
    <row r="266" spans="1:13">
      <c r="A266" s="561" t="s">
        <v>457</v>
      </c>
      <c r="B266" s="562"/>
      <c r="C266" s="562"/>
      <c r="D266" s="562"/>
      <c r="E266" s="562"/>
      <c r="F266" s="562"/>
      <c r="G266" s="562"/>
      <c r="H266" s="562"/>
      <c r="I266" s="562"/>
      <c r="J266" s="562"/>
      <c r="K266" s="562"/>
      <c r="L266" s="562"/>
      <c r="M266" s="582"/>
    </row>
    <row r="267" spans="1:13">
      <c r="A267" s="537" t="s">
        <v>458</v>
      </c>
      <c r="B267" s="538"/>
      <c r="C267" s="539" t="s">
        <v>99</v>
      </c>
      <c r="D267" s="540"/>
      <c r="E267" s="540"/>
      <c r="F267" s="540"/>
      <c r="G267" s="541"/>
      <c r="H267" s="258" t="s">
        <v>459</v>
      </c>
      <c r="I267" s="237"/>
      <c r="J267" s="549">
        <v>6</v>
      </c>
      <c r="K267" s="549"/>
      <c r="L267" s="549"/>
      <c r="M267" s="583"/>
    </row>
    <row r="268" spans="1:13">
      <c r="A268" s="537" t="s">
        <v>460</v>
      </c>
      <c r="B268" s="538"/>
      <c r="C268" s="539" t="s">
        <v>264</v>
      </c>
      <c r="D268" s="540"/>
      <c r="E268" s="540"/>
      <c r="F268" s="540"/>
      <c r="G268" s="541"/>
      <c r="H268" s="258" t="s">
        <v>461</v>
      </c>
      <c r="I268" s="237"/>
      <c r="J268" s="574">
        <v>1008</v>
      </c>
      <c r="K268" s="574"/>
      <c r="L268" s="574"/>
      <c r="M268" s="575"/>
    </row>
    <row r="269" spans="1:13">
      <c r="A269" s="537" t="s">
        <v>462</v>
      </c>
      <c r="B269" s="538"/>
      <c r="C269" s="577" t="s">
        <v>101</v>
      </c>
      <c r="D269" s="540" t="s">
        <v>101</v>
      </c>
      <c r="E269" s="540" t="s">
        <v>101</v>
      </c>
      <c r="F269" s="540" t="s">
        <v>101</v>
      </c>
      <c r="G269" s="541" t="s">
        <v>101</v>
      </c>
      <c r="H269" s="258" t="s">
        <v>463</v>
      </c>
      <c r="I269" s="237"/>
      <c r="J269" s="574">
        <v>7006296270</v>
      </c>
      <c r="K269" s="574">
        <v>7006296270</v>
      </c>
      <c r="L269" s="574">
        <v>7006296270</v>
      </c>
      <c r="M269" s="575">
        <v>7006296270</v>
      </c>
    </row>
    <row r="270" spans="1:13">
      <c r="A270" s="537" t="s">
        <v>464</v>
      </c>
      <c r="B270" s="538"/>
      <c r="C270" s="539" t="s">
        <v>423</v>
      </c>
      <c r="D270" s="540"/>
      <c r="E270" s="540"/>
      <c r="F270" s="540"/>
      <c r="G270" s="541"/>
      <c r="H270" s="548" t="s">
        <v>270</v>
      </c>
      <c r="I270" s="549"/>
      <c r="J270" s="574" t="s">
        <v>300</v>
      </c>
      <c r="K270" s="574"/>
      <c r="L270" s="574"/>
      <c r="M270" s="575"/>
    </row>
    <row r="271" spans="1:13">
      <c r="A271" s="545" t="s">
        <v>465</v>
      </c>
      <c r="B271" s="546"/>
      <c r="C271" s="546"/>
      <c r="D271" s="546"/>
      <c r="E271" s="546"/>
      <c r="F271" s="546"/>
      <c r="G271" s="546"/>
      <c r="H271" s="546"/>
      <c r="I271" s="546"/>
      <c r="J271" s="546"/>
      <c r="K271" s="546"/>
      <c r="L271" s="546"/>
      <c r="M271" s="547"/>
    </row>
    <row r="272" spans="1:13">
      <c r="A272" s="591" t="s">
        <v>466</v>
      </c>
      <c r="B272" s="546" t="s">
        <v>467</v>
      </c>
      <c r="C272" s="546"/>
      <c r="D272" s="546"/>
      <c r="E272" s="546"/>
      <c r="F272" s="546"/>
      <c r="G272" s="546"/>
      <c r="H272" s="546" t="s">
        <v>468</v>
      </c>
      <c r="I272" s="546"/>
      <c r="J272" s="546"/>
      <c r="K272" s="546"/>
      <c r="L272" s="546"/>
      <c r="M272" s="547"/>
    </row>
    <row r="273" spans="1:13" ht="30">
      <c r="A273" s="591"/>
      <c r="B273" s="238" t="s">
        <v>469</v>
      </c>
      <c r="C273" s="238" t="s">
        <v>470</v>
      </c>
      <c r="D273" s="238" t="s">
        <v>471</v>
      </c>
      <c r="E273" s="238" t="s">
        <v>472</v>
      </c>
      <c r="F273" s="238">
        <v>100</v>
      </c>
      <c r="G273" s="265" t="s">
        <v>275</v>
      </c>
      <c r="H273" s="238" t="s">
        <v>473</v>
      </c>
      <c r="I273" s="238" t="s">
        <v>470</v>
      </c>
      <c r="J273" s="238" t="s">
        <v>471</v>
      </c>
      <c r="K273" s="238" t="s">
        <v>474</v>
      </c>
      <c r="L273" s="238">
        <v>100</v>
      </c>
      <c r="M273" s="239" t="s">
        <v>275</v>
      </c>
    </row>
    <row r="274" spans="1:13">
      <c r="A274" s="261" t="s">
        <v>276</v>
      </c>
      <c r="B274" s="273">
        <v>8.5</v>
      </c>
      <c r="C274" s="271">
        <v>5</v>
      </c>
      <c r="D274" s="271">
        <v>5</v>
      </c>
      <c r="E274" s="273">
        <v>64</v>
      </c>
      <c r="F274" s="241">
        <f>SUM(B274:E274)</f>
        <v>82.5</v>
      </c>
      <c r="G274" s="271" t="str">
        <f>IF(F274&gt;=91,"A1",IF(F274&gt;=81,"A2",IF(F274&gt;=71,"B1",IF(F274&gt;=61,"B2",IF(F274&gt;=51,"C1",IF(F274&gt;=41,"C2",IF(F274&gt;=33,"D","E")))))))</f>
        <v>A2</v>
      </c>
      <c r="H274" s="259">
        <v>8.25</v>
      </c>
      <c r="I274" s="259">
        <v>5</v>
      </c>
      <c r="J274" s="259">
        <v>5</v>
      </c>
      <c r="K274" s="242">
        <v>65.5</v>
      </c>
      <c r="L274" s="241">
        <f>SUM(H274:K274)</f>
        <v>83.75</v>
      </c>
      <c r="M274" s="260" t="str">
        <f>IF(L274&gt;=91,"A1",IF(L274&gt;=81,"A2",IF(L274&gt;=71,"B1",IF(L274&gt;=61,"B2",IF(L274&gt;=51,"C1",IF(L274&gt;=41,"C2",IF(L274&gt;=33,"D","E")))))))</f>
        <v>A2</v>
      </c>
    </row>
    <row r="275" spans="1:13">
      <c r="A275" s="261" t="s">
        <v>277</v>
      </c>
      <c r="B275" s="274">
        <v>8</v>
      </c>
      <c r="C275" s="271">
        <v>5</v>
      </c>
      <c r="D275" s="271">
        <v>5</v>
      </c>
      <c r="E275" s="271">
        <v>56</v>
      </c>
      <c r="F275" s="241">
        <f t="shared" ref="F275:F277" si="29">SUM(B275:E275)</f>
        <v>74</v>
      </c>
      <c r="G275" s="271" t="str">
        <f t="shared" ref="G275:G278" si="30">IF(F275&gt;=91,"A1",IF(F275&gt;=81,"A2",IF(F275&gt;=71,"B1",IF(F275&gt;=61,"B2",IF(F275&gt;=51,"C1",IF(F275&gt;=41,"C2",IF(F275&gt;=33,"D","E")))))))</f>
        <v>B1</v>
      </c>
      <c r="H275" s="259">
        <v>7.5</v>
      </c>
      <c r="I275" s="259">
        <v>5</v>
      </c>
      <c r="J275" s="259">
        <v>4</v>
      </c>
      <c r="K275" s="259">
        <v>65</v>
      </c>
      <c r="L275" s="241">
        <f t="shared" ref="L275:L278" si="31">SUM(H275:K275)</f>
        <v>81.5</v>
      </c>
      <c r="M275" s="260" t="str">
        <f t="shared" ref="M275:M278" si="32">IF(L275&gt;=91,"A1",IF(L275&gt;=81,"A2",IF(L275&gt;=71,"B1",IF(L275&gt;=61,"B2",IF(L275&gt;=51,"C1",IF(L275&gt;=41,"C2",IF(L275&gt;=33,"D","E")))))))</f>
        <v>A2</v>
      </c>
    </row>
    <row r="276" spans="1:13">
      <c r="A276" s="261" t="s">
        <v>475</v>
      </c>
      <c r="B276" s="271">
        <v>7.25</v>
      </c>
      <c r="C276" s="271">
        <v>4</v>
      </c>
      <c r="D276" s="271">
        <v>4</v>
      </c>
      <c r="E276" s="271">
        <v>53.5</v>
      </c>
      <c r="F276" s="313">
        <f t="shared" si="29"/>
        <v>68.75</v>
      </c>
      <c r="G276" s="271" t="str">
        <f t="shared" si="30"/>
        <v>B2</v>
      </c>
      <c r="H276" s="259">
        <v>8.75</v>
      </c>
      <c r="I276" s="259">
        <v>4</v>
      </c>
      <c r="J276" s="259">
        <v>4</v>
      </c>
      <c r="K276" s="5">
        <v>69</v>
      </c>
      <c r="L276" s="241">
        <f t="shared" si="31"/>
        <v>85.75</v>
      </c>
      <c r="M276" s="260" t="str">
        <f t="shared" si="32"/>
        <v>A2</v>
      </c>
    </row>
    <row r="277" spans="1:13" ht="15.75">
      <c r="A277" s="261" t="s">
        <v>279</v>
      </c>
      <c r="B277" s="271">
        <v>9.25</v>
      </c>
      <c r="C277" s="271">
        <v>5</v>
      </c>
      <c r="D277" s="271">
        <v>5</v>
      </c>
      <c r="E277" s="271">
        <v>74</v>
      </c>
      <c r="F277" s="313">
        <f t="shared" si="29"/>
        <v>93.25</v>
      </c>
      <c r="G277" s="271" t="str">
        <f t="shared" si="30"/>
        <v>A1</v>
      </c>
      <c r="H277" s="244">
        <v>9.5</v>
      </c>
      <c r="I277" s="338">
        <v>5</v>
      </c>
      <c r="J277" s="338">
        <v>5</v>
      </c>
      <c r="K277" s="5">
        <v>68</v>
      </c>
      <c r="L277" s="241">
        <f t="shared" si="31"/>
        <v>87.5</v>
      </c>
      <c r="M277" s="260" t="str">
        <f t="shared" si="32"/>
        <v>A2</v>
      </c>
    </row>
    <row r="278" spans="1:13" ht="15.75">
      <c r="A278" s="261" t="s">
        <v>379</v>
      </c>
      <c r="B278" s="271">
        <v>9.25</v>
      </c>
      <c r="C278" s="271">
        <v>5</v>
      </c>
      <c r="D278" s="271">
        <v>5</v>
      </c>
      <c r="E278" s="271">
        <v>63.5</v>
      </c>
      <c r="F278" s="241">
        <v>82.75</v>
      </c>
      <c r="G278" s="271" t="str">
        <f t="shared" si="30"/>
        <v>A2</v>
      </c>
      <c r="H278" s="244">
        <v>8.75</v>
      </c>
      <c r="I278" s="259">
        <v>5</v>
      </c>
      <c r="J278" s="259">
        <v>4.5</v>
      </c>
      <c r="K278" s="339">
        <v>73.5</v>
      </c>
      <c r="L278" s="241">
        <f t="shared" si="31"/>
        <v>91.75</v>
      </c>
      <c r="M278" s="260" t="str">
        <f t="shared" si="32"/>
        <v>A1</v>
      </c>
    </row>
    <row r="279" spans="1:13">
      <c r="A279" s="261" t="s">
        <v>360</v>
      </c>
      <c r="B279" s="271"/>
      <c r="C279" s="271"/>
      <c r="D279" s="271"/>
      <c r="E279" s="275">
        <v>43.5</v>
      </c>
      <c r="F279" s="245">
        <v>43.5</v>
      </c>
      <c r="G279" s="271"/>
      <c r="H279" s="259"/>
      <c r="I279" s="259"/>
      <c r="J279" s="259"/>
      <c r="K279" s="259">
        <v>41</v>
      </c>
      <c r="L279" s="313"/>
      <c r="M279" s="260"/>
    </row>
    <row r="280" spans="1:13">
      <c r="A280" s="261" t="s">
        <v>493</v>
      </c>
      <c r="B280" s="271"/>
      <c r="C280" s="271"/>
      <c r="D280" s="271"/>
      <c r="E280" s="272">
        <v>47</v>
      </c>
      <c r="F280" s="313"/>
      <c r="G280" s="271"/>
      <c r="H280" s="259"/>
      <c r="I280" s="259"/>
      <c r="J280" s="259"/>
      <c r="K280" s="12">
        <v>47.5</v>
      </c>
      <c r="L280" s="313"/>
      <c r="M280" s="260"/>
    </row>
    <row r="281" spans="1:13">
      <c r="A281" s="261" t="s">
        <v>494</v>
      </c>
      <c r="B281" s="271"/>
      <c r="C281" s="271"/>
      <c r="D281" s="271"/>
      <c r="E281" s="271">
        <v>47.5</v>
      </c>
      <c r="F281" s="313"/>
      <c r="G281" s="271"/>
      <c r="H281" s="259"/>
      <c r="I281" s="259"/>
      <c r="J281" s="259"/>
      <c r="K281" s="259">
        <v>48</v>
      </c>
      <c r="L281" s="313"/>
      <c r="M281" s="260"/>
    </row>
    <row r="282" spans="1:13">
      <c r="A282" s="261" t="s">
        <v>383</v>
      </c>
      <c r="B282" s="271"/>
      <c r="C282" s="271"/>
      <c r="D282" s="271"/>
      <c r="E282" s="271">
        <v>44</v>
      </c>
      <c r="F282" s="313"/>
      <c r="G282" s="271"/>
      <c r="H282" s="259"/>
      <c r="I282" s="259"/>
      <c r="J282" s="259"/>
      <c r="K282" s="259">
        <v>42</v>
      </c>
      <c r="L282" s="313"/>
      <c r="M282" s="260"/>
    </row>
    <row r="283" spans="1:13" ht="26.25">
      <c r="A283" s="261" t="s">
        <v>476</v>
      </c>
      <c r="B283" s="259">
        <v>500</v>
      </c>
      <c r="C283" s="263" t="s">
        <v>477</v>
      </c>
      <c r="D283" s="246">
        <f>(F274+F275+F276+F277+F278)</f>
        <v>401.25</v>
      </c>
      <c r="E283" s="247"/>
      <c r="F283" s="263" t="s">
        <v>478</v>
      </c>
      <c r="G283" s="246">
        <f>(D283/500)*100</f>
        <v>80.25</v>
      </c>
      <c r="H283" s="247"/>
      <c r="I283" s="248"/>
      <c r="J283" s="542" t="s">
        <v>479</v>
      </c>
      <c r="K283" s="542"/>
      <c r="L283" s="543" t="str">
        <f>IF(G283&gt;=91,"A1",IF(G283&gt;=81,"A2",IF(G283&gt;=71,"B1",IF(G283&gt;=61,"B2",IF(G283&gt;=51,"C1",IF(G283&gt;=41,"C2",IF(G283&gt;=33,"D","E")))))))</f>
        <v>B1</v>
      </c>
      <c r="M283" s="544" t="str">
        <f t="shared" ref="M283" si="33">IF(K283&gt;=91,"A1",IF(K283&gt;=81,"A2",IF(K283&gt;=71,"B1",IF(K283&gt;=61,"B2",IF(K283&gt;=51,"C1",IF(K283&gt;=41,"C2",IF(K283&gt;=33,"D","E")))))))</f>
        <v>E</v>
      </c>
    </row>
    <row r="284" spans="1:13" ht="26.25">
      <c r="A284" s="267" t="s">
        <v>480</v>
      </c>
      <c r="B284" s="259">
        <v>500</v>
      </c>
      <c r="C284" s="263" t="s">
        <v>481</v>
      </c>
      <c r="D284" s="246">
        <f>(L274+L275+L276+L277+L278)</f>
        <v>430.25</v>
      </c>
      <c r="E284" s="247"/>
      <c r="F284" s="263" t="s">
        <v>482</v>
      </c>
      <c r="G284" s="246">
        <f>D284/500*100</f>
        <v>86.050000000000011</v>
      </c>
      <c r="H284" s="246"/>
      <c r="I284" s="249"/>
      <c r="J284" s="542" t="s">
        <v>483</v>
      </c>
      <c r="K284" s="542"/>
      <c r="L284" s="543" t="str">
        <f>IF(G284&gt;=91,"A1",IF(G284&gt;=81,"A2",IF(G284&gt;=71,"B1",IF(G284&gt;=61,"B2",IF(G284&gt;=51,"C1",IF(G284&gt;=41,"C2",IF(G284&gt;=33,"D","E")))))))</f>
        <v>A2</v>
      </c>
      <c r="M284" s="544" t="str">
        <f t="shared" ref="M284:M285" si="34">IF(K284&gt;=91,"A1",IF(K284&gt;=81,"A2",IF(K284&gt;=71,"B1",IF(K284&gt;=61,"B2",IF(K284&gt;=51,"C1",IF(K284&gt;=41,"C2",IF(K284&gt;=33,"D","E")))))))</f>
        <v>E</v>
      </c>
    </row>
    <row r="285" spans="1:13">
      <c r="A285" s="268" t="s">
        <v>484</v>
      </c>
      <c r="B285" s="265">
        <v>1000</v>
      </c>
      <c r="C285" s="265">
        <f>(D283+D284)</f>
        <v>831.5</v>
      </c>
      <c r="D285" s="576"/>
      <c r="E285" s="576"/>
      <c r="F285" s="264" t="s">
        <v>485</v>
      </c>
      <c r="G285" s="264"/>
      <c r="H285" s="264"/>
      <c r="I285" s="265">
        <f>(C285/1000)*100</f>
        <v>83.15</v>
      </c>
      <c r="J285" s="264" t="s">
        <v>486</v>
      </c>
      <c r="K285" s="264"/>
      <c r="L285" s="535" t="str">
        <f>IF(I285&gt;=91,"A1",IF(I285&gt;=81,"A2",IF(I285&gt;=71,"B1",IF(I285&gt;=61,"B2",IF(I285&gt;=51,"C1",IF(I285&gt;=41,"C2",IF(I285&gt;=33,"D","E")))))))</f>
        <v>A2</v>
      </c>
      <c r="M285" s="536" t="str">
        <f t="shared" si="34"/>
        <v>E</v>
      </c>
    </row>
    <row r="286" spans="1:13">
      <c r="A286" s="573" t="s">
        <v>386</v>
      </c>
      <c r="B286" s="574"/>
      <c r="C286" s="574"/>
      <c r="D286" s="574"/>
      <c r="E286" s="574"/>
      <c r="F286" s="574"/>
      <c r="G286" s="574"/>
      <c r="H286" s="574"/>
      <c r="I286" s="574"/>
      <c r="J286" s="574"/>
      <c r="K286" s="574"/>
      <c r="L286" s="574"/>
      <c r="M286" s="575"/>
    </row>
    <row r="287" spans="1:13">
      <c r="A287" s="545" t="s">
        <v>387</v>
      </c>
      <c r="B287" s="546"/>
      <c r="C287" s="546"/>
      <c r="D287" s="546"/>
      <c r="E287" s="546"/>
      <c r="F287" s="546"/>
      <c r="G287" s="546"/>
      <c r="H287" s="546"/>
      <c r="I287" s="546"/>
      <c r="J287" s="546"/>
      <c r="K287" s="546"/>
      <c r="L287" s="546"/>
      <c r="M287" s="547"/>
    </row>
    <row r="288" spans="1:13">
      <c r="A288" s="545" t="s">
        <v>388</v>
      </c>
      <c r="B288" s="546"/>
      <c r="C288" s="546"/>
      <c r="D288" s="546"/>
      <c r="E288" s="546"/>
      <c r="F288" s="546" t="s">
        <v>487</v>
      </c>
      <c r="G288" s="546"/>
      <c r="H288" s="546"/>
      <c r="I288" s="546"/>
      <c r="J288" s="546"/>
      <c r="K288" s="546" t="s">
        <v>488</v>
      </c>
      <c r="L288" s="546"/>
      <c r="M288" s="547"/>
    </row>
    <row r="289" spans="1:13">
      <c r="A289" s="548" t="s">
        <v>390</v>
      </c>
      <c r="B289" s="549"/>
      <c r="C289" s="549"/>
      <c r="D289" s="549"/>
      <c r="E289" s="549"/>
      <c r="F289" s="543" t="s">
        <v>391</v>
      </c>
      <c r="G289" s="543"/>
      <c r="H289" s="543"/>
      <c r="I289" s="543"/>
      <c r="J289" s="543"/>
      <c r="K289" s="569" t="s">
        <v>391</v>
      </c>
      <c r="L289" s="543"/>
      <c r="M289" s="544"/>
    </row>
    <row r="290" spans="1:13">
      <c r="A290" s="545" t="s">
        <v>392</v>
      </c>
      <c r="B290" s="546"/>
      <c r="C290" s="546"/>
      <c r="D290" s="546"/>
      <c r="E290" s="546"/>
      <c r="F290" s="546"/>
      <c r="G290" s="546"/>
      <c r="H290" s="546"/>
      <c r="I290" s="546"/>
      <c r="J290" s="546"/>
      <c r="K290" s="546"/>
      <c r="L290" s="546"/>
      <c r="M290" s="547"/>
    </row>
    <row r="291" spans="1:13">
      <c r="A291" s="545" t="s">
        <v>388</v>
      </c>
      <c r="B291" s="546"/>
      <c r="C291" s="546"/>
      <c r="D291" s="546"/>
      <c r="E291" s="546"/>
      <c r="F291" s="546" t="s">
        <v>487</v>
      </c>
      <c r="G291" s="546"/>
      <c r="H291" s="546"/>
      <c r="I291" s="546"/>
      <c r="J291" s="546"/>
      <c r="K291" s="546" t="s">
        <v>488</v>
      </c>
      <c r="L291" s="546"/>
      <c r="M291" s="547"/>
    </row>
    <row r="292" spans="1:13">
      <c r="A292" s="537" t="s">
        <v>393</v>
      </c>
      <c r="B292" s="538"/>
      <c r="C292" s="538"/>
      <c r="D292" s="538"/>
      <c r="E292" s="538"/>
      <c r="F292" s="546" t="s">
        <v>394</v>
      </c>
      <c r="G292" s="546" t="s">
        <v>394</v>
      </c>
      <c r="H292" s="546" t="s">
        <v>394</v>
      </c>
      <c r="I292" s="546" t="s">
        <v>394</v>
      </c>
      <c r="J292" s="546" t="s">
        <v>394</v>
      </c>
      <c r="K292" s="546" t="s">
        <v>398</v>
      </c>
      <c r="L292" s="546"/>
      <c r="M292" s="547"/>
    </row>
    <row r="293" spans="1:13">
      <c r="A293" s="537" t="s">
        <v>395</v>
      </c>
      <c r="B293" s="538"/>
      <c r="C293" s="538"/>
      <c r="D293" s="538"/>
      <c r="E293" s="538"/>
      <c r="F293" s="543" t="s">
        <v>394</v>
      </c>
      <c r="G293" s="543" t="s">
        <v>394</v>
      </c>
      <c r="H293" s="543" t="s">
        <v>394</v>
      </c>
      <c r="I293" s="543" t="s">
        <v>394</v>
      </c>
      <c r="J293" s="543" t="s">
        <v>394</v>
      </c>
      <c r="K293" s="569" t="s">
        <v>398</v>
      </c>
      <c r="L293" s="543"/>
      <c r="M293" s="544"/>
    </row>
    <row r="294" spans="1:13">
      <c r="A294" s="561" t="s">
        <v>396</v>
      </c>
      <c r="B294" s="562"/>
      <c r="C294" s="562"/>
      <c r="D294" s="562"/>
      <c r="E294" s="563"/>
      <c r="F294" s="564" t="s">
        <v>398</v>
      </c>
      <c r="G294" s="565" t="s">
        <v>398</v>
      </c>
      <c r="H294" s="565" t="s">
        <v>398</v>
      </c>
      <c r="I294" s="565" t="s">
        <v>398</v>
      </c>
      <c r="J294" s="566" t="s">
        <v>398</v>
      </c>
      <c r="K294" s="567" t="s">
        <v>398</v>
      </c>
      <c r="L294" s="565"/>
      <c r="M294" s="568"/>
    </row>
    <row r="295" spans="1:13">
      <c r="A295" s="561" t="s">
        <v>397</v>
      </c>
      <c r="B295" s="562"/>
      <c r="C295" s="562"/>
      <c r="D295" s="562"/>
      <c r="E295" s="563"/>
      <c r="F295" s="564" t="s">
        <v>398</v>
      </c>
      <c r="G295" s="565" t="s">
        <v>398</v>
      </c>
      <c r="H295" s="565" t="s">
        <v>398</v>
      </c>
      <c r="I295" s="565" t="s">
        <v>398</v>
      </c>
      <c r="J295" s="566" t="s">
        <v>398</v>
      </c>
      <c r="K295" s="567" t="s">
        <v>398</v>
      </c>
      <c r="L295" s="565"/>
      <c r="M295" s="568"/>
    </row>
    <row r="296" spans="1:13">
      <c r="A296" s="545" t="s">
        <v>399</v>
      </c>
      <c r="B296" s="546"/>
      <c r="C296" s="546"/>
      <c r="D296" s="546"/>
      <c r="E296" s="546"/>
      <c r="F296" s="546"/>
      <c r="G296" s="546"/>
      <c r="H296" s="546"/>
      <c r="I296" s="546"/>
      <c r="J296" s="546"/>
      <c r="K296" s="546"/>
      <c r="L296" s="546"/>
      <c r="M296" s="547"/>
    </row>
    <row r="297" spans="1:13">
      <c r="A297" s="545" t="s">
        <v>388</v>
      </c>
      <c r="B297" s="546"/>
      <c r="C297" s="546"/>
      <c r="D297" s="546"/>
      <c r="E297" s="546"/>
      <c r="F297" s="546" t="s">
        <v>487</v>
      </c>
      <c r="G297" s="546"/>
      <c r="H297" s="546"/>
      <c r="I297" s="546"/>
      <c r="J297" s="546"/>
      <c r="K297" s="546" t="s">
        <v>488</v>
      </c>
      <c r="L297" s="546"/>
      <c r="M297" s="547"/>
    </row>
    <row r="298" spans="1:13">
      <c r="A298" s="548" t="s">
        <v>373</v>
      </c>
      <c r="B298" s="549"/>
      <c r="C298" s="549"/>
      <c r="D298" s="549"/>
      <c r="E298" s="549"/>
      <c r="F298" s="549"/>
      <c r="G298" s="543" t="s">
        <v>542</v>
      </c>
      <c r="H298" s="543"/>
      <c r="I298" s="543"/>
      <c r="J298" s="543"/>
      <c r="K298" s="543"/>
      <c r="L298" s="543"/>
      <c r="M298" s="544"/>
    </row>
    <row r="299" spans="1:13">
      <c r="A299" s="261" t="s">
        <v>489</v>
      </c>
      <c r="B299" s="559" t="s">
        <v>557</v>
      </c>
      <c r="C299" s="540"/>
      <c r="D299" s="540"/>
      <c r="E299" s="540"/>
      <c r="F299" s="540"/>
      <c r="G299" s="540"/>
      <c r="H299" s="540"/>
      <c r="I299" s="540"/>
      <c r="J299" s="540"/>
      <c r="K299" s="540"/>
      <c r="L299" s="540"/>
      <c r="M299" s="560"/>
    </row>
    <row r="300" spans="1:13">
      <c r="A300" s="261" t="s">
        <v>400</v>
      </c>
      <c r="B300" s="539" t="s">
        <v>525</v>
      </c>
      <c r="C300" s="540"/>
      <c r="D300" s="540"/>
      <c r="E300" s="540"/>
      <c r="F300" s="540"/>
      <c r="G300" s="540"/>
      <c r="H300" s="540"/>
      <c r="I300" s="540"/>
      <c r="J300" s="540"/>
      <c r="K300" s="540"/>
      <c r="L300" s="540"/>
      <c r="M300" s="560"/>
    </row>
    <row r="301" spans="1:13">
      <c r="A301" s="545" t="s">
        <v>490</v>
      </c>
      <c r="B301" s="546"/>
      <c r="C301" s="546"/>
      <c r="D301" s="546" t="s">
        <v>491</v>
      </c>
      <c r="E301" s="546"/>
      <c r="F301" s="546"/>
      <c r="G301" s="546"/>
      <c r="H301" s="546"/>
      <c r="I301" s="546"/>
      <c r="J301" s="546" t="s">
        <v>492</v>
      </c>
      <c r="K301" s="546"/>
      <c r="L301" s="546"/>
      <c r="M301" s="547"/>
    </row>
    <row r="302" spans="1:13">
      <c r="A302" s="545"/>
      <c r="B302" s="546"/>
      <c r="C302" s="546"/>
      <c r="D302" s="546"/>
      <c r="E302" s="546"/>
      <c r="F302" s="546"/>
      <c r="G302" s="546"/>
      <c r="H302" s="546"/>
      <c r="I302" s="546"/>
      <c r="J302" s="546"/>
      <c r="K302" s="546"/>
      <c r="L302" s="546"/>
      <c r="M302" s="547"/>
    </row>
    <row r="303" spans="1:13">
      <c r="A303" s="545"/>
      <c r="B303" s="546"/>
      <c r="C303" s="546"/>
      <c r="D303" s="546"/>
      <c r="E303" s="546"/>
      <c r="F303" s="546"/>
      <c r="G303" s="546"/>
      <c r="H303" s="546"/>
      <c r="I303" s="546"/>
      <c r="J303" s="546"/>
      <c r="K303" s="546"/>
      <c r="L303" s="546"/>
      <c r="M303" s="547"/>
    </row>
    <row r="304" spans="1:13">
      <c r="A304" s="545"/>
      <c r="B304" s="546"/>
      <c r="C304" s="546"/>
      <c r="D304" s="546"/>
      <c r="E304" s="546"/>
      <c r="F304" s="546"/>
      <c r="G304" s="546"/>
      <c r="H304" s="546"/>
      <c r="I304" s="546"/>
      <c r="J304" s="546"/>
      <c r="K304" s="546"/>
      <c r="L304" s="546"/>
      <c r="M304" s="547"/>
    </row>
    <row r="305" spans="1:13">
      <c r="A305" s="554" t="s">
        <v>401</v>
      </c>
      <c r="B305" s="555"/>
      <c r="C305" s="555"/>
      <c r="D305" s="555"/>
      <c r="E305" s="555"/>
      <c r="F305" s="555"/>
      <c r="G305" s="555"/>
      <c r="H305" s="556" t="s">
        <v>402</v>
      </c>
      <c r="I305" s="557"/>
      <c r="J305" s="557"/>
      <c r="K305" s="557"/>
      <c r="L305" s="557"/>
      <c r="M305" s="558"/>
    </row>
    <row r="306" spans="1:13">
      <c r="A306" s="257" t="s">
        <v>403</v>
      </c>
      <c r="B306" s="555" t="s">
        <v>275</v>
      </c>
      <c r="C306" s="555"/>
      <c r="D306" s="250" t="s">
        <v>403</v>
      </c>
      <c r="E306" s="256"/>
      <c r="F306" s="555" t="s">
        <v>275</v>
      </c>
      <c r="G306" s="555"/>
      <c r="H306" s="269"/>
      <c r="I306" s="269"/>
      <c r="J306" s="270" t="s">
        <v>404</v>
      </c>
      <c r="K306" s="269"/>
      <c r="L306" s="270" t="s">
        <v>275</v>
      </c>
      <c r="M306" s="251"/>
    </row>
    <row r="307" spans="1:13">
      <c r="A307" s="252" t="s">
        <v>405</v>
      </c>
      <c r="B307" s="551" t="s">
        <v>280</v>
      </c>
      <c r="C307" s="551"/>
      <c r="D307" s="551" t="s">
        <v>406</v>
      </c>
      <c r="E307" s="551"/>
      <c r="F307" s="551" t="s">
        <v>306</v>
      </c>
      <c r="G307" s="551"/>
      <c r="H307" s="269"/>
      <c r="I307" s="269"/>
      <c r="J307" s="552">
        <v>3</v>
      </c>
      <c r="K307" s="553"/>
      <c r="L307" s="343" t="s">
        <v>398</v>
      </c>
      <c r="M307" s="251"/>
    </row>
    <row r="308" spans="1:13">
      <c r="A308" s="252" t="s">
        <v>407</v>
      </c>
      <c r="B308" s="551" t="s">
        <v>297</v>
      </c>
      <c r="C308" s="551"/>
      <c r="D308" s="551" t="s">
        <v>408</v>
      </c>
      <c r="E308" s="551"/>
      <c r="F308" s="551" t="s">
        <v>292</v>
      </c>
      <c r="G308" s="551"/>
      <c r="H308" s="269"/>
      <c r="I308" s="269"/>
      <c r="J308" s="552">
        <v>2</v>
      </c>
      <c r="K308" s="553"/>
      <c r="L308" s="343" t="s">
        <v>391</v>
      </c>
      <c r="M308" s="251"/>
    </row>
    <row r="309" spans="1:13">
      <c r="A309" s="252" t="s">
        <v>409</v>
      </c>
      <c r="B309" s="551" t="s">
        <v>410</v>
      </c>
      <c r="C309" s="551"/>
      <c r="D309" s="551" t="s">
        <v>411</v>
      </c>
      <c r="E309" s="551"/>
      <c r="F309" s="551" t="s">
        <v>412</v>
      </c>
      <c r="G309" s="551"/>
      <c r="H309" s="269"/>
      <c r="I309" s="269"/>
      <c r="J309" s="552">
        <v>1</v>
      </c>
      <c r="K309" s="553"/>
      <c r="L309" s="343" t="s">
        <v>394</v>
      </c>
      <c r="M309" s="251"/>
    </row>
    <row r="310" spans="1:13" ht="15.75" thickBot="1">
      <c r="A310" s="253" t="s">
        <v>413</v>
      </c>
      <c r="B310" s="550" t="s">
        <v>336</v>
      </c>
      <c r="C310" s="550"/>
      <c r="D310" s="550" t="s">
        <v>414</v>
      </c>
      <c r="E310" s="550"/>
      <c r="F310" s="550" t="s">
        <v>415</v>
      </c>
      <c r="G310" s="550"/>
      <c r="H310" s="254"/>
      <c r="I310" s="254"/>
      <c r="J310" s="254"/>
      <c r="K310" s="254"/>
      <c r="L310" s="358"/>
      <c r="M310" s="255"/>
    </row>
    <row r="313" spans="1:13" ht="15.75" thickBot="1"/>
    <row r="314" spans="1:13" ht="15.75">
      <c r="A314" s="232"/>
      <c r="B314" s="584" t="s">
        <v>449</v>
      </c>
      <c r="C314" s="584"/>
      <c r="D314" s="584"/>
      <c r="E314" s="584"/>
      <c r="F314" s="584"/>
      <c r="G314" s="584"/>
      <c r="H314" s="584"/>
      <c r="I314" s="585"/>
      <c r="J314" s="586" t="s">
        <v>450</v>
      </c>
      <c r="K314" s="584"/>
      <c r="L314" s="584"/>
      <c r="M314" s="587"/>
    </row>
    <row r="315" spans="1:13" ht="21">
      <c r="A315" s="588" t="s">
        <v>451</v>
      </c>
      <c r="B315" s="589"/>
      <c r="C315" s="589"/>
      <c r="D315" s="589"/>
      <c r="E315" s="589"/>
      <c r="F315" s="589"/>
      <c r="G315" s="589"/>
      <c r="H315" s="589"/>
      <c r="I315" s="589"/>
      <c r="J315" s="589"/>
      <c r="K315" s="589"/>
      <c r="L315" s="589"/>
      <c r="M315" s="590"/>
    </row>
    <row r="316" spans="1:13" ht="21">
      <c r="A316" s="233"/>
      <c r="B316" s="578" t="s">
        <v>452</v>
      </c>
      <c r="C316" s="578"/>
      <c r="D316" s="578"/>
      <c r="E316" s="579"/>
      <c r="F316" s="234" t="s">
        <v>453</v>
      </c>
      <c r="G316" s="234"/>
      <c r="H316" s="570" t="s">
        <v>454</v>
      </c>
      <c r="I316" s="571"/>
      <c r="J316" s="572"/>
      <c r="K316" s="235" t="s">
        <v>455</v>
      </c>
      <c r="L316" s="262"/>
      <c r="M316" s="236"/>
    </row>
    <row r="317" spans="1:13">
      <c r="A317" s="580" t="s">
        <v>456</v>
      </c>
      <c r="B317" s="571"/>
      <c r="C317" s="571"/>
      <c r="D317" s="571"/>
      <c r="E317" s="571"/>
      <c r="F317" s="571"/>
      <c r="G317" s="571"/>
      <c r="H317" s="571"/>
      <c r="I317" s="571"/>
      <c r="J317" s="571"/>
      <c r="K317" s="571"/>
      <c r="L317" s="571"/>
      <c r="M317" s="581"/>
    </row>
    <row r="318" spans="1:13">
      <c r="A318" s="561" t="s">
        <v>457</v>
      </c>
      <c r="B318" s="562"/>
      <c r="C318" s="562"/>
      <c r="D318" s="562"/>
      <c r="E318" s="562"/>
      <c r="F318" s="562"/>
      <c r="G318" s="562"/>
      <c r="H318" s="562"/>
      <c r="I318" s="562"/>
      <c r="J318" s="562"/>
      <c r="K318" s="562"/>
      <c r="L318" s="562"/>
      <c r="M318" s="582"/>
    </row>
    <row r="319" spans="1:13">
      <c r="A319" s="537" t="s">
        <v>458</v>
      </c>
      <c r="B319" s="538"/>
      <c r="C319" s="539" t="s">
        <v>425</v>
      </c>
      <c r="D319" s="540"/>
      <c r="E319" s="540"/>
      <c r="F319" s="540"/>
      <c r="G319" s="541"/>
      <c r="H319" s="258" t="s">
        <v>459</v>
      </c>
      <c r="I319" s="237"/>
      <c r="J319" s="549">
        <v>7</v>
      </c>
      <c r="K319" s="549"/>
      <c r="L319" s="549"/>
      <c r="M319" s="583"/>
    </row>
    <row r="320" spans="1:13">
      <c r="A320" s="537" t="s">
        <v>460</v>
      </c>
      <c r="B320" s="538"/>
      <c r="C320" s="539" t="s">
        <v>264</v>
      </c>
      <c r="D320" s="540"/>
      <c r="E320" s="540"/>
      <c r="F320" s="540"/>
      <c r="G320" s="541"/>
      <c r="H320" s="258" t="s">
        <v>461</v>
      </c>
      <c r="I320" s="237"/>
      <c r="J320" s="574">
        <v>1451</v>
      </c>
      <c r="K320" s="574"/>
      <c r="L320" s="574"/>
      <c r="M320" s="575"/>
    </row>
    <row r="321" spans="1:13">
      <c r="A321" s="537" t="s">
        <v>462</v>
      </c>
      <c r="B321" s="538"/>
      <c r="C321" s="577">
        <v>41183</v>
      </c>
      <c r="D321" s="540">
        <v>41183</v>
      </c>
      <c r="E321" s="540">
        <v>41183</v>
      </c>
      <c r="F321" s="540">
        <v>41183</v>
      </c>
      <c r="G321" s="541">
        <v>41183</v>
      </c>
      <c r="H321" s="258" t="s">
        <v>463</v>
      </c>
      <c r="I321" s="237"/>
      <c r="J321" s="574">
        <v>9858206366</v>
      </c>
      <c r="K321" s="574">
        <v>9858206366</v>
      </c>
      <c r="L321" s="574">
        <v>9858206366</v>
      </c>
      <c r="M321" s="575">
        <v>9858206366</v>
      </c>
    </row>
    <row r="322" spans="1:13">
      <c r="A322" s="537" t="s">
        <v>464</v>
      </c>
      <c r="B322" s="538"/>
      <c r="C322" s="539" t="s">
        <v>427</v>
      </c>
      <c r="D322" s="540"/>
      <c r="E322" s="540"/>
      <c r="F322" s="540"/>
      <c r="G322" s="541"/>
      <c r="H322" s="548" t="s">
        <v>270</v>
      </c>
      <c r="I322" s="549"/>
      <c r="J322" s="574" t="s">
        <v>426</v>
      </c>
      <c r="K322" s="574"/>
      <c r="L322" s="574"/>
      <c r="M322" s="575"/>
    </row>
    <row r="323" spans="1:13">
      <c r="A323" s="545" t="s">
        <v>465</v>
      </c>
      <c r="B323" s="546"/>
      <c r="C323" s="546"/>
      <c r="D323" s="546"/>
      <c r="E323" s="546"/>
      <c r="F323" s="546"/>
      <c r="G323" s="546"/>
      <c r="H323" s="546"/>
      <c r="I323" s="546"/>
      <c r="J323" s="546"/>
      <c r="K323" s="546"/>
      <c r="L323" s="546"/>
      <c r="M323" s="547"/>
    </row>
    <row r="324" spans="1:13">
      <c r="A324" s="591" t="s">
        <v>466</v>
      </c>
      <c r="B324" s="546" t="s">
        <v>467</v>
      </c>
      <c r="C324" s="546"/>
      <c r="D324" s="546"/>
      <c r="E324" s="546"/>
      <c r="F324" s="546"/>
      <c r="G324" s="546"/>
      <c r="H324" s="546" t="s">
        <v>468</v>
      </c>
      <c r="I324" s="546"/>
      <c r="J324" s="546"/>
      <c r="K324" s="546"/>
      <c r="L324" s="546"/>
      <c r="M324" s="547"/>
    </row>
    <row r="325" spans="1:13" ht="30">
      <c r="A325" s="591"/>
      <c r="B325" s="238" t="s">
        <v>469</v>
      </c>
      <c r="C325" s="238" t="s">
        <v>470</v>
      </c>
      <c r="D325" s="238" t="s">
        <v>471</v>
      </c>
      <c r="E325" s="238" t="s">
        <v>472</v>
      </c>
      <c r="F325" s="238">
        <v>100</v>
      </c>
      <c r="G325" s="265" t="s">
        <v>275</v>
      </c>
      <c r="H325" s="238" t="s">
        <v>473</v>
      </c>
      <c r="I325" s="238" t="s">
        <v>470</v>
      </c>
      <c r="J325" s="238" t="s">
        <v>471</v>
      </c>
      <c r="K325" s="238" t="s">
        <v>474</v>
      </c>
      <c r="L325" s="238">
        <v>100</v>
      </c>
      <c r="M325" s="239" t="s">
        <v>275</v>
      </c>
    </row>
    <row r="326" spans="1:13">
      <c r="A326" s="261" t="s">
        <v>276</v>
      </c>
      <c r="B326" s="273">
        <v>9.25</v>
      </c>
      <c r="C326" s="271">
        <v>5</v>
      </c>
      <c r="D326" s="271">
        <v>5</v>
      </c>
      <c r="E326" s="273">
        <v>57</v>
      </c>
      <c r="F326" s="241">
        <f>SUM(B326:E326)</f>
        <v>76.25</v>
      </c>
      <c r="G326" s="271" t="str">
        <f>IF(F326&gt;=91,"A1",IF(F326&gt;=81,"A2",IF(F326&gt;=71,"B1",IF(F326&gt;=61,"B2",IF(F326&gt;=51,"C1",IF(F326&gt;=41,"C2",IF(F326&gt;=33,"D","E")))))))</f>
        <v>B1</v>
      </c>
      <c r="H326" s="259">
        <v>8</v>
      </c>
      <c r="I326" s="259">
        <v>5</v>
      </c>
      <c r="J326" s="259">
        <v>5</v>
      </c>
      <c r="K326" s="242">
        <v>67</v>
      </c>
      <c r="L326" s="241">
        <f>SUM(H326:K326)</f>
        <v>85</v>
      </c>
      <c r="M326" s="260" t="str">
        <f>IF(L326&gt;=91,"A1",IF(L326&gt;=81,"A2",IF(L326&gt;=71,"B1",IF(L326&gt;=61,"B2",IF(L326&gt;=51,"C1",IF(L326&gt;=41,"C2",IF(L326&gt;=33,"D","E")))))))</f>
        <v>A2</v>
      </c>
    </row>
    <row r="327" spans="1:13">
      <c r="A327" s="261" t="s">
        <v>277</v>
      </c>
      <c r="B327" s="274">
        <v>8.5</v>
      </c>
      <c r="C327" s="271">
        <v>5</v>
      </c>
      <c r="D327" s="271">
        <v>5</v>
      </c>
      <c r="E327" s="271">
        <v>65</v>
      </c>
      <c r="F327" s="241">
        <f t="shared" ref="F327:F329" si="35">SUM(B327:E327)</f>
        <v>83.5</v>
      </c>
      <c r="G327" s="271" t="str">
        <f t="shared" ref="G327:G330" si="36">IF(F327&gt;=91,"A1",IF(F327&gt;=81,"A2",IF(F327&gt;=71,"B1",IF(F327&gt;=61,"B2",IF(F327&gt;=51,"C1",IF(F327&gt;=41,"C2",IF(F327&gt;=33,"D","E")))))))</f>
        <v>A2</v>
      </c>
      <c r="H327" s="259">
        <v>8.25</v>
      </c>
      <c r="I327" s="259">
        <v>5</v>
      </c>
      <c r="J327" s="259">
        <v>4</v>
      </c>
      <c r="K327" s="259">
        <v>66</v>
      </c>
      <c r="L327" s="241">
        <f t="shared" ref="L327:L330" si="37">SUM(H327:K327)</f>
        <v>83.25</v>
      </c>
      <c r="M327" s="260" t="str">
        <f t="shared" ref="M327:M330" si="38">IF(L327&gt;=91,"A1",IF(L327&gt;=81,"A2",IF(L327&gt;=71,"B1",IF(L327&gt;=61,"B2",IF(L327&gt;=51,"C1",IF(L327&gt;=41,"C2",IF(L327&gt;=33,"D","E")))))))</f>
        <v>A2</v>
      </c>
    </row>
    <row r="328" spans="1:13">
      <c r="A328" s="261" t="s">
        <v>475</v>
      </c>
      <c r="B328" s="271">
        <v>9.25</v>
      </c>
      <c r="C328" s="271">
        <v>5</v>
      </c>
      <c r="D328" s="271">
        <v>5</v>
      </c>
      <c r="E328" s="271">
        <v>71.5</v>
      </c>
      <c r="F328" s="313">
        <f t="shared" si="35"/>
        <v>90.75</v>
      </c>
      <c r="G328" s="271" t="str">
        <f t="shared" si="36"/>
        <v>A2</v>
      </c>
      <c r="H328" s="259">
        <v>6.5</v>
      </c>
      <c r="I328" s="259">
        <v>5</v>
      </c>
      <c r="J328" s="259">
        <v>5</v>
      </c>
      <c r="K328" s="5">
        <v>70.5</v>
      </c>
      <c r="L328" s="241">
        <f t="shared" si="37"/>
        <v>87</v>
      </c>
      <c r="M328" s="260" t="str">
        <f t="shared" si="38"/>
        <v>A2</v>
      </c>
    </row>
    <row r="329" spans="1:13" ht="15.75">
      <c r="A329" s="261" t="s">
        <v>279</v>
      </c>
      <c r="B329" s="271">
        <v>8.5</v>
      </c>
      <c r="C329" s="271">
        <v>5</v>
      </c>
      <c r="D329" s="271">
        <v>5</v>
      </c>
      <c r="E329" s="271">
        <v>77</v>
      </c>
      <c r="F329" s="313">
        <f t="shared" si="35"/>
        <v>95.5</v>
      </c>
      <c r="G329" s="271" t="str">
        <f t="shared" si="36"/>
        <v>A1</v>
      </c>
      <c r="H329" s="244">
        <v>10</v>
      </c>
      <c r="I329" s="338">
        <v>5</v>
      </c>
      <c r="J329" s="338">
        <v>5</v>
      </c>
      <c r="K329" s="5">
        <v>74.5</v>
      </c>
      <c r="L329" s="241">
        <f t="shared" si="37"/>
        <v>94.5</v>
      </c>
      <c r="M329" s="260" t="str">
        <f t="shared" si="38"/>
        <v>A1</v>
      </c>
    </row>
    <row r="330" spans="1:13" ht="15.75">
      <c r="A330" s="261" t="s">
        <v>379</v>
      </c>
      <c r="B330" s="271">
        <v>9.5</v>
      </c>
      <c r="C330" s="271">
        <v>5</v>
      </c>
      <c r="D330" s="271">
        <v>5</v>
      </c>
      <c r="E330" s="271">
        <v>66</v>
      </c>
      <c r="F330" s="241">
        <v>85.5</v>
      </c>
      <c r="G330" s="271" t="str">
        <f t="shared" si="36"/>
        <v>A2</v>
      </c>
      <c r="H330" s="244">
        <v>9.25</v>
      </c>
      <c r="I330" s="259">
        <v>5</v>
      </c>
      <c r="J330" s="259">
        <v>4</v>
      </c>
      <c r="K330" s="339">
        <v>70</v>
      </c>
      <c r="L330" s="241">
        <f t="shared" si="37"/>
        <v>88.25</v>
      </c>
      <c r="M330" s="260" t="str">
        <f t="shared" si="38"/>
        <v>A2</v>
      </c>
    </row>
    <row r="331" spans="1:13">
      <c r="A331" s="261" t="s">
        <v>360</v>
      </c>
      <c r="B331" s="271"/>
      <c r="C331" s="271"/>
      <c r="D331" s="271"/>
      <c r="E331" s="275">
        <v>48</v>
      </c>
      <c r="F331" s="245">
        <v>48</v>
      </c>
      <c r="G331" s="271"/>
      <c r="H331" s="259"/>
      <c r="I331" s="259"/>
      <c r="J331" s="259"/>
      <c r="K331" s="259">
        <v>43</v>
      </c>
      <c r="L331" s="313"/>
      <c r="M331" s="260"/>
    </row>
    <row r="332" spans="1:13">
      <c r="A332" s="261" t="s">
        <v>493</v>
      </c>
      <c r="B332" s="271"/>
      <c r="C332" s="271"/>
      <c r="D332" s="271"/>
      <c r="E332" s="272">
        <v>42.5</v>
      </c>
      <c r="F332" s="313"/>
      <c r="G332" s="271"/>
      <c r="H332" s="259"/>
      <c r="I332" s="259"/>
      <c r="J332" s="259"/>
      <c r="K332" s="12">
        <v>42</v>
      </c>
      <c r="L332" s="313"/>
      <c r="M332" s="260"/>
    </row>
    <row r="333" spans="1:13">
      <c r="A333" s="261" t="s">
        <v>494</v>
      </c>
      <c r="B333" s="271"/>
      <c r="C333" s="271"/>
      <c r="D333" s="271"/>
      <c r="E333" s="271">
        <v>42</v>
      </c>
      <c r="F333" s="313"/>
      <c r="G333" s="271"/>
      <c r="H333" s="259"/>
      <c r="I333" s="259"/>
      <c r="J333" s="259"/>
      <c r="K333" s="259">
        <v>43.5</v>
      </c>
      <c r="L333" s="313"/>
      <c r="M333" s="260"/>
    </row>
    <row r="334" spans="1:13">
      <c r="A334" s="261" t="s">
        <v>383</v>
      </c>
      <c r="B334" s="271"/>
      <c r="C334" s="271"/>
      <c r="D334" s="271"/>
      <c r="E334" s="271">
        <v>43.5</v>
      </c>
      <c r="F334" s="313"/>
      <c r="G334" s="271"/>
      <c r="H334" s="259"/>
      <c r="I334" s="259"/>
      <c r="J334" s="259"/>
      <c r="K334" s="259">
        <v>46</v>
      </c>
      <c r="L334" s="313"/>
      <c r="M334" s="260"/>
    </row>
    <row r="335" spans="1:13" ht="26.25">
      <c r="A335" s="261" t="s">
        <v>476</v>
      </c>
      <c r="B335" s="259">
        <v>500</v>
      </c>
      <c r="C335" s="263" t="s">
        <v>477</v>
      </c>
      <c r="D335" s="246">
        <f>(F326+F327+F328+F329+F330)</f>
        <v>431.5</v>
      </c>
      <c r="E335" s="247"/>
      <c r="F335" s="263" t="s">
        <v>478</v>
      </c>
      <c r="G335" s="246">
        <f>(D335/500)*100</f>
        <v>86.3</v>
      </c>
      <c r="H335" s="247"/>
      <c r="I335" s="248"/>
      <c r="J335" s="542" t="s">
        <v>479</v>
      </c>
      <c r="K335" s="542"/>
      <c r="L335" s="543" t="str">
        <f>IF(G335&gt;=91,"A1",IF(G335&gt;=81,"A2",IF(G335&gt;=71,"B1",IF(G335&gt;=61,"B2",IF(G335&gt;=51,"C1",IF(G335&gt;=41,"C2",IF(G335&gt;=33,"D","E")))))))</f>
        <v>A2</v>
      </c>
      <c r="M335" s="544" t="str">
        <f t="shared" ref="M335" si="39">IF(K335&gt;=91,"A1",IF(K335&gt;=81,"A2",IF(K335&gt;=71,"B1",IF(K335&gt;=61,"B2",IF(K335&gt;=51,"C1",IF(K335&gt;=41,"C2",IF(K335&gt;=33,"D","E")))))))</f>
        <v>E</v>
      </c>
    </row>
    <row r="336" spans="1:13" ht="26.25">
      <c r="A336" s="267" t="s">
        <v>480</v>
      </c>
      <c r="B336" s="259">
        <v>500</v>
      </c>
      <c r="C336" s="263" t="s">
        <v>481</v>
      </c>
      <c r="D336" s="246">
        <f>(L326+L327+L328+L329+L330)</f>
        <v>438</v>
      </c>
      <c r="E336" s="247"/>
      <c r="F336" s="263" t="s">
        <v>482</v>
      </c>
      <c r="G336" s="246">
        <f>D336/500*100</f>
        <v>87.6</v>
      </c>
      <c r="H336" s="246"/>
      <c r="I336" s="249"/>
      <c r="J336" s="542" t="s">
        <v>483</v>
      </c>
      <c r="K336" s="542"/>
      <c r="L336" s="543" t="str">
        <f>IF(G336&gt;=91,"A1",IF(G336&gt;=81,"A2",IF(G336&gt;=71,"B1",IF(G336&gt;=61,"B2",IF(G336&gt;=51,"C1",IF(G336&gt;=41,"C2",IF(G336&gt;=33,"D","E")))))))</f>
        <v>A2</v>
      </c>
      <c r="M336" s="544" t="str">
        <f t="shared" ref="M336:M337" si="40">IF(K336&gt;=91,"A1",IF(K336&gt;=81,"A2",IF(K336&gt;=71,"B1",IF(K336&gt;=61,"B2",IF(K336&gt;=51,"C1",IF(K336&gt;=41,"C2",IF(K336&gt;=33,"D","E")))))))</f>
        <v>E</v>
      </c>
    </row>
    <row r="337" spans="1:13">
      <c r="A337" s="268" t="s">
        <v>484</v>
      </c>
      <c r="B337" s="265">
        <v>1000</v>
      </c>
      <c r="C337" s="265">
        <f>(D335+D336)</f>
        <v>869.5</v>
      </c>
      <c r="D337" s="576"/>
      <c r="E337" s="576"/>
      <c r="F337" s="264" t="s">
        <v>485</v>
      </c>
      <c r="G337" s="264"/>
      <c r="H337" s="264"/>
      <c r="I337" s="265">
        <f>(C337/1000)*100</f>
        <v>86.95</v>
      </c>
      <c r="J337" s="264" t="s">
        <v>486</v>
      </c>
      <c r="K337" s="264"/>
      <c r="L337" s="535" t="str">
        <f>IF(I337&gt;=91,"A1",IF(I337&gt;=81,"A2",IF(I337&gt;=71,"B1",IF(I337&gt;=61,"B2",IF(I337&gt;=51,"C1",IF(I337&gt;=41,"C2",IF(I337&gt;=33,"D","E")))))))</f>
        <v>A2</v>
      </c>
      <c r="M337" s="536" t="str">
        <f t="shared" si="40"/>
        <v>E</v>
      </c>
    </row>
    <row r="338" spans="1:13">
      <c r="A338" s="573" t="s">
        <v>386</v>
      </c>
      <c r="B338" s="574"/>
      <c r="C338" s="574"/>
      <c r="D338" s="574"/>
      <c r="E338" s="574"/>
      <c r="F338" s="574"/>
      <c r="G338" s="574"/>
      <c r="H338" s="574"/>
      <c r="I338" s="574"/>
      <c r="J338" s="574"/>
      <c r="K338" s="574"/>
      <c r="L338" s="574"/>
      <c r="M338" s="575"/>
    </row>
    <row r="339" spans="1:13">
      <c r="A339" s="545" t="s">
        <v>387</v>
      </c>
      <c r="B339" s="546"/>
      <c r="C339" s="546"/>
      <c r="D339" s="546"/>
      <c r="E339" s="546"/>
      <c r="F339" s="546"/>
      <c r="G339" s="546"/>
      <c r="H339" s="546"/>
      <c r="I339" s="546"/>
      <c r="J339" s="546"/>
      <c r="K339" s="546"/>
      <c r="L339" s="546"/>
      <c r="M339" s="547"/>
    </row>
    <row r="340" spans="1:13">
      <c r="A340" s="545" t="s">
        <v>388</v>
      </c>
      <c r="B340" s="546"/>
      <c r="C340" s="546"/>
      <c r="D340" s="546"/>
      <c r="E340" s="546"/>
      <c r="F340" s="546" t="s">
        <v>487</v>
      </c>
      <c r="G340" s="546"/>
      <c r="H340" s="546"/>
      <c r="I340" s="546"/>
      <c r="J340" s="546"/>
      <c r="K340" s="546" t="s">
        <v>488</v>
      </c>
      <c r="L340" s="546"/>
      <c r="M340" s="547"/>
    </row>
    <row r="341" spans="1:13">
      <c r="A341" s="548" t="s">
        <v>390</v>
      </c>
      <c r="B341" s="549"/>
      <c r="C341" s="549"/>
      <c r="D341" s="549"/>
      <c r="E341" s="549"/>
      <c r="F341" s="543" t="s">
        <v>398</v>
      </c>
      <c r="G341" s="543"/>
      <c r="H341" s="543"/>
      <c r="I341" s="543"/>
      <c r="J341" s="543"/>
      <c r="K341" s="569" t="s">
        <v>398</v>
      </c>
      <c r="L341" s="543"/>
      <c r="M341" s="544"/>
    </row>
    <row r="342" spans="1:13">
      <c r="A342" s="545" t="s">
        <v>392</v>
      </c>
      <c r="B342" s="546"/>
      <c r="C342" s="546"/>
      <c r="D342" s="546"/>
      <c r="E342" s="546"/>
      <c r="F342" s="546"/>
      <c r="G342" s="546"/>
      <c r="H342" s="546"/>
      <c r="I342" s="546"/>
      <c r="J342" s="546"/>
      <c r="K342" s="546"/>
      <c r="L342" s="546"/>
      <c r="M342" s="547"/>
    </row>
    <row r="343" spans="1:13">
      <c r="A343" s="545" t="s">
        <v>388</v>
      </c>
      <c r="B343" s="546"/>
      <c r="C343" s="546"/>
      <c r="D343" s="546"/>
      <c r="E343" s="546"/>
      <c r="F343" s="546" t="s">
        <v>487</v>
      </c>
      <c r="G343" s="546"/>
      <c r="H343" s="546"/>
      <c r="I343" s="546"/>
      <c r="J343" s="546"/>
      <c r="K343" s="546" t="s">
        <v>488</v>
      </c>
      <c r="L343" s="546"/>
      <c r="M343" s="547"/>
    </row>
    <row r="344" spans="1:13">
      <c r="A344" s="537" t="s">
        <v>393</v>
      </c>
      <c r="B344" s="538"/>
      <c r="C344" s="538"/>
      <c r="D344" s="538"/>
      <c r="E344" s="538"/>
      <c r="F344" s="546" t="s">
        <v>394</v>
      </c>
      <c r="G344" s="546" t="s">
        <v>394</v>
      </c>
      <c r="H344" s="546" t="s">
        <v>394</v>
      </c>
      <c r="I344" s="546" t="s">
        <v>394</v>
      </c>
      <c r="J344" s="546" t="s">
        <v>394</v>
      </c>
      <c r="K344" s="546" t="s">
        <v>398</v>
      </c>
      <c r="L344" s="546"/>
      <c r="M344" s="547"/>
    </row>
    <row r="345" spans="1:13">
      <c r="A345" s="537" t="s">
        <v>395</v>
      </c>
      <c r="B345" s="538"/>
      <c r="C345" s="538"/>
      <c r="D345" s="538"/>
      <c r="E345" s="538"/>
      <c r="F345" s="543" t="s">
        <v>394</v>
      </c>
      <c r="G345" s="543" t="s">
        <v>394</v>
      </c>
      <c r="H345" s="543" t="s">
        <v>394</v>
      </c>
      <c r="I345" s="543" t="s">
        <v>394</v>
      </c>
      <c r="J345" s="543" t="s">
        <v>394</v>
      </c>
      <c r="K345" s="569" t="s">
        <v>398</v>
      </c>
      <c r="L345" s="543"/>
      <c r="M345" s="544"/>
    </row>
    <row r="346" spans="1:13">
      <c r="A346" s="561" t="s">
        <v>396</v>
      </c>
      <c r="B346" s="562"/>
      <c r="C346" s="562"/>
      <c r="D346" s="562"/>
      <c r="E346" s="563"/>
      <c r="F346" s="564" t="s">
        <v>391</v>
      </c>
      <c r="G346" s="565" t="s">
        <v>391</v>
      </c>
      <c r="H346" s="565" t="s">
        <v>391</v>
      </c>
      <c r="I346" s="565" t="s">
        <v>391</v>
      </c>
      <c r="J346" s="566" t="s">
        <v>391</v>
      </c>
      <c r="K346" s="567" t="s">
        <v>398</v>
      </c>
      <c r="L346" s="565"/>
      <c r="M346" s="568"/>
    </row>
    <row r="347" spans="1:13">
      <c r="A347" s="561" t="s">
        <v>397</v>
      </c>
      <c r="B347" s="562"/>
      <c r="C347" s="562"/>
      <c r="D347" s="562"/>
      <c r="E347" s="563"/>
      <c r="F347" s="564" t="s">
        <v>398</v>
      </c>
      <c r="G347" s="565" t="s">
        <v>398</v>
      </c>
      <c r="H347" s="565" t="s">
        <v>398</v>
      </c>
      <c r="I347" s="565" t="s">
        <v>398</v>
      </c>
      <c r="J347" s="566" t="s">
        <v>398</v>
      </c>
      <c r="K347" s="567" t="s">
        <v>398</v>
      </c>
      <c r="L347" s="565"/>
      <c r="M347" s="568"/>
    </row>
    <row r="348" spans="1:13">
      <c r="A348" s="545" t="s">
        <v>399</v>
      </c>
      <c r="B348" s="546"/>
      <c r="C348" s="546"/>
      <c r="D348" s="546"/>
      <c r="E348" s="546"/>
      <c r="F348" s="546"/>
      <c r="G348" s="546"/>
      <c r="H348" s="546"/>
      <c r="I348" s="546"/>
      <c r="J348" s="546"/>
      <c r="K348" s="546"/>
      <c r="L348" s="546"/>
      <c r="M348" s="547"/>
    </row>
    <row r="349" spans="1:13">
      <c r="A349" s="545" t="s">
        <v>388</v>
      </c>
      <c r="B349" s="546"/>
      <c r="C349" s="546"/>
      <c r="D349" s="546"/>
      <c r="E349" s="546"/>
      <c r="F349" s="546" t="s">
        <v>487</v>
      </c>
      <c r="G349" s="546"/>
      <c r="H349" s="546"/>
      <c r="I349" s="546"/>
      <c r="J349" s="546"/>
      <c r="K349" s="546" t="s">
        <v>488</v>
      </c>
      <c r="L349" s="546"/>
      <c r="M349" s="547"/>
    </row>
    <row r="350" spans="1:13">
      <c r="A350" s="548" t="s">
        <v>373</v>
      </c>
      <c r="B350" s="549"/>
      <c r="C350" s="549"/>
      <c r="D350" s="549"/>
      <c r="E350" s="549"/>
      <c r="F350" s="549"/>
      <c r="G350" s="543" t="s">
        <v>541</v>
      </c>
      <c r="H350" s="543"/>
      <c r="I350" s="543"/>
      <c r="J350" s="543"/>
      <c r="K350" s="543"/>
      <c r="L350" s="543"/>
      <c r="M350" s="544"/>
    </row>
    <row r="351" spans="1:13">
      <c r="A351" s="261" t="s">
        <v>489</v>
      </c>
      <c r="B351" s="559" t="s">
        <v>557</v>
      </c>
      <c r="C351" s="540"/>
      <c r="D351" s="540"/>
      <c r="E351" s="540"/>
      <c r="F351" s="540"/>
      <c r="G351" s="540"/>
      <c r="H351" s="540"/>
      <c r="I351" s="540"/>
      <c r="J351" s="540"/>
      <c r="K351" s="540"/>
      <c r="L351" s="540"/>
      <c r="M351" s="560"/>
    </row>
    <row r="352" spans="1:13">
      <c r="A352" s="261" t="s">
        <v>400</v>
      </c>
      <c r="B352" s="539" t="s">
        <v>525</v>
      </c>
      <c r="C352" s="540"/>
      <c r="D352" s="540"/>
      <c r="E352" s="540"/>
      <c r="F352" s="540"/>
      <c r="G352" s="540"/>
      <c r="H352" s="540"/>
      <c r="I352" s="540"/>
      <c r="J352" s="540"/>
      <c r="K352" s="540"/>
      <c r="L352" s="540"/>
      <c r="M352" s="560"/>
    </row>
    <row r="353" spans="1:13">
      <c r="A353" s="545" t="s">
        <v>490</v>
      </c>
      <c r="B353" s="546"/>
      <c r="C353" s="546"/>
      <c r="D353" s="546" t="s">
        <v>491</v>
      </c>
      <c r="E353" s="546"/>
      <c r="F353" s="546"/>
      <c r="G353" s="546"/>
      <c r="H353" s="546"/>
      <c r="I353" s="546"/>
      <c r="J353" s="546" t="s">
        <v>492</v>
      </c>
      <c r="K353" s="546"/>
      <c r="L353" s="546"/>
      <c r="M353" s="547"/>
    </row>
    <row r="354" spans="1:13">
      <c r="A354" s="545"/>
      <c r="B354" s="546"/>
      <c r="C354" s="546"/>
      <c r="D354" s="546"/>
      <c r="E354" s="546"/>
      <c r="F354" s="546"/>
      <c r="G354" s="546"/>
      <c r="H354" s="546"/>
      <c r="I354" s="546"/>
      <c r="J354" s="546"/>
      <c r="K354" s="546"/>
      <c r="L354" s="546"/>
      <c r="M354" s="547"/>
    </row>
    <row r="355" spans="1:13">
      <c r="A355" s="545"/>
      <c r="B355" s="546"/>
      <c r="C355" s="546"/>
      <c r="D355" s="546"/>
      <c r="E355" s="546"/>
      <c r="F355" s="546"/>
      <c r="G355" s="546"/>
      <c r="H355" s="546"/>
      <c r="I355" s="546"/>
      <c r="J355" s="546"/>
      <c r="K355" s="546"/>
      <c r="L355" s="546"/>
      <c r="M355" s="547"/>
    </row>
    <row r="356" spans="1:13">
      <c r="A356" s="545"/>
      <c r="B356" s="546"/>
      <c r="C356" s="546"/>
      <c r="D356" s="546"/>
      <c r="E356" s="546"/>
      <c r="F356" s="546"/>
      <c r="G356" s="546"/>
      <c r="H356" s="546"/>
      <c r="I356" s="546"/>
      <c r="J356" s="546"/>
      <c r="K356" s="546"/>
      <c r="L356" s="546"/>
      <c r="M356" s="547"/>
    </row>
    <row r="357" spans="1:13">
      <c r="A357" s="554" t="s">
        <v>401</v>
      </c>
      <c r="B357" s="555"/>
      <c r="C357" s="555"/>
      <c r="D357" s="555"/>
      <c r="E357" s="555"/>
      <c r="F357" s="555"/>
      <c r="G357" s="555"/>
      <c r="H357" s="556" t="s">
        <v>402</v>
      </c>
      <c r="I357" s="557"/>
      <c r="J357" s="557"/>
      <c r="K357" s="557"/>
      <c r="L357" s="557"/>
      <c r="M357" s="558"/>
    </row>
    <row r="358" spans="1:13">
      <c r="A358" s="257" t="s">
        <v>403</v>
      </c>
      <c r="B358" s="555" t="s">
        <v>275</v>
      </c>
      <c r="C358" s="555"/>
      <c r="D358" s="250" t="s">
        <v>403</v>
      </c>
      <c r="E358" s="256"/>
      <c r="F358" s="555" t="s">
        <v>275</v>
      </c>
      <c r="G358" s="555"/>
      <c r="H358" s="269"/>
      <c r="I358" s="269"/>
      <c r="J358" s="270" t="s">
        <v>404</v>
      </c>
      <c r="K358" s="269"/>
      <c r="L358" s="270" t="s">
        <v>275</v>
      </c>
      <c r="M358" s="251"/>
    </row>
    <row r="359" spans="1:13">
      <c r="A359" s="252" t="s">
        <v>405</v>
      </c>
      <c r="B359" s="551" t="s">
        <v>280</v>
      </c>
      <c r="C359" s="551"/>
      <c r="D359" s="551" t="s">
        <v>406</v>
      </c>
      <c r="E359" s="551"/>
      <c r="F359" s="551" t="s">
        <v>306</v>
      </c>
      <c r="G359" s="551"/>
      <c r="H359" s="269"/>
      <c r="I359" s="269"/>
      <c r="J359" s="552">
        <v>3</v>
      </c>
      <c r="K359" s="553"/>
      <c r="L359" s="343" t="s">
        <v>398</v>
      </c>
      <c r="M359" s="251"/>
    </row>
    <row r="360" spans="1:13">
      <c r="A360" s="252" t="s">
        <v>407</v>
      </c>
      <c r="B360" s="551" t="s">
        <v>297</v>
      </c>
      <c r="C360" s="551"/>
      <c r="D360" s="551" t="s">
        <v>408</v>
      </c>
      <c r="E360" s="551"/>
      <c r="F360" s="551" t="s">
        <v>292</v>
      </c>
      <c r="G360" s="551"/>
      <c r="H360" s="269"/>
      <c r="I360" s="269"/>
      <c r="J360" s="552">
        <v>2</v>
      </c>
      <c r="K360" s="553"/>
      <c r="L360" s="343" t="s">
        <v>391</v>
      </c>
      <c r="M360" s="251"/>
    </row>
    <row r="361" spans="1:13">
      <c r="A361" s="252" t="s">
        <v>409</v>
      </c>
      <c r="B361" s="551" t="s">
        <v>410</v>
      </c>
      <c r="C361" s="551"/>
      <c r="D361" s="551" t="s">
        <v>411</v>
      </c>
      <c r="E361" s="551"/>
      <c r="F361" s="551" t="s">
        <v>412</v>
      </c>
      <c r="G361" s="551"/>
      <c r="H361" s="269"/>
      <c r="I361" s="269"/>
      <c r="J361" s="552">
        <v>1</v>
      </c>
      <c r="K361" s="553"/>
      <c r="L361" s="343" t="s">
        <v>394</v>
      </c>
      <c r="M361" s="251"/>
    </row>
    <row r="362" spans="1:13" ht="15.75" thickBot="1">
      <c r="A362" s="253" t="s">
        <v>413</v>
      </c>
      <c r="B362" s="550" t="s">
        <v>336</v>
      </c>
      <c r="C362" s="550"/>
      <c r="D362" s="550" t="s">
        <v>414</v>
      </c>
      <c r="E362" s="550"/>
      <c r="F362" s="550" t="s">
        <v>415</v>
      </c>
      <c r="G362" s="550"/>
      <c r="H362" s="254"/>
      <c r="I362" s="254"/>
      <c r="J362" s="254"/>
      <c r="K362" s="254"/>
      <c r="L362" s="358"/>
      <c r="M362" s="255"/>
    </row>
    <row r="365" spans="1:13" ht="15.75" thickBot="1"/>
    <row r="366" spans="1:13" ht="15.75">
      <c r="A366" s="232"/>
      <c r="B366" s="584" t="s">
        <v>449</v>
      </c>
      <c r="C366" s="584"/>
      <c r="D366" s="584"/>
      <c r="E366" s="584"/>
      <c r="F366" s="584"/>
      <c r="G366" s="584"/>
      <c r="H366" s="584"/>
      <c r="I366" s="585"/>
      <c r="J366" s="586" t="s">
        <v>450</v>
      </c>
      <c r="K366" s="584"/>
      <c r="L366" s="584"/>
      <c r="M366" s="587"/>
    </row>
    <row r="367" spans="1:13" ht="21">
      <c r="A367" s="588" t="s">
        <v>451</v>
      </c>
      <c r="B367" s="589"/>
      <c r="C367" s="589"/>
      <c r="D367" s="589"/>
      <c r="E367" s="589"/>
      <c r="F367" s="589"/>
      <c r="G367" s="589"/>
      <c r="H367" s="589"/>
      <c r="I367" s="589"/>
      <c r="J367" s="589"/>
      <c r="K367" s="589"/>
      <c r="L367" s="589"/>
      <c r="M367" s="590"/>
    </row>
    <row r="368" spans="1:13" ht="21">
      <c r="A368" s="233"/>
      <c r="B368" s="578" t="s">
        <v>452</v>
      </c>
      <c r="C368" s="578"/>
      <c r="D368" s="578"/>
      <c r="E368" s="579"/>
      <c r="F368" s="234" t="s">
        <v>453</v>
      </c>
      <c r="G368" s="234"/>
      <c r="H368" s="570" t="s">
        <v>454</v>
      </c>
      <c r="I368" s="571"/>
      <c r="J368" s="572"/>
      <c r="K368" s="235" t="s">
        <v>455</v>
      </c>
      <c r="L368" s="262"/>
      <c r="M368" s="236"/>
    </row>
    <row r="369" spans="1:13">
      <c r="A369" s="580" t="s">
        <v>456</v>
      </c>
      <c r="B369" s="571"/>
      <c r="C369" s="571"/>
      <c r="D369" s="571"/>
      <c r="E369" s="571"/>
      <c r="F369" s="571"/>
      <c r="G369" s="571"/>
      <c r="H369" s="571"/>
      <c r="I369" s="571"/>
      <c r="J369" s="571"/>
      <c r="K369" s="571"/>
      <c r="L369" s="571"/>
      <c r="M369" s="581"/>
    </row>
    <row r="370" spans="1:13">
      <c r="A370" s="561" t="s">
        <v>457</v>
      </c>
      <c r="B370" s="562"/>
      <c r="C370" s="562"/>
      <c r="D370" s="562"/>
      <c r="E370" s="562"/>
      <c r="F370" s="562"/>
      <c r="G370" s="562"/>
      <c r="H370" s="562"/>
      <c r="I370" s="562"/>
      <c r="J370" s="562"/>
      <c r="K370" s="562"/>
      <c r="L370" s="562"/>
      <c r="M370" s="582"/>
    </row>
    <row r="371" spans="1:13">
      <c r="A371" s="537" t="s">
        <v>458</v>
      </c>
      <c r="B371" s="538"/>
      <c r="C371" s="539" t="s">
        <v>116</v>
      </c>
      <c r="D371" s="540"/>
      <c r="E371" s="540"/>
      <c r="F371" s="540"/>
      <c r="G371" s="541"/>
      <c r="H371" s="258" t="s">
        <v>459</v>
      </c>
      <c r="I371" s="237"/>
      <c r="J371" s="549">
        <v>8</v>
      </c>
      <c r="K371" s="549"/>
      <c r="L371" s="549"/>
      <c r="M371" s="583"/>
    </row>
    <row r="372" spans="1:13">
      <c r="A372" s="537" t="s">
        <v>460</v>
      </c>
      <c r="B372" s="538"/>
      <c r="C372" s="539" t="s">
        <v>264</v>
      </c>
      <c r="D372" s="540"/>
      <c r="E372" s="540"/>
      <c r="F372" s="540"/>
      <c r="G372" s="541"/>
      <c r="H372" s="258" t="s">
        <v>461</v>
      </c>
      <c r="I372" s="237"/>
      <c r="J372" s="574" t="s">
        <v>117</v>
      </c>
      <c r="K372" s="574"/>
      <c r="L372" s="574"/>
      <c r="M372" s="575"/>
    </row>
    <row r="373" spans="1:13">
      <c r="A373" s="537" t="s">
        <v>462</v>
      </c>
      <c r="B373" s="538"/>
      <c r="C373" s="577">
        <v>40856</v>
      </c>
      <c r="D373" s="540">
        <v>40797</v>
      </c>
      <c r="E373" s="540">
        <v>40797</v>
      </c>
      <c r="F373" s="540">
        <v>40797</v>
      </c>
      <c r="G373" s="541">
        <v>40797</v>
      </c>
      <c r="H373" s="258" t="s">
        <v>463</v>
      </c>
      <c r="I373" s="237"/>
      <c r="J373" s="574">
        <v>9797677497</v>
      </c>
      <c r="K373" s="574">
        <v>9797677497</v>
      </c>
      <c r="L373" s="574">
        <v>9797677497</v>
      </c>
      <c r="M373" s="575">
        <v>9797677497</v>
      </c>
    </row>
    <row r="374" spans="1:13">
      <c r="A374" s="537" t="s">
        <v>464</v>
      </c>
      <c r="B374" s="538"/>
      <c r="C374" s="539" t="s">
        <v>304</v>
      </c>
      <c r="D374" s="540"/>
      <c r="E374" s="540"/>
      <c r="F374" s="540"/>
      <c r="G374" s="541"/>
      <c r="H374" s="548" t="s">
        <v>270</v>
      </c>
      <c r="I374" s="549"/>
      <c r="J374" s="574" t="s">
        <v>305</v>
      </c>
      <c r="K374" s="574"/>
      <c r="L374" s="574"/>
      <c r="M374" s="575"/>
    </row>
    <row r="375" spans="1:13">
      <c r="A375" s="545" t="s">
        <v>465</v>
      </c>
      <c r="B375" s="546"/>
      <c r="C375" s="546"/>
      <c r="D375" s="546"/>
      <c r="E375" s="546"/>
      <c r="F375" s="546"/>
      <c r="G375" s="546"/>
      <c r="H375" s="546"/>
      <c r="I375" s="546"/>
      <c r="J375" s="546"/>
      <c r="K375" s="546"/>
      <c r="L375" s="546"/>
      <c r="M375" s="547"/>
    </row>
    <row r="376" spans="1:13">
      <c r="A376" s="591" t="s">
        <v>466</v>
      </c>
      <c r="B376" s="546" t="s">
        <v>467</v>
      </c>
      <c r="C376" s="546"/>
      <c r="D376" s="546"/>
      <c r="E376" s="546"/>
      <c r="F376" s="546"/>
      <c r="G376" s="546"/>
      <c r="H376" s="546" t="s">
        <v>468</v>
      </c>
      <c r="I376" s="546"/>
      <c r="J376" s="546"/>
      <c r="K376" s="546"/>
      <c r="L376" s="546"/>
      <c r="M376" s="547"/>
    </row>
    <row r="377" spans="1:13" ht="30">
      <c r="A377" s="591"/>
      <c r="B377" s="238" t="s">
        <v>469</v>
      </c>
      <c r="C377" s="238" t="s">
        <v>470</v>
      </c>
      <c r="D377" s="238" t="s">
        <v>471</v>
      </c>
      <c r="E377" s="238" t="s">
        <v>472</v>
      </c>
      <c r="F377" s="238">
        <v>100</v>
      </c>
      <c r="G377" s="265" t="s">
        <v>275</v>
      </c>
      <c r="H377" s="238" t="s">
        <v>473</v>
      </c>
      <c r="I377" s="238" t="s">
        <v>470</v>
      </c>
      <c r="J377" s="238" t="s">
        <v>471</v>
      </c>
      <c r="K377" s="238" t="s">
        <v>474</v>
      </c>
      <c r="L377" s="238">
        <v>100</v>
      </c>
      <c r="M377" s="239" t="s">
        <v>275</v>
      </c>
    </row>
    <row r="378" spans="1:13">
      <c r="A378" s="261" t="s">
        <v>276</v>
      </c>
      <c r="B378" s="273">
        <v>6.75</v>
      </c>
      <c r="C378" s="271">
        <v>4</v>
      </c>
      <c r="D378" s="271">
        <v>4</v>
      </c>
      <c r="E378" s="273">
        <v>50.5</v>
      </c>
      <c r="F378" s="241">
        <f>SUM(B378:E378)</f>
        <v>65.25</v>
      </c>
      <c r="G378" s="271" t="str">
        <f>IF(F378&gt;=91,"A1",IF(F378&gt;=81,"A2",IF(F378&gt;=71,"B1",IF(F378&gt;=61,"B2",IF(F378&gt;=51,"C1",IF(F378&gt;=41,"C2",IF(F378&gt;=33,"D","E")))))))</f>
        <v>B2</v>
      </c>
      <c r="H378" s="259">
        <v>5.75</v>
      </c>
      <c r="I378" s="259">
        <v>4</v>
      </c>
      <c r="J378" s="259">
        <v>3</v>
      </c>
      <c r="K378" s="242">
        <v>33.5</v>
      </c>
      <c r="L378" s="241">
        <f>SUM(H378:K378)</f>
        <v>46.25</v>
      </c>
      <c r="M378" s="260" t="str">
        <f>IF(L378&gt;=91,"A1",IF(L378&gt;=81,"A2",IF(L378&gt;=71,"B1",IF(L378&gt;=61,"B2",IF(L378&gt;=51,"C1",IF(L378&gt;=41,"C2",IF(L378&gt;=33,"D","E")))))))</f>
        <v>C2</v>
      </c>
    </row>
    <row r="379" spans="1:13">
      <c r="A379" s="261" t="s">
        <v>277</v>
      </c>
      <c r="B379" s="274">
        <v>2</v>
      </c>
      <c r="C379" s="271">
        <v>4</v>
      </c>
      <c r="D379" s="271">
        <v>4</v>
      </c>
      <c r="E379" s="271">
        <v>43</v>
      </c>
      <c r="F379" s="241">
        <f t="shared" ref="F379:F383" si="41">SUM(B379:E379)</f>
        <v>53</v>
      </c>
      <c r="G379" s="271" t="str">
        <f t="shared" ref="G379:G382" si="42">IF(F379&gt;=91,"A1",IF(F379&gt;=81,"A2",IF(F379&gt;=71,"B1",IF(F379&gt;=61,"B2",IF(F379&gt;=51,"C1",IF(F379&gt;=41,"C2",IF(F379&gt;=33,"D","E")))))))</f>
        <v>C1</v>
      </c>
      <c r="H379" s="259">
        <v>5.5</v>
      </c>
      <c r="I379" s="259">
        <v>3</v>
      </c>
      <c r="J379" s="259">
        <v>3.5</v>
      </c>
      <c r="K379" s="259">
        <v>31</v>
      </c>
      <c r="L379" s="241">
        <f t="shared" ref="L379:L382" si="43">SUM(H379:K379)</f>
        <v>43</v>
      </c>
      <c r="M379" s="260" t="str">
        <f t="shared" ref="M379:M382" si="44">IF(L379&gt;=91,"A1",IF(L379&gt;=81,"A2",IF(L379&gt;=71,"B1",IF(L379&gt;=61,"B2",IF(L379&gt;=51,"C1",IF(L379&gt;=41,"C2",IF(L379&gt;=33,"D","E")))))))</f>
        <v>C2</v>
      </c>
    </row>
    <row r="380" spans="1:13">
      <c r="A380" s="261" t="s">
        <v>475</v>
      </c>
      <c r="B380" s="271">
        <v>6.25</v>
      </c>
      <c r="C380" s="271">
        <v>3.5</v>
      </c>
      <c r="D380" s="271">
        <v>4</v>
      </c>
      <c r="E380" s="271">
        <v>45.5</v>
      </c>
      <c r="F380" s="313">
        <f t="shared" si="41"/>
        <v>59.25</v>
      </c>
      <c r="G380" s="271" t="str">
        <f t="shared" si="42"/>
        <v>C1</v>
      </c>
      <c r="H380" s="259">
        <v>6.75</v>
      </c>
      <c r="I380" s="259">
        <v>3.5</v>
      </c>
      <c r="J380" s="259">
        <v>3</v>
      </c>
      <c r="K380" s="5">
        <v>28.5</v>
      </c>
      <c r="L380" s="241">
        <f t="shared" si="43"/>
        <v>41.75</v>
      </c>
      <c r="M380" s="260" t="str">
        <f t="shared" si="44"/>
        <v>C2</v>
      </c>
    </row>
    <row r="381" spans="1:13" ht="15.75">
      <c r="A381" s="261" t="s">
        <v>279</v>
      </c>
      <c r="B381" s="271">
        <v>5.5</v>
      </c>
      <c r="C381" s="271">
        <v>4</v>
      </c>
      <c r="D381" s="271">
        <v>4</v>
      </c>
      <c r="E381" s="271">
        <v>50</v>
      </c>
      <c r="F381" s="313">
        <f t="shared" si="41"/>
        <v>63.5</v>
      </c>
      <c r="G381" s="271" t="str">
        <f t="shared" si="42"/>
        <v>B2</v>
      </c>
      <c r="H381" s="244">
        <v>8</v>
      </c>
      <c r="I381" s="337">
        <v>3.5</v>
      </c>
      <c r="J381" s="338">
        <v>3</v>
      </c>
      <c r="K381" s="5">
        <v>35.5</v>
      </c>
      <c r="L381" s="241">
        <f t="shared" si="43"/>
        <v>50</v>
      </c>
      <c r="M381" s="260" t="str">
        <f t="shared" si="44"/>
        <v>C2</v>
      </c>
    </row>
    <row r="382" spans="1:13" ht="15.75">
      <c r="A382" s="261" t="s">
        <v>379</v>
      </c>
      <c r="B382" s="271">
        <v>5.5</v>
      </c>
      <c r="C382" s="271">
        <v>4</v>
      </c>
      <c r="D382" s="271">
        <v>4</v>
      </c>
      <c r="E382" s="271">
        <v>43</v>
      </c>
      <c r="F382" s="241">
        <f t="shared" si="41"/>
        <v>56.5</v>
      </c>
      <c r="G382" s="271" t="str">
        <f t="shared" si="42"/>
        <v>C1</v>
      </c>
      <c r="H382" s="244">
        <v>6.75</v>
      </c>
      <c r="I382" s="259">
        <v>3.5</v>
      </c>
      <c r="J382" s="259">
        <v>3.5</v>
      </c>
      <c r="K382" s="339">
        <v>42</v>
      </c>
      <c r="L382" s="241">
        <f t="shared" si="43"/>
        <v>55.75</v>
      </c>
      <c r="M382" s="260" t="str">
        <f t="shared" si="44"/>
        <v>C1</v>
      </c>
    </row>
    <row r="383" spans="1:13">
      <c r="A383" s="261" t="s">
        <v>360</v>
      </c>
      <c r="B383" s="271"/>
      <c r="C383" s="271"/>
      <c r="D383" s="271"/>
      <c r="E383" s="275">
        <v>33.5</v>
      </c>
      <c r="F383" s="245">
        <f t="shared" si="41"/>
        <v>33.5</v>
      </c>
      <c r="G383" s="271"/>
      <c r="H383" s="259"/>
      <c r="I383" s="259"/>
      <c r="J383" s="259"/>
      <c r="K383" s="259" t="s">
        <v>355</v>
      </c>
      <c r="L383" s="313"/>
      <c r="M383" s="260"/>
    </row>
    <row r="384" spans="1:13">
      <c r="A384" s="261" t="s">
        <v>493</v>
      </c>
      <c r="B384" s="271"/>
      <c r="C384" s="271"/>
      <c r="D384" s="271"/>
      <c r="E384" s="272">
        <v>34.5</v>
      </c>
      <c r="F384" s="313"/>
      <c r="G384" s="271"/>
      <c r="H384" s="259"/>
      <c r="I384" s="259"/>
      <c r="J384" s="259"/>
      <c r="K384" s="12" t="s">
        <v>355</v>
      </c>
      <c r="L384" s="313"/>
      <c r="M384" s="260"/>
    </row>
    <row r="385" spans="1:13">
      <c r="A385" s="261" t="s">
        <v>494</v>
      </c>
      <c r="B385" s="271"/>
      <c r="C385" s="271"/>
      <c r="D385" s="271"/>
      <c r="E385" s="271">
        <v>18.5</v>
      </c>
      <c r="F385" s="313"/>
      <c r="G385" s="271"/>
      <c r="H385" s="259"/>
      <c r="I385" s="259"/>
      <c r="J385" s="259"/>
      <c r="K385" s="259" t="s">
        <v>355</v>
      </c>
      <c r="L385" s="313"/>
      <c r="M385" s="260"/>
    </row>
    <row r="386" spans="1:13">
      <c r="A386" s="261" t="s">
        <v>383</v>
      </c>
      <c r="B386" s="271"/>
      <c r="C386" s="271"/>
      <c r="D386" s="271"/>
      <c r="E386" s="271">
        <v>13.5</v>
      </c>
      <c r="F386" s="313"/>
      <c r="G386" s="271"/>
      <c r="H386" s="259"/>
      <c r="I386" s="259"/>
      <c r="J386" s="259"/>
      <c r="K386" s="259" t="s">
        <v>355</v>
      </c>
      <c r="L386" s="313"/>
      <c r="M386" s="260"/>
    </row>
    <row r="387" spans="1:13" ht="26.25">
      <c r="A387" s="261" t="s">
        <v>476</v>
      </c>
      <c r="B387" s="259">
        <v>500</v>
      </c>
      <c r="C387" s="263" t="s">
        <v>477</v>
      </c>
      <c r="D387" s="246">
        <f>(F378+F379+F380+F381+F382)</f>
        <v>297.5</v>
      </c>
      <c r="E387" s="247"/>
      <c r="F387" s="263" t="s">
        <v>478</v>
      </c>
      <c r="G387" s="246">
        <f>(D387/500)*100</f>
        <v>59.5</v>
      </c>
      <c r="H387" s="247"/>
      <c r="I387" s="248"/>
      <c r="J387" s="542" t="s">
        <v>479</v>
      </c>
      <c r="K387" s="542"/>
      <c r="L387" s="543" t="str">
        <f>IF(G387&gt;=91,"A1",IF(G387&gt;=81,"A2",IF(G387&gt;=71,"B1",IF(G387&gt;=61,"B2",IF(G387&gt;=51,"C1",IF(G387&gt;=41,"C2",IF(G387&gt;=33,"D","E")))))))</f>
        <v>C1</v>
      </c>
      <c r="M387" s="544" t="str">
        <f t="shared" ref="M387" si="45">IF(K387&gt;=91,"A1",IF(K387&gt;=81,"A2",IF(K387&gt;=71,"B1",IF(K387&gt;=61,"B2",IF(K387&gt;=51,"C1",IF(K387&gt;=41,"C2",IF(K387&gt;=33,"D","E")))))))</f>
        <v>E</v>
      </c>
    </row>
    <row r="388" spans="1:13" ht="26.25">
      <c r="A388" s="267" t="s">
        <v>480</v>
      </c>
      <c r="B388" s="259">
        <v>500</v>
      </c>
      <c r="C388" s="263" t="s">
        <v>481</v>
      </c>
      <c r="D388" s="246">
        <f>(L378+L379+L380+L381+L382)</f>
        <v>236.75</v>
      </c>
      <c r="E388" s="247"/>
      <c r="F388" s="263" t="s">
        <v>482</v>
      </c>
      <c r="G388" s="246">
        <f>D388/500*100</f>
        <v>47.349999999999994</v>
      </c>
      <c r="H388" s="246"/>
      <c r="I388" s="249"/>
      <c r="J388" s="542" t="s">
        <v>483</v>
      </c>
      <c r="K388" s="542"/>
      <c r="L388" s="543" t="str">
        <f>IF(G388&gt;=91,"A1",IF(G388&gt;=81,"A2",IF(G388&gt;=71,"B1",IF(G388&gt;=61,"B2",IF(G388&gt;=51,"C1",IF(G388&gt;=41,"C2",IF(G388&gt;=33,"D","E")))))))</f>
        <v>C2</v>
      </c>
      <c r="M388" s="544" t="str">
        <f t="shared" ref="M388:M389" si="46">IF(K388&gt;=91,"A1",IF(K388&gt;=81,"A2",IF(K388&gt;=71,"B1",IF(K388&gt;=61,"B2",IF(K388&gt;=51,"C1",IF(K388&gt;=41,"C2",IF(K388&gt;=33,"D","E")))))))</f>
        <v>E</v>
      </c>
    </row>
    <row r="389" spans="1:13">
      <c r="A389" s="268" t="s">
        <v>484</v>
      </c>
      <c r="B389" s="265">
        <v>1000</v>
      </c>
      <c r="C389" s="265">
        <f>(D387+D388)</f>
        <v>534.25</v>
      </c>
      <c r="D389" s="576"/>
      <c r="E389" s="576"/>
      <c r="F389" s="264" t="s">
        <v>485</v>
      </c>
      <c r="G389" s="264"/>
      <c r="H389" s="264"/>
      <c r="I389" s="359">
        <f>(C389/1000)*100</f>
        <v>53.424999999999997</v>
      </c>
      <c r="J389" s="264" t="s">
        <v>486</v>
      </c>
      <c r="K389" s="264"/>
      <c r="L389" s="535" t="str">
        <f>IF(I389&gt;=91,"A1",IF(I389&gt;=81,"A2",IF(I389&gt;=71,"B1",IF(I389&gt;=61,"B2",IF(I389&gt;=51,"C1",IF(I389&gt;=41,"C2",IF(I389&gt;=33,"D","E")))))))</f>
        <v>C1</v>
      </c>
      <c r="M389" s="536" t="str">
        <f t="shared" si="46"/>
        <v>E</v>
      </c>
    </row>
    <row r="390" spans="1:13">
      <c r="A390" s="573" t="s">
        <v>386</v>
      </c>
      <c r="B390" s="574"/>
      <c r="C390" s="574"/>
      <c r="D390" s="574"/>
      <c r="E390" s="574"/>
      <c r="F390" s="574"/>
      <c r="G390" s="574"/>
      <c r="H390" s="574"/>
      <c r="I390" s="574"/>
      <c r="J390" s="574"/>
      <c r="K390" s="574"/>
      <c r="L390" s="574"/>
      <c r="M390" s="575"/>
    </row>
    <row r="391" spans="1:13">
      <c r="A391" s="545" t="s">
        <v>387</v>
      </c>
      <c r="B391" s="546"/>
      <c r="C391" s="546"/>
      <c r="D391" s="546"/>
      <c r="E391" s="546"/>
      <c r="F391" s="546"/>
      <c r="G391" s="546"/>
      <c r="H391" s="546"/>
      <c r="I391" s="546"/>
      <c r="J391" s="546"/>
      <c r="K391" s="546"/>
      <c r="L391" s="546"/>
      <c r="M391" s="547"/>
    </row>
    <row r="392" spans="1:13">
      <c r="A392" s="545" t="s">
        <v>388</v>
      </c>
      <c r="B392" s="546"/>
      <c r="C392" s="546"/>
      <c r="D392" s="546"/>
      <c r="E392" s="546"/>
      <c r="F392" s="546" t="s">
        <v>487</v>
      </c>
      <c r="G392" s="546"/>
      <c r="H392" s="546"/>
      <c r="I392" s="546"/>
      <c r="J392" s="546"/>
      <c r="K392" s="546" t="s">
        <v>488</v>
      </c>
      <c r="L392" s="546"/>
      <c r="M392" s="547"/>
    </row>
    <row r="393" spans="1:13">
      <c r="A393" s="548" t="s">
        <v>390</v>
      </c>
      <c r="B393" s="549"/>
      <c r="C393" s="549"/>
      <c r="D393" s="549"/>
      <c r="E393" s="549"/>
      <c r="F393" s="543" t="s">
        <v>391</v>
      </c>
      <c r="G393" s="543"/>
      <c r="H393" s="543"/>
      <c r="I393" s="543"/>
      <c r="J393" s="543"/>
      <c r="K393" s="569" t="s">
        <v>391</v>
      </c>
      <c r="L393" s="543"/>
      <c r="M393" s="544"/>
    </row>
    <row r="394" spans="1:13">
      <c r="A394" s="545" t="s">
        <v>392</v>
      </c>
      <c r="B394" s="546"/>
      <c r="C394" s="546"/>
      <c r="D394" s="546"/>
      <c r="E394" s="546"/>
      <c r="F394" s="546"/>
      <c r="G394" s="546"/>
      <c r="H394" s="546"/>
      <c r="I394" s="546"/>
      <c r="J394" s="546"/>
      <c r="K394" s="546"/>
      <c r="L394" s="546"/>
      <c r="M394" s="547"/>
    </row>
    <row r="395" spans="1:13">
      <c r="A395" s="545" t="s">
        <v>388</v>
      </c>
      <c r="B395" s="546"/>
      <c r="C395" s="546"/>
      <c r="D395" s="546"/>
      <c r="E395" s="546"/>
      <c r="F395" s="546" t="s">
        <v>487</v>
      </c>
      <c r="G395" s="546"/>
      <c r="H395" s="546"/>
      <c r="I395" s="546"/>
      <c r="J395" s="546"/>
      <c r="K395" s="546" t="s">
        <v>488</v>
      </c>
      <c r="L395" s="546"/>
      <c r="M395" s="547"/>
    </row>
    <row r="396" spans="1:13">
      <c r="A396" s="537" t="s">
        <v>393</v>
      </c>
      <c r="B396" s="538"/>
      <c r="C396" s="538"/>
      <c r="D396" s="538"/>
      <c r="E396" s="538"/>
      <c r="F396" s="546" t="s">
        <v>394</v>
      </c>
      <c r="G396" s="546" t="s">
        <v>394</v>
      </c>
      <c r="H396" s="546" t="s">
        <v>394</v>
      </c>
      <c r="I396" s="546" t="s">
        <v>394</v>
      </c>
      <c r="J396" s="546" t="s">
        <v>394</v>
      </c>
      <c r="K396" s="546" t="s">
        <v>398</v>
      </c>
      <c r="L396" s="546"/>
      <c r="M396" s="547"/>
    </row>
    <row r="397" spans="1:13">
      <c r="A397" s="537" t="s">
        <v>395</v>
      </c>
      <c r="B397" s="538"/>
      <c r="C397" s="538"/>
      <c r="D397" s="538"/>
      <c r="E397" s="538"/>
      <c r="F397" s="543" t="s">
        <v>394</v>
      </c>
      <c r="G397" s="543" t="s">
        <v>394</v>
      </c>
      <c r="H397" s="543" t="s">
        <v>394</v>
      </c>
      <c r="I397" s="543" t="s">
        <v>394</v>
      </c>
      <c r="J397" s="543" t="s">
        <v>394</v>
      </c>
      <c r="K397" s="569" t="s">
        <v>398</v>
      </c>
      <c r="L397" s="543"/>
      <c r="M397" s="544"/>
    </row>
    <row r="398" spans="1:13">
      <c r="A398" s="561" t="s">
        <v>396</v>
      </c>
      <c r="B398" s="562"/>
      <c r="C398" s="562"/>
      <c r="D398" s="562"/>
      <c r="E398" s="563"/>
      <c r="F398" s="564" t="s">
        <v>391</v>
      </c>
      <c r="G398" s="565" t="s">
        <v>391</v>
      </c>
      <c r="H398" s="565" t="s">
        <v>391</v>
      </c>
      <c r="I398" s="565" t="s">
        <v>391</v>
      </c>
      <c r="J398" s="566" t="s">
        <v>391</v>
      </c>
      <c r="K398" s="567" t="s">
        <v>398</v>
      </c>
      <c r="L398" s="565"/>
      <c r="M398" s="568"/>
    </row>
    <row r="399" spans="1:13">
      <c r="A399" s="561" t="s">
        <v>397</v>
      </c>
      <c r="B399" s="562"/>
      <c r="C399" s="562"/>
      <c r="D399" s="562"/>
      <c r="E399" s="563"/>
      <c r="F399" s="564" t="s">
        <v>398</v>
      </c>
      <c r="G399" s="565" t="s">
        <v>398</v>
      </c>
      <c r="H399" s="565" t="s">
        <v>398</v>
      </c>
      <c r="I399" s="565" t="s">
        <v>398</v>
      </c>
      <c r="J399" s="566" t="s">
        <v>398</v>
      </c>
      <c r="K399" s="567" t="s">
        <v>398</v>
      </c>
      <c r="L399" s="565"/>
      <c r="M399" s="568"/>
    </row>
    <row r="400" spans="1:13">
      <c r="A400" s="545" t="s">
        <v>399</v>
      </c>
      <c r="B400" s="546"/>
      <c r="C400" s="546"/>
      <c r="D400" s="546"/>
      <c r="E400" s="546"/>
      <c r="F400" s="546"/>
      <c r="G400" s="546"/>
      <c r="H400" s="546"/>
      <c r="I400" s="546"/>
      <c r="J400" s="546"/>
      <c r="K400" s="546"/>
      <c r="L400" s="546"/>
      <c r="M400" s="547"/>
    </row>
    <row r="401" spans="1:13">
      <c r="A401" s="545" t="s">
        <v>388</v>
      </c>
      <c r="B401" s="546"/>
      <c r="C401" s="546"/>
      <c r="D401" s="546"/>
      <c r="E401" s="546"/>
      <c r="F401" s="546" t="s">
        <v>487</v>
      </c>
      <c r="G401" s="546"/>
      <c r="H401" s="546"/>
      <c r="I401" s="546"/>
      <c r="J401" s="546"/>
      <c r="K401" s="546" t="s">
        <v>488</v>
      </c>
      <c r="L401" s="546"/>
      <c r="M401" s="547"/>
    </row>
    <row r="402" spans="1:13">
      <c r="A402" s="548" t="s">
        <v>373</v>
      </c>
      <c r="B402" s="549"/>
      <c r="C402" s="549"/>
      <c r="D402" s="549"/>
      <c r="E402" s="549"/>
      <c r="F402" s="549"/>
      <c r="G402" s="543" t="s">
        <v>543</v>
      </c>
      <c r="H402" s="543"/>
      <c r="I402" s="543"/>
      <c r="J402" s="543"/>
      <c r="K402" s="543"/>
      <c r="L402" s="543"/>
      <c r="M402" s="544"/>
    </row>
    <row r="403" spans="1:13">
      <c r="A403" s="261" t="s">
        <v>489</v>
      </c>
      <c r="B403" s="559" t="s">
        <v>557</v>
      </c>
      <c r="C403" s="540"/>
      <c r="D403" s="540"/>
      <c r="E403" s="540"/>
      <c r="F403" s="540"/>
      <c r="G403" s="540"/>
      <c r="H403" s="540"/>
      <c r="I403" s="540"/>
      <c r="J403" s="540"/>
      <c r="K403" s="540"/>
      <c r="L403" s="540"/>
      <c r="M403" s="560"/>
    </row>
    <row r="404" spans="1:13">
      <c r="A404" s="261" t="s">
        <v>400</v>
      </c>
      <c r="B404" s="539" t="s">
        <v>525</v>
      </c>
      <c r="C404" s="540"/>
      <c r="D404" s="540"/>
      <c r="E404" s="540"/>
      <c r="F404" s="540"/>
      <c r="G404" s="540"/>
      <c r="H404" s="540"/>
      <c r="I404" s="540"/>
      <c r="J404" s="540"/>
      <c r="K404" s="540"/>
      <c r="L404" s="540"/>
      <c r="M404" s="560"/>
    </row>
    <row r="405" spans="1:13">
      <c r="A405" s="545" t="s">
        <v>490</v>
      </c>
      <c r="B405" s="546"/>
      <c r="C405" s="546"/>
      <c r="D405" s="546" t="s">
        <v>491</v>
      </c>
      <c r="E405" s="546"/>
      <c r="F405" s="546"/>
      <c r="G405" s="546"/>
      <c r="H405" s="546"/>
      <c r="I405" s="546"/>
      <c r="J405" s="546" t="s">
        <v>492</v>
      </c>
      <c r="K405" s="546"/>
      <c r="L405" s="546"/>
      <c r="M405" s="547"/>
    </row>
    <row r="406" spans="1:13">
      <c r="A406" s="545"/>
      <c r="B406" s="546"/>
      <c r="C406" s="546"/>
      <c r="D406" s="546"/>
      <c r="E406" s="546"/>
      <c r="F406" s="546"/>
      <c r="G406" s="546"/>
      <c r="H406" s="546"/>
      <c r="I406" s="546"/>
      <c r="J406" s="546"/>
      <c r="K406" s="546"/>
      <c r="L406" s="546"/>
      <c r="M406" s="547"/>
    </row>
    <row r="407" spans="1:13">
      <c r="A407" s="545"/>
      <c r="B407" s="546"/>
      <c r="C407" s="546"/>
      <c r="D407" s="546"/>
      <c r="E407" s="546"/>
      <c r="F407" s="546"/>
      <c r="G407" s="546"/>
      <c r="H407" s="546"/>
      <c r="I407" s="546"/>
      <c r="J407" s="546"/>
      <c r="K407" s="546"/>
      <c r="L407" s="546"/>
      <c r="M407" s="547"/>
    </row>
    <row r="408" spans="1:13">
      <c r="A408" s="545"/>
      <c r="B408" s="546"/>
      <c r="C408" s="546"/>
      <c r="D408" s="546"/>
      <c r="E408" s="546"/>
      <c r="F408" s="546"/>
      <c r="G408" s="546"/>
      <c r="H408" s="546"/>
      <c r="I408" s="546"/>
      <c r="J408" s="546"/>
      <c r="K408" s="546"/>
      <c r="L408" s="546"/>
      <c r="M408" s="547"/>
    </row>
    <row r="409" spans="1:13">
      <c r="A409" s="554" t="s">
        <v>401</v>
      </c>
      <c r="B409" s="555"/>
      <c r="C409" s="555"/>
      <c r="D409" s="555"/>
      <c r="E409" s="555"/>
      <c r="F409" s="555"/>
      <c r="G409" s="555"/>
      <c r="H409" s="556" t="s">
        <v>402</v>
      </c>
      <c r="I409" s="557"/>
      <c r="J409" s="557"/>
      <c r="K409" s="557"/>
      <c r="L409" s="557"/>
      <c r="M409" s="558"/>
    </row>
    <row r="410" spans="1:13">
      <c r="A410" s="257" t="s">
        <v>403</v>
      </c>
      <c r="B410" s="555" t="s">
        <v>275</v>
      </c>
      <c r="C410" s="555"/>
      <c r="D410" s="250" t="s">
        <v>403</v>
      </c>
      <c r="E410" s="256"/>
      <c r="F410" s="555" t="s">
        <v>275</v>
      </c>
      <c r="G410" s="555"/>
      <c r="H410" s="269"/>
      <c r="I410" s="269"/>
      <c r="J410" s="270" t="s">
        <v>404</v>
      </c>
      <c r="K410" s="269"/>
      <c r="L410" s="270" t="s">
        <v>275</v>
      </c>
      <c r="M410" s="251"/>
    </row>
    <row r="411" spans="1:13">
      <c r="A411" s="252" t="s">
        <v>405</v>
      </c>
      <c r="B411" s="551" t="s">
        <v>280</v>
      </c>
      <c r="C411" s="551"/>
      <c r="D411" s="551" t="s">
        <v>406</v>
      </c>
      <c r="E411" s="551"/>
      <c r="F411" s="551" t="s">
        <v>306</v>
      </c>
      <c r="G411" s="551"/>
      <c r="H411" s="269"/>
      <c r="I411" s="269"/>
      <c r="J411" s="552">
        <v>3</v>
      </c>
      <c r="K411" s="553"/>
      <c r="L411" s="343" t="s">
        <v>398</v>
      </c>
      <c r="M411" s="251"/>
    </row>
    <row r="412" spans="1:13">
      <c r="A412" s="252" t="s">
        <v>407</v>
      </c>
      <c r="B412" s="551" t="s">
        <v>297</v>
      </c>
      <c r="C412" s="551"/>
      <c r="D412" s="551" t="s">
        <v>408</v>
      </c>
      <c r="E412" s="551"/>
      <c r="F412" s="551" t="s">
        <v>292</v>
      </c>
      <c r="G412" s="551"/>
      <c r="H412" s="269"/>
      <c r="I412" s="269"/>
      <c r="J412" s="552">
        <v>2</v>
      </c>
      <c r="K412" s="553"/>
      <c r="L412" s="343" t="s">
        <v>391</v>
      </c>
      <c r="M412" s="251"/>
    </row>
    <row r="413" spans="1:13">
      <c r="A413" s="252" t="s">
        <v>409</v>
      </c>
      <c r="B413" s="551" t="s">
        <v>410</v>
      </c>
      <c r="C413" s="551"/>
      <c r="D413" s="551" t="s">
        <v>411</v>
      </c>
      <c r="E413" s="551"/>
      <c r="F413" s="551" t="s">
        <v>412</v>
      </c>
      <c r="G413" s="551"/>
      <c r="H413" s="269"/>
      <c r="I413" s="269"/>
      <c r="J413" s="552">
        <v>1</v>
      </c>
      <c r="K413" s="553"/>
      <c r="L413" s="343" t="s">
        <v>394</v>
      </c>
      <c r="M413" s="251"/>
    </row>
    <row r="414" spans="1:13" ht="15.75" thickBot="1">
      <c r="A414" s="253" t="s">
        <v>413</v>
      </c>
      <c r="B414" s="550" t="s">
        <v>336</v>
      </c>
      <c r="C414" s="550"/>
      <c r="D414" s="550" t="s">
        <v>414</v>
      </c>
      <c r="E414" s="550"/>
      <c r="F414" s="550" t="s">
        <v>415</v>
      </c>
      <c r="G414" s="550"/>
      <c r="H414" s="254"/>
      <c r="I414" s="254"/>
      <c r="J414" s="254"/>
      <c r="K414" s="254"/>
      <c r="L414" s="358"/>
      <c r="M414" s="255"/>
    </row>
    <row r="417" spans="1:13" ht="15.75" thickBot="1"/>
    <row r="418" spans="1:13" ht="15.75">
      <c r="A418" s="232"/>
      <c r="B418" s="584" t="s">
        <v>449</v>
      </c>
      <c r="C418" s="584"/>
      <c r="D418" s="584"/>
      <c r="E418" s="584"/>
      <c r="F418" s="584"/>
      <c r="G418" s="584"/>
      <c r="H418" s="584"/>
      <c r="I418" s="585"/>
      <c r="J418" s="586" t="s">
        <v>450</v>
      </c>
      <c r="K418" s="584"/>
      <c r="L418" s="584"/>
      <c r="M418" s="587"/>
    </row>
    <row r="419" spans="1:13" ht="21">
      <c r="A419" s="588" t="s">
        <v>451</v>
      </c>
      <c r="B419" s="589"/>
      <c r="C419" s="589"/>
      <c r="D419" s="589"/>
      <c r="E419" s="589"/>
      <c r="F419" s="589"/>
      <c r="G419" s="589"/>
      <c r="H419" s="589"/>
      <c r="I419" s="589"/>
      <c r="J419" s="589"/>
      <c r="K419" s="589"/>
      <c r="L419" s="589"/>
      <c r="M419" s="590"/>
    </row>
    <row r="420" spans="1:13" ht="21">
      <c r="A420" s="233"/>
      <c r="B420" s="578" t="s">
        <v>452</v>
      </c>
      <c r="C420" s="578"/>
      <c r="D420" s="578"/>
      <c r="E420" s="579"/>
      <c r="F420" s="234" t="s">
        <v>453</v>
      </c>
      <c r="G420" s="234"/>
      <c r="H420" s="570" t="s">
        <v>454</v>
      </c>
      <c r="I420" s="571"/>
      <c r="J420" s="572"/>
      <c r="K420" s="235" t="s">
        <v>455</v>
      </c>
      <c r="L420" s="262"/>
      <c r="M420" s="236"/>
    </row>
    <row r="421" spans="1:13">
      <c r="A421" s="580" t="s">
        <v>456</v>
      </c>
      <c r="B421" s="571"/>
      <c r="C421" s="571"/>
      <c r="D421" s="571"/>
      <c r="E421" s="571"/>
      <c r="F421" s="571"/>
      <c r="G421" s="571"/>
      <c r="H421" s="571"/>
      <c r="I421" s="571"/>
      <c r="J421" s="571"/>
      <c r="K421" s="571"/>
      <c r="L421" s="571"/>
      <c r="M421" s="581"/>
    </row>
    <row r="422" spans="1:13">
      <c r="A422" s="561" t="s">
        <v>457</v>
      </c>
      <c r="B422" s="562"/>
      <c r="C422" s="562"/>
      <c r="D422" s="562"/>
      <c r="E422" s="562"/>
      <c r="F422" s="562"/>
      <c r="G422" s="562"/>
      <c r="H422" s="562"/>
      <c r="I422" s="562"/>
      <c r="J422" s="562"/>
      <c r="K422" s="562"/>
      <c r="L422" s="562"/>
      <c r="M422" s="582"/>
    </row>
    <row r="423" spans="1:13">
      <c r="A423" s="537" t="s">
        <v>458</v>
      </c>
      <c r="B423" s="538"/>
      <c r="C423" s="539" t="s">
        <v>128</v>
      </c>
      <c r="D423" s="540"/>
      <c r="E423" s="540"/>
      <c r="F423" s="540"/>
      <c r="G423" s="541"/>
      <c r="H423" s="258" t="s">
        <v>459</v>
      </c>
      <c r="I423" s="237"/>
      <c r="J423" s="549">
        <v>9</v>
      </c>
      <c r="K423" s="549"/>
      <c r="L423" s="549"/>
      <c r="M423" s="583"/>
    </row>
    <row r="424" spans="1:13">
      <c r="A424" s="537" t="s">
        <v>460</v>
      </c>
      <c r="B424" s="538"/>
      <c r="C424" s="539" t="s">
        <v>264</v>
      </c>
      <c r="D424" s="540"/>
      <c r="E424" s="540"/>
      <c r="F424" s="540"/>
      <c r="G424" s="541"/>
      <c r="H424" s="258" t="s">
        <v>461</v>
      </c>
      <c r="I424" s="237"/>
      <c r="J424" s="574">
        <v>961</v>
      </c>
      <c r="K424" s="574"/>
      <c r="L424" s="574"/>
      <c r="M424" s="575"/>
    </row>
    <row r="425" spans="1:13">
      <c r="A425" s="537" t="s">
        <v>462</v>
      </c>
      <c r="B425" s="538"/>
      <c r="C425" s="592" t="s">
        <v>515</v>
      </c>
      <c r="D425" s="540">
        <v>40953</v>
      </c>
      <c r="E425" s="540">
        <v>40953</v>
      </c>
      <c r="F425" s="540">
        <v>40953</v>
      </c>
      <c r="G425" s="541">
        <v>40953</v>
      </c>
      <c r="H425" s="258" t="s">
        <v>463</v>
      </c>
      <c r="I425" s="237"/>
      <c r="J425" s="574">
        <v>6006058498</v>
      </c>
      <c r="K425" s="574">
        <v>6006058498</v>
      </c>
      <c r="L425" s="574">
        <v>6006058498</v>
      </c>
      <c r="M425" s="575">
        <v>6006058498</v>
      </c>
    </row>
    <row r="426" spans="1:13">
      <c r="A426" s="537" t="s">
        <v>464</v>
      </c>
      <c r="B426" s="538"/>
      <c r="C426" s="539" t="s">
        <v>308</v>
      </c>
      <c r="D426" s="540"/>
      <c r="E426" s="540"/>
      <c r="F426" s="540"/>
      <c r="G426" s="541"/>
      <c r="H426" s="548" t="s">
        <v>270</v>
      </c>
      <c r="I426" s="549"/>
      <c r="J426" s="574" t="s">
        <v>309</v>
      </c>
      <c r="K426" s="574"/>
      <c r="L426" s="574"/>
      <c r="M426" s="575"/>
    </row>
    <row r="427" spans="1:13">
      <c r="A427" s="545" t="s">
        <v>465</v>
      </c>
      <c r="B427" s="546"/>
      <c r="C427" s="546"/>
      <c r="D427" s="546"/>
      <c r="E427" s="546"/>
      <c r="F427" s="546"/>
      <c r="G427" s="546"/>
      <c r="H427" s="546"/>
      <c r="I427" s="546"/>
      <c r="J427" s="546"/>
      <c r="K427" s="546"/>
      <c r="L427" s="546"/>
      <c r="M427" s="547"/>
    </row>
    <row r="428" spans="1:13">
      <c r="A428" s="591" t="s">
        <v>466</v>
      </c>
      <c r="B428" s="546" t="s">
        <v>467</v>
      </c>
      <c r="C428" s="546"/>
      <c r="D428" s="546"/>
      <c r="E428" s="546"/>
      <c r="F428" s="546"/>
      <c r="G428" s="546"/>
      <c r="H428" s="546" t="s">
        <v>468</v>
      </c>
      <c r="I428" s="546"/>
      <c r="J428" s="546"/>
      <c r="K428" s="546"/>
      <c r="L428" s="546"/>
      <c r="M428" s="547"/>
    </row>
    <row r="429" spans="1:13" ht="30">
      <c r="A429" s="591"/>
      <c r="B429" s="238" t="s">
        <v>469</v>
      </c>
      <c r="C429" s="238" t="s">
        <v>470</v>
      </c>
      <c r="D429" s="238" t="s">
        <v>471</v>
      </c>
      <c r="E429" s="238" t="s">
        <v>472</v>
      </c>
      <c r="F429" s="238">
        <v>100</v>
      </c>
      <c r="G429" s="265" t="s">
        <v>275</v>
      </c>
      <c r="H429" s="238" t="s">
        <v>473</v>
      </c>
      <c r="I429" s="238" t="s">
        <v>470</v>
      </c>
      <c r="J429" s="238" t="s">
        <v>471</v>
      </c>
      <c r="K429" s="238" t="s">
        <v>474</v>
      </c>
      <c r="L429" s="238">
        <v>100</v>
      </c>
      <c r="M429" s="239" t="s">
        <v>275</v>
      </c>
    </row>
    <row r="430" spans="1:13">
      <c r="A430" s="261" t="s">
        <v>276</v>
      </c>
      <c r="B430" s="273">
        <v>7.75</v>
      </c>
      <c r="C430" s="271">
        <v>4</v>
      </c>
      <c r="D430" s="271">
        <v>4</v>
      </c>
      <c r="E430" s="273">
        <v>52.5</v>
      </c>
      <c r="F430" s="241">
        <f>SUM(B430:E430)</f>
        <v>68.25</v>
      </c>
      <c r="G430" s="271" t="str">
        <f>IF(F430&gt;=91,"A1",IF(F430&gt;=81,"A2",IF(F430&gt;=71,"B1",IF(F430&gt;=61,"B2",IF(F430&gt;=51,"C1",IF(F430&gt;=41,"C2",IF(F430&gt;=33,"D","E")))))))</f>
        <v>B2</v>
      </c>
      <c r="H430" s="259">
        <v>6.5</v>
      </c>
      <c r="I430" s="259">
        <v>5</v>
      </c>
      <c r="J430" s="259">
        <v>3</v>
      </c>
      <c r="K430" s="242">
        <v>42</v>
      </c>
      <c r="L430" s="241">
        <f>SUM(H430:K430)</f>
        <v>56.5</v>
      </c>
      <c r="M430" s="260" t="str">
        <f>IF(L430&gt;=91,"A1",IF(L430&gt;=81,"A2",IF(L430&gt;=71,"B1",IF(L430&gt;=61,"B2",IF(L430&gt;=51,"C1",IF(L430&gt;=41,"C2",IF(L430&gt;=33,"D","E")))))))</f>
        <v>C1</v>
      </c>
    </row>
    <row r="431" spans="1:13">
      <c r="A431" s="261" t="s">
        <v>277</v>
      </c>
      <c r="B431" s="274">
        <v>7</v>
      </c>
      <c r="C431" s="271">
        <v>5</v>
      </c>
      <c r="D431" s="271">
        <v>5</v>
      </c>
      <c r="E431" s="271">
        <v>48.5</v>
      </c>
      <c r="F431" s="241">
        <f t="shared" ref="F431:F434" si="47">SUM(B431:E431)</f>
        <v>65.5</v>
      </c>
      <c r="G431" s="271" t="str">
        <f t="shared" ref="G431:G434" si="48">IF(F431&gt;=91,"A1",IF(F431&gt;=81,"A2",IF(F431&gt;=71,"B1",IF(F431&gt;=61,"B2",IF(F431&gt;=51,"C1",IF(F431&gt;=41,"C2",IF(F431&gt;=33,"D","E")))))))</f>
        <v>B2</v>
      </c>
      <c r="H431" s="259">
        <v>7</v>
      </c>
      <c r="I431" s="259">
        <v>5</v>
      </c>
      <c r="J431" s="259">
        <v>4</v>
      </c>
      <c r="K431" s="259">
        <v>51.5</v>
      </c>
      <c r="L431" s="241">
        <f t="shared" ref="L431:L434" si="49">SUM(H431:K431)</f>
        <v>67.5</v>
      </c>
      <c r="M431" s="260" t="str">
        <f t="shared" ref="M431:M434" si="50">IF(L431&gt;=91,"A1",IF(L431&gt;=81,"A2",IF(L431&gt;=71,"B1",IF(L431&gt;=61,"B2",IF(L431&gt;=51,"C1",IF(L431&gt;=41,"C2",IF(L431&gt;=33,"D","E")))))))</f>
        <v>B2</v>
      </c>
    </row>
    <row r="432" spans="1:13">
      <c r="A432" s="261" t="s">
        <v>475</v>
      </c>
      <c r="B432" s="271">
        <v>7.25</v>
      </c>
      <c r="C432" s="271">
        <v>4</v>
      </c>
      <c r="D432" s="271">
        <v>4</v>
      </c>
      <c r="E432" s="271">
        <v>58</v>
      </c>
      <c r="F432" s="313">
        <f t="shared" si="47"/>
        <v>73.25</v>
      </c>
      <c r="G432" s="271" t="str">
        <f t="shared" si="48"/>
        <v>B1</v>
      </c>
      <c r="H432" s="259">
        <v>7</v>
      </c>
      <c r="I432" s="259">
        <v>4</v>
      </c>
      <c r="J432" s="259">
        <v>4</v>
      </c>
      <c r="K432" s="5">
        <v>51</v>
      </c>
      <c r="L432" s="241">
        <f t="shared" si="49"/>
        <v>66</v>
      </c>
      <c r="M432" s="260" t="str">
        <f t="shared" si="50"/>
        <v>B2</v>
      </c>
    </row>
    <row r="433" spans="1:13" ht="15.75">
      <c r="A433" s="261" t="s">
        <v>279</v>
      </c>
      <c r="B433" s="271">
        <v>8.25</v>
      </c>
      <c r="C433" s="271">
        <v>4</v>
      </c>
      <c r="D433" s="271">
        <v>4</v>
      </c>
      <c r="E433" s="271">
        <v>51.5</v>
      </c>
      <c r="F433" s="313">
        <f t="shared" si="47"/>
        <v>67.75</v>
      </c>
      <c r="G433" s="271" t="str">
        <f t="shared" si="48"/>
        <v>B2</v>
      </c>
      <c r="H433" s="244">
        <v>8.25</v>
      </c>
      <c r="I433" s="338">
        <v>4</v>
      </c>
      <c r="J433" s="338">
        <v>4</v>
      </c>
      <c r="K433" s="5">
        <v>59</v>
      </c>
      <c r="L433" s="241">
        <f t="shared" si="49"/>
        <v>75.25</v>
      </c>
      <c r="M433" s="260" t="str">
        <f t="shared" si="50"/>
        <v>B1</v>
      </c>
    </row>
    <row r="434" spans="1:13" ht="15.75">
      <c r="A434" s="261" t="s">
        <v>379</v>
      </c>
      <c r="B434" s="271">
        <v>7.25</v>
      </c>
      <c r="C434" s="271">
        <v>4</v>
      </c>
      <c r="D434" s="271">
        <v>4</v>
      </c>
      <c r="E434" s="271">
        <v>43</v>
      </c>
      <c r="F434" s="241">
        <f t="shared" si="47"/>
        <v>58.25</v>
      </c>
      <c r="G434" s="271" t="str">
        <f t="shared" si="48"/>
        <v>C1</v>
      </c>
      <c r="H434" s="244">
        <v>7.5</v>
      </c>
      <c r="I434" s="259">
        <v>4</v>
      </c>
      <c r="J434" s="259">
        <v>4.5</v>
      </c>
      <c r="K434" s="339">
        <v>53.5</v>
      </c>
      <c r="L434" s="241">
        <f t="shared" si="49"/>
        <v>69.5</v>
      </c>
      <c r="M434" s="260" t="str">
        <f t="shared" si="50"/>
        <v>B2</v>
      </c>
    </row>
    <row r="435" spans="1:13">
      <c r="A435" s="261" t="s">
        <v>360</v>
      </c>
      <c r="B435" s="271"/>
      <c r="C435" s="271"/>
      <c r="D435" s="271"/>
      <c r="E435" s="275">
        <v>33</v>
      </c>
      <c r="F435" s="245">
        <v>33</v>
      </c>
      <c r="G435" s="271"/>
      <c r="H435" s="259"/>
      <c r="I435" s="259"/>
      <c r="J435" s="259"/>
      <c r="K435" s="259">
        <v>35.5</v>
      </c>
      <c r="L435" s="313"/>
      <c r="M435" s="260"/>
    </row>
    <row r="436" spans="1:13">
      <c r="A436" s="261" t="s">
        <v>493</v>
      </c>
      <c r="B436" s="271"/>
      <c r="C436" s="271"/>
      <c r="D436" s="271"/>
      <c r="E436" s="272">
        <v>42.5</v>
      </c>
      <c r="F436" s="313"/>
      <c r="G436" s="271"/>
      <c r="H436" s="259"/>
      <c r="I436" s="259"/>
      <c r="J436" s="259"/>
      <c r="K436" s="12">
        <v>35.5</v>
      </c>
      <c r="L436" s="313"/>
      <c r="M436" s="260"/>
    </row>
    <row r="437" spans="1:13">
      <c r="A437" s="261" t="s">
        <v>494</v>
      </c>
      <c r="B437" s="271"/>
      <c r="C437" s="271"/>
      <c r="D437" s="271"/>
      <c r="E437" s="271">
        <v>35</v>
      </c>
      <c r="F437" s="313"/>
      <c r="G437" s="271"/>
      <c r="H437" s="259"/>
      <c r="I437" s="259"/>
      <c r="J437" s="259"/>
      <c r="K437" s="259">
        <v>34.5</v>
      </c>
      <c r="L437" s="313"/>
      <c r="M437" s="260"/>
    </row>
    <row r="438" spans="1:13">
      <c r="A438" s="261" t="s">
        <v>383</v>
      </c>
      <c r="B438" s="271"/>
      <c r="C438" s="271"/>
      <c r="D438" s="271"/>
      <c r="E438" s="271" t="s">
        <v>355</v>
      </c>
      <c r="F438" s="313"/>
      <c r="G438" s="271"/>
      <c r="H438" s="259"/>
      <c r="I438" s="259"/>
      <c r="J438" s="259"/>
      <c r="K438" s="259">
        <v>37</v>
      </c>
      <c r="L438" s="313"/>
      <c r="M438" s="260"/>
    </row>
    <row r="439" spans="1:13" ht="26.25">
      <c r="A439" s="261" t="s">
        <v>476</v>
      </c>
      <c r="B439" s="259">
        <v>500</v>
      </c>
      <c r="C439" s="263" t="s">
        <v>477</v>
      </c>
      <c r="D439" s="246">
        <f>(F430+F431+F432+F433+F434)</f>
        <v>333</v>
      </c>
      <c r="E439" s="247"/>
      <c r="F439" s="263" t="s">
        <v>478</v>
      </c>
      <c r="G439" s="246">
        <f>(D439/500)*100</f>
        <v>66.600000000000009</v>
      </c>
      <c r="H439" s="247"/>
      <c r="I439" s="248"/>
      <c r="J439" s="542" t="s">
        <v>479</v>
      </c>
      <c r="K439" s="542"/>
      <c r="L439" s="543" t="str">
        <f>IF(G439&gt;=91,"A1",IF(G439&gt;=81,"A2",IF(G439&gt;=71,"B1",IF(G439&gt;=61,"B2",IF(G439&gt;=51,"C1",IF(G439&gt;=41,"C2",IF(G439&gt;=33,"D","E")))))))</f>
        <v>B2</v>
      </c>
      <c r="M439" s="544" t="str">
        <f t="shared" ref="M439" si="51">IF(K439&gt;=91,"A1",IF(K439&gt;=81,"A2",IF(K439&gt;=71,"B1",IF(K439&gt;=61,"B2",IF(K439&gt;=51,"C1",IF(K439&gt;=41,"C2",IF(K439&gt;=33,"D","E")))))))</f>
        <v>E</v>
      </c>
    </row>
    <row r="440" spans="1:13" ht="26.25">
      <c r="A440" s="267" t="s">
        <v>480</v>
      </c>
      <c r="B440" s="259">
        <v>500</v>
      </c>
      <c r="C440" s="263" t="s">
        <v>481</v>
      </c>
      <c r="D440" s="246">
        <f>(L430+L431+L432+L433+L434)</f>
        <v>334.75</v>
      </c>
      <c r="E440" s="247"/>
      <c r="F440" s="263" t="s">
        <v>482</v>
      </c>
      <c r="G440" s="246">
        <f>D440/500*100</f>
        <v>66.95</v>
      </c>
      <c r="H440" s="246"/>
      <c r="I440" s="249"/>
      <c r="J440" s="542" t="s">
        <v>483</v>
      </c>
      <c r="K440" s="542"/>
      <c r="L440" s="543" t="str">
        <f>IF(G440&gt;=91,"A1",IF(G440&gt;=81,"A2",IF(G440&gt;=71,"B1",IF(G440&gt;=61,"B2",IF(G440&gt;=51,"C1",IF(G440&gt;=41,"C2",IF(G440&gt;=33,"D","E")))))))</f>
        <v>B2</v>
      </c>
      <c r="M440" s="544" t="str">
        <f t="shared" ref="M440:M441" si="52">IF(K440&gt;=91,"A1",IF(K440&gt;=81,"A2",IF(K440&gt;=71,"B1",IF(K440&gt;=61,"B2",IF(K440&gt;=51,"C1",IF(K440&gt;=41,"C2",IF(K440&gt;=33,"D","E")))))))</f>
        <v>E</v>
      </c>
    </row>
    <row r="441" spans="1:13">
      <c r="A441" s="268" t="s">
        <v>484</v>
      </c>
      <c r="B441" s="265">
        <v>1000</v>
      </c>
      <c r="C441" s="265">
        <f>(D439+D440)</f>
        <v>667.75</v>
      </c>
      <c r="D441" s="576"/>
      <c r="E441" s="576"/>
      <c r="F441" s="264" t="s">
        <v>485</v>
      </c>
      <c r="G441" s="264"/>
      <c r="H441" s="264"/>
      <c r="I441" s="359">
        <f>(C441/1000)*100</f>
        <v>66.774999999999991</v>
      </c>
      <c r="J441" s="264" t="s">
        <v>486</v>
      </c>
      <c r="K441" s="264"/>
      <c r="L441" s="535" t="str">
        <f>IF(I441&gt;=91,"A1",IF(I441&gt;=81,"A2",IF(I441&gt;=71,"B1",IF(I441&gt;=61,"B2",IF(I441&gt;=51,"C1",IF(I441&gt;=41,"C2",IF(I441&gt;=33,"D","E")))))))</f>
        <v>B2</v>
      </c>
      <c r="M441" s="536" t="str">
        <f t="shared" si="52"/>
        <v>E</v>
      </c>
    </row>
    <row r="442" spans="1:13">
      <c r="A442" s="573" t="s">
        <v>386</v>
      </c>
      <c r="B442" s="574"/>
      <c r="C442" s="574"/>
      <c r="D442" s="574"/>
      <c r="E442" s="574"/>
      <c r="F442" s="574"/>
      <c r="G442" s="574"/>
      <c r="H442" s="574"/>
      <c r="I442" s="574"/>
      <c r="J442" s="574"/>
      <c r="K442" s="574"/>
      <c r="L442" s="574"/>
      <c r="M442" s="575"/>
    </row>
    <row r="443" spans="1:13">
      <c r="A443" s="545" t="s">
        <v>387</v>
      </c>
      <c r="B443" s="546"/>
      <c r="C443" s="546"/>
      <c r="D443" s="546"/>
      <c r="E443" s="546"/>
      <c r="F443" s="546"/>
      <c r="G443" s="546"/>
      <c r="H443" s="546"/>
      <c r="I443" s="546"/>
      <c r="J443" s="546"/>
      <c r="K443" s="546"/>
      <c r="L443" s="546"/>
      <c r="M443" s="547"/>
    </row>
    <row r="444" spans="1:13">
      <c r="A444" s="545" t="s">
        <v>388</v>
      </c>
      <c r="B444" s="546"/>
      <c r="C444" s="546"/>
      <c r="D444" s="546"/>
      <c r="E444" s="546"/>
      <c r="F444" s="546" t="s">
        <v>487</v>
      </c>
      <c r="G444" s="546"/>
      <c r="H444" s="546"/>
      <c r="I444" s="546"/>
      <c r="J444" s="546"/>
      <c r="K444" s="546" t="s">
        <v>488</v>
      </c>
      <c r="L444" s="546"/>
      <c r="M444" s="547"/>
    </row>
    <row r="445" spans="1:13">
      <c r="A445" s="548" t="s">
        <v>390</v>
      </c>
      <c r="B445" s="549"/>
      <c r="C445" s="549"/>
      <c r="D445" s="549"/>
      <c r="E445" s="549"/>
      <c r="F445" s="543" t="s">
        <v>391</v>
      </c>
      <c r="G445" s="543"/>
      <c r="H445" s="543"/>
      <c r="I445" s="543"/>
      <c r="J445" s="543"/>
      <c r="K445" s="569" t="s">
        <v>391</v>
      </c>
      <c r="L445" s="543"/>
      <c r="M445" s="544"/>
    </row>
    <row r="446" spans="1:13">
      <c r="A446" s="545" t="s">
        <v>392</v>
      </c>
      <c r="B446" s="546"/>
      <c r="C446" s="546"/>
      <c r="D446" s="546"/>
      <c r="E446" s="546"/>
      <c r="F446" s="546"/>
      <c r="G446" s="546"/>
      <c r="H446" s="546"/>
      <c r="I446" s="546"/>
      <c r="J446" s="546"/>
      <c r="K446" s="546"/>
      <c r="L446" s="546"/>
      <c r="M446" s="547"/>
    </row>
    <row r="447" spans="1:13">
      <c r="A447" s="545" t="s">
        <v>388</v>
      </c>
      <c r="B447" s="546"/>
      <c r="C447" s="546"/>
      <c r="D447" s="546"/>
      <c r="E447" s="546"/>
      <c r="F447" s="546" t="s">
        <v>487</v>
      </c>
      <c r="G447" s="546"/>
      <c r="H447" s="546"/>
      <c r="I447" s="546"/>
      <c r="J447" s="546"/>
      <c r="K447" s="546" t="s">
        <v>488</v>
      </c>
      <c r="L447" s="546"/>
      <c r="M447" s="547"/>
    </row>
    <row r="448" spans="1:13">
      <c r="A448" s="537" t="s">
        <v>393</v>
      </c>
      <c r="B448" s="538"/>
      <c r="C448" s="538"/>
      <c r="D448" s="538"/>
      <c r="E448" s="538"/>
      <c r="F448" s="546" t="s">
        <v>391</v>
      </c>
      <c r="G448" s="546" t="s">
        <v>391</v>
      </c>
      <c r="H448" s="546" t="s">
        <v>391</v>
      </c>
      <c r="I448" s="546" t="s">
        <v>391</v>
      </c>
      <c r="J448" s="546" t="s">
        <v>391</v>
      </c>
      <c r="K448" s="546" t="s">
        <v>398</v>
      </c>
      <c r="L448" s="546"/>
      <c r="M448" s="547"/>
    </row>
    <row r="449" spans="1:13">
      <c r="A449" s="537" t="s">
        <v>395</v>
      </c>
      <c r="B449" s="538"/>
      <c r="C449" s="538"/>
      <c r="D449" s="538"/>
      <c r="E449" s="538"/>
      <c r="F449" s="543" t="s">
        <v>391</v>
      </c>
      <c r="G449" s="543" t="s">
        <v>391</v>
      </c>
      <c r="H449" s="543" t="s">
        <v>391</v>
      </c>
      <c r="I449" s="543" t="s">
        <v>391</v>
      </c>
      <c r="J449" s="543" t="s">
        <v>391</v>
      </c>
      <c r="K449" s="569" t="s">
        <v>398</v>
      </c>
      <c r="L449" s="543"/>
      <c r="M449" s="544"/>
    </row>
    <row r="450" spans="1:13">
      <c r="A450" s="561" t="s">
        <v>396</v>
      </c>
      <c r="B450" s="562"/>
      <c r="C450" s="562"/>
      <c r="D450" s="562"/>
      <c r="E450" s="563"/>
      <c r="F450" s="564" t="s">
        <v>398</v>
      </c>
      <c r="G450" s="565" t="s">
        <v>398</v>
      </c>
      <c r="H450" s="565" t="s">
        <v>398</v>
      </c>
      <c r="I450" s="565" t="s">
        <v>398</v>
      </c>
      <c r="J450" s="566" t="s">
        <v>398</v>
      </c>
      <c r="K450" s="567" t="s">
        <v>398</v>
      </c>
      <c r="L450" s="565"/>
      <c r="M450" s="568"/>
    </row>
    <row r="451" spans="1:13">
      <c r="A451" s="561" t="s">
        <v>397</v>
      </c>
      <c r="B451" s="562"/>
      <c r="C451" s="562"/>
      <c r="D451" s="562"/>
      <c r="E451" s="563"/>
      <c r="F451" s="564" t="s">
        <v>398</v>
      </c>
      <c r="G451" s="565" t="s">
        <v>398</v>
      </c>
      <c r="H451" s="565" t="s">
        <v>398</v>
      </c>
      <c r="I451" s="565" t="s">
        <v>398</v>
      </c>
      <c r="J451" s="566" t="s">
        <v>398</v>
      </c>
      <c r="K451" s="567" t="s">
        <v>52</v>
      </c>
      <c r="L451" s="565"/>
      <c r="M451" s="568"/>
    </row>
    <row r="452" spans="1:13">
      <c r="A452" s="545" t="s">
        <v>399</v>
      </c>
      <c r="B452" s="546"/>
      <c r="C452" s="546"/>
      <c r="D452" s="546"/>
      <c r="E452" s="546"/>
      <c r="F452" s="546"/>
      <c r="G452" s="546"/>
      <c r="H452" s="546"/>
      <c r="I452" s="546"/>
      <c r="J452" s="546"/>
      <c r="K452" s="546"/>
      <c r="L452" s="546"/>
      <c r="M452" s="547"/>
    </row>
    <row r="453" spans="1:13">
      <c r="A453" s="545" t="s">
        <v>388</v>
      </c>
      <c r="B453" s="546"/>
      <c r="C453" s="546"/>
      <c r="D453" s="546"/>
      <c r="E453" s="546"/>
      <c r="F453" s="546" t="s">
        <v>487</v>
      </c>
      <c r="G453" s="546"/>
      <c r="H453" s="546"/>
      <c r="I453" s="546"/>
      <c r="J453" s="546"/>
      <c r="K453" s="546" t="s">
        <v>488</v>
      </c>
      <c r="L453" s="546"/>
      <c r="M453" s="547"/>
    </row>
    <row r="454" spans="1:13">
      <c r="A454" s="548" t="s">
        <v>373</v>
      </c>
      <c r="B454" s="549"/>
      <c r="C454" s="549"/>
      <c r="D454" s="549"/>
      <c r="E454" s="549"/>
      <c r="F454" s="549"/>
      <c r="G454" s="543" t="s">
        <v>544</v>
      </c>
      <c r="H454" s="543"/>
      <c r="I454" s="543"/>
      <c r="J454" s="543"/>
      <c r="K454" s="543"/>
      <c r="L454" s="543"/>
      <c r="M454" s="544"/>
    </row>
    <row r="455" spans="1:13">
      <c r="A455" s="261" t="s">
        <v>489</v>
      </c>
      <c r="B455" s="559" t="s">
        <v>557</v>
      </c>
      <c r="C455" s="540"/>
      <c r="D455" s="540"/>
      <c r="E455" s="540"/>
      <c r="F455" s="540"/>
      <c r="G455" s="540"/>
      <c r="H455" s="540"/>
      <c r="I455" s="540"/>
      <c r="J455" s="540"/>
      <c r="K455" s="540"/>
      <c r="L455" s="540"/>
      <c r="M455" s="560"/>
    </row>
    <row r="456" spans="1:13">
      <c r="A456" s="261" t="s">
        <v>400</v>
      </c>
      <c r="B456" s="539" t="s">
        <v>525</v>
      </c>
      <c r="C456" s="540"/>
      <c r="D456" s="540"/>
      <c r="E456" s="540"/>
      <c r="F456" s="540"/>
      <c r="G456" s="540"/>
      <c r="H456" s="540"/>
      <c r="I456" s="540"/>
      <c r="J456" s="540"/>
      <c r="K456" s="540"/>
      <c r="L456" s="540"/>
      <c r="M456" s="560"/>
    </row>
    <row r="457" spans="1:13">
      <c r="A457" s="545" t="s">
        <v>490</v>
      </c>
      <c r="B457" s="546"/>
      <c r="C457" s="546"/>
      <c r="D457" s="546" t="s">
        <v>491</v>
      </c>
      <c r="E457" s="546"/>
      <c r="F457" s="546"/>
      <c r="G457" s="546"/>
      <c r="H457" s="546"/>
      <c r="I457" s="546"/>
      <c r="J457" s="546" t="s">
        <v>492</v>
      </c>
      <c r="K457" s="546"/>
      <c r="L457" s="546"/>
      <c r="M457" s="547"/>
    </row>
    <row r="458" spans="1:13">
      <c r="A458" s="545"/>
      <c r="B458" s="546"/>
      <c r="C458" s="546"/>
      <c r="D458" s="546"/>
      <c r="E458" s="546"/>
      <c r="F458" s="546"/>
      <c r="G458" s="546"/>
      <c r="H458" s="546"/>
      <c r="I458" s="546"/>
      <c r="J458" s="546"/>
      <c r="K458" s="546"/>
      <c r="L458" s="546"/>
      <c r="M458" s="547"/>
    </row>
    <row r="459" spans="1:13">
      <c r="A459" s="545"/>
      <c r="B459" s="546"/>
      <c r="C459" s="546"/>
      <c r="D459" s="546"/>
      <c r="E459" s="546"/>
      <c r="F459" s="546"/>
      <c r="G459" s="546"/>
      <c r="H459" s="546"/>
      <c r="I459" s="546"/>
      <c r="J459" s="546"/>
      <c r="K459" s="546"/>
      <c r="L459" s="546"/>
      <c r="M459" s="547"/>
    </row>
    <row r="460" spans="1:13">
      <c r="A460" s="545"/>
      <c r="B460" s="546"/>
      <c r="C460" s="546"/>
      <c r="D460" s="546"/>
      <c r="E460" s="546"/>
      <c r="F460" s="546"/>
      <c r="G460" s="546"/>
      <c r="H460" s="546"/>
      <c r="I460" s="546"/>
      <c r="J460" s="546"/>
      <c r="K460" s="546"/>
      <c r="L460" s="546"/>
      <c r="M460" s="547"/>
    </row>
    <row r="461" spans="1:13">
      <c r="A461" s="554" t="s">
        <v>401</v>
      </c>
      <c r="B461" s="555"/>
      <c r="C461" s="555"/>
      <c r="D461" s="555"/>
      <c r="E461" s="555"/>
      <c r="F461" s="555"/>
      <c r="G461" s="555"/>
      <c r="H461" s="556" t="s">
        <v>402</v>
      </c>
      <c r="I461" s="557"/>
      <c r="J461" s="557"/>
      <c r="K461" s="557"/>
      <c r="L461" s="557"/>
      <c r="M461" s="558"/>
    </row>
    <row r="462" spans="1:13">
      <c r="A462" s="257" t="s">
        <v>403</v>
      </c>
      <c r="B462" s="555" t="s">
        <v>275</v>
      </c>
      <c r="C462" s="555"/>
      <c r="D462" s="250" t="s">
        <v>403</v>
      </c>
      <c r="E462" s="256"/>
      <c r="F462" s="555" t="s">
        <v>275</v>
      </c>
      <c r="G462" s="555"/>
      <c r="H462" s="269"/>
      <c r="I462" s="269"/>
      <c r="J462" s="270" t="s">
        <v>404</v>
      </c>
      <c r="K462" s="269"/>
      <c r="L462" s="270" t="s">
        <v>275</v>
      </c>
      <c r="M462" s="251"/>
    </row>
    <row r="463" spans="1:13">
      <c r="A463" s="252" t="s">
        <v>405</v>
      </c>
      <c r="B463" s="551" t="s">
        <v>280</v>
      </c>
      <c r="C463" s="551"/>
      <c r="D463" s="551" t="s">
        <v>406</v>
      </c>
      <c r="E463" s="551"/>
      <c r="F463" s="551" t="s">
        <v>306</v>
      </c>
      <c r="G463" s="551"/>
      <c r="H463" s="269"/>
      <c r="I463" s="269"/>
      <c r="J463" s="552">
        <v>3</v>
      </c>
      <c r="K463" s="553"/>
      <c r="L463" s="343" t="s">
        <v>398</v>
      </c>
      <c r="M463" s="251"/>
    </row>
    <row r="464" spans="1:13">
      <c r="A464" s="252" t="s">
        <v>407</v>
      </c>
      <c r="B464" s="551" t="s">
        <v>297</v>
      </c>
      <c r="C464" s="551"/>
      <c r="D464" s="551" t="s">
        <v>408</v>
      </c>
      <c r="E464" s="551"/>
      <c r="F464" s="551" t="s">
        <v>292</v>
      </c>
      <c r="G464" s="551"/>
      <c r="H464" s="269"/>
      <c r="I464" s="269"/>
      <c r="J464" s="552">
        <v>2</v>
      </c>
      <c r="K464" s="553"/>
      <c r="L464" s="343" t="s">
        <v>391</v>
      </c>
      <c r="M464" s="251"/>
    </row>
    <row r="465" spans="1:13">
      <c r="A465" s="252" t="s">
        <v>409</v>
      </c>
      <c r="B465" s="551" t="s">
        <v>410</v>
      </c>
      <c r="C465" s="551"/>
      <c r="D465" s="551" t="s">
        <v>411</v>
      </c>
      <c r="E465" s="551"/>
      <c r="F465" s="551" t="s">
        <v>412</v>
      </c>
      <c r="G465" s="551"/>
      <c r="H465" s="269"/>
      <c r="I465" s="269"/>
      <c r="J465" s="552">
        <v>1</v>
      </c>
      <c r="K465" s="553"/>
      <c r="L465" s="343" t="s">
        <v>394</v>
      </c>
      <c r="M465" s="251"/>
    </row>
    <row r="466" spans="1:13" ht="15.75" thickBot="1">
      <c r="A466" s="253" t="s">
        <v>413</v>
      </c>
      <c r="B466" s="550" t="s">
        <v>336</v>
      </c>
      <c r="C466" s="550"/>
      <c r="D466" s="550" t="s">
        <v>414</v>
      </c>
      <c r="E466" s="550"/>
      <c r="F466" s="550" t="s">
        <v>415</v>
      </c>
      <c r="G466" s="550"/>
      <c r="H466" s="254"/>
      <c r="I466" s="254"/>
      <c r="J466" s="254"/>
      <c r="K466" s="254"/>
      <c r="L466" s="358"/>
      <c r="M466" s="255"/>
    </row>
    <row r="469" spans="1:13" ht="15.75" thickBot="1"/>
    <row r="470" spans="1:13" ht="15.75">
      <c r="A470" s="232"/>
      <c r="B470" s="584" t="s">
        <v>449</v>
      </c>
      <c r="C470" s="584"/>
      <c r="D470" s="584"/>
      <c r="E470" s="584"/>
      <c r="F470" s="584"/>
      <c r="G470" s="584"/>
      <c r="H470" s="584"/>
      <c r="I470" s="585"/>
      <c r="J470" s="586" t="s">
        <v>450</v>
      </c>
      <c r="K470" s="584"/>
      <c r="L470" s="584"/>
      <c r="M470" s="587"/>
    </row>
    <row r="471" spans="1:13" ht="21">
      <c r="A471" s="588" t="s">
        <v>451</v>
      </c>
      <c r="B471" s="589"/>
      <c r="C471" s="589"/>
      <c r="D471" s="589"/>
      <c r="E471" s="589"/>
      <c r="F471" s="589"/>
      <c r="G471" s="589"/>
      <c r="H471" s="589"/>
      <c r="I471" s="589"/>
      <c r="J471" s="589"/>
      <c r="K471" s="589"/>
      <c r="L471" s="589"/>
      <c r="M471" s="590"/>
    </row>
    <row r="472" spans="1:13" ht="21">
      <c r="A472" s="233"/>
      <c r="B472" s="578" t="s">
        <v>452</v>
      </c>
      <c r="C472" s="578"/>
      <c r="D472" s="578"/>
      <c r="E472" s="579"/>
      <c r="F472" s="234" t="s">
        <v>453</v>
      </c>
      <c r="G472" s="234"/>
      <c r="H472" s="570" t="s">
        <v>454</v>
      </c>
      <c r="I472" s="571"/>
      <c r="J472" s="572"/>
      <c r="K472" s="235" t="s">
        <v>455</v>
      </c>
      <c r="L472" s="262"/>
      <c r="M472" s="236"/>
    </row>
    <row r="473" spans="1:13">
      <c r="A473" s="580" t="s">
        <v>456</v>
      </c>
      <c r="B473" s="571"/>
      <c r="C473" s="571"/>
      <c r="D473" s="571"/>
      <c r="E473" s="571"/>
      <c r="F473" s="571"/>
      <c r="G473" s="571"/>
      <c r="H473" s="571"/>
      <c r="I473" s="571"/>
      <c r="J473" s="571"/>
      <c r="K473" s="571"/>
      <c r="L473" s="571"/>
      <c r="M473" s="581"/>
    </row>
    <row r="474" spans="1:13">
      <c r="A474" s="561" t="s">
        <v>457</v>
      </c>
      <c r="B474" s="562"/>
      <c r="C474" s="562"/>
      <c r="D474" s="562"/>
      <c r="E474" s="562"/>
      <c r="F474" s="562"/>
      <c r="G474" s="562"/>
      <c r="H474" s="562"/>
      <c r="I474" s="562"/>
      <c r="J474" s="562"/>
      <c r="K474" s="562"/>
      <c r="L474" s="562"/>
      <c r="M474" s="582"/>
    </row>
    <row r="475" spans="1:13">
      <c r="A475" s="537" t="s">
        <v>458</v>
      </c>
      <c r="B475" s="538"/>
      <c r="C475" s="539" t="s">
        <v>136</v>
      </c>
      <c r="D475" s="540"/>
      <c r="E475" s="540"/>
      <c r="F475" s="540"/>
      <c r="G475" s="541"/>
      <c r="H475" s="258" t="s">
        <v>459</v>
      </c>
      <c r="I475" s="237"/>
      <c r="J475" s="549">
        <v>10</v>
      </c>
      <c r="K475" s="549"/>
      <c r="L475" s="549"/>
      <c r="M475" s="583"/>
    </row>
    <row r="476" spans="1:13">
      <c r="A476" s="537" t="s">
        <v>460</v>
      </c>
      <c r="B476" s="538"/>
      <c r="C476" s="539" t="s">
        <v>264</v>
      </c>
      <c r="D476" s="540"/>
      <c r="E476" s="540"/>
      <c r="F476" s="540"/>
      <c r="G476" s="541"/>
      <c r="H476" s="258" t="s">
        <v>461</v>
      </c>
      <c r="I476" s="237"/>
      <c r="J476" s="574">
        <v>1391</v>
      </c>
      <c r="K476" s="574"/>
      <c r="L476" s="574"/>
      <c r="M476" s="575"/>
    </row>
    <row r="477" spans="1:13">
      <c r="A477" s="537" t="s">
        <v>462</v>
      </c>
      <c r="B477" s="538"/>
      <c r="C477" s="592" t="s">
        <v>516</v>
      </c>
      <c r="D477" s="540">
        <v>40784</v>
      </c>
      <c r="E477" s="540">
        <v>40784</v>
      </c>
      <c r="F477" s="540">
        <v>40784</v>
      </c>
      <c r="G477" s="541">
        <v>40784</v>
      </c>
      <c r="H477" s="258" t="s">
        <v>463</v>
      </c>
      <c r="I477" s="237"/>
      <c r="J477" s="574">
        <v>7889611429</v>
      </c>
      <c r="K477" s="574">
        <v>7889611429</v>
      </c>
      <c r="L477" s="574">
        <v>7889611429</v>
      </c>
      <c r="M477" s="575">
        <v>7889611429</v>
      </c>
    </row>
    <row r="478" spans="1:13">
      <c r="A478" s="537" t="s">
        <v>464</v>
      </c>
      <c r="B478" s="538"/>
      <c r="C478" s="539" t="s">
        <v>312</v>
      </c>
      <c r="D478" s="540"/>
      <c r="E478" s="540"/>
      <c r="F478" s="540"/>
      <c r="G478" s="541"/>
      <c r="H478" s="548" t="s">
        <v>270</v>
      </c>
      <c r="I478" s="549"/>
      <c r="J478" s="574" t="s">
        <v>313</v>
      </c>
      <c r="K478" s="574"/>
      <c r="L478" s="574"/>
      <c r="M478" s="575"/>
    </row>
    <row r="479" spans="1:13">
      <c r="A479" s="545" t="s">
        <v>465</v>
      </c>
      <c r="B479" s="546"/>
      <c r="C479" s="546"/>
      <c r="D479" s="546"/>
      <c r="E479" s="546"/>
      <c r="F479" s="546"/>
      <c r="G479" s="546"/>
      <c r="H479" s="546"/>
      <c r="I479" s="546"/>
      <c r="J479" s="546"/>
      <c r="K479" s="546"/>
      <c r="L479" s="546"/>
      <c r="M479" s="547"/>
    </row>
    <row r="480" spans="1:13">
      <c r="A480" s="591" t="s">
        <v>466</v>
      </c>
      <c r="B480" s="546" t="s">
        <v>467</v>
      </c>
      <c r="C480" s="546"/>
      <c r="D480" s="546"/>
      <c r="E480" s="546"/>
      <c r="F480" s="546"/>
      <c r="G480" s="546"/>
      <c r="H480" s="546" t="s">
        <v>468</v>
      </c>
      <c r="I480" s="546"/>
      <c r="J480" s="546"/>
      <c r="K480" s="546"/>
      <c r="L480" s="546"/>
      <c r="M480" s="547"/>
    </row>
    <row r="481" spans="1:13" ht="30">
      <c r="A481" s="591"/>
      <c r="B481" s="238" t="s">
        <v>469</v>
      </c>
      <c r="C481" s="238" t="s">
        <v>470</v>
      </c>
      <c r="D481" s="238" t="s">
        <v>471</v>
      </c>
      <c r="E481" s="238" t="s">
        <v>472</v>
      </c>
      <c r="F481" s="238">
        <v>100</v>
      </c>
      <c r="G481" s="265" t="s">
        <v>275</v>
      </c>
      <c r="H481" s="238" t="s">
        <v>473</v>
      </c>
      <c r="I481" s="238" t="s">
        <v>470</v>
      </c>
      <c r="J481" s="238" t="s">
        <v>471</v>
      </c>
      <c r="K481" s="238" t="s">
        <v>474</v>
      </c>
      <c r="L481" s="238">
        <v>100</v>
      </c>
      <c r="M481" s="239" t="s">
        <v>275</v>
      </c>
    </row>
    <row r="482" spans="1:13">
      <c r="A482" s="261" t="s">
        <v>276</v>
      </c>
      <c r="B482" s="273">
        <v>8.75</v>
      </c>
      <c r="C482" s="271">
        <v>5</v>
      </c>
      <c r="D482" s="271">
        <v>5</v>
      </c>
      <c r="E482" s="273">
        <v>67</v>
      </c>
      <c r="F482" s="241">
        <f>SUM(B482:E482)</f>
        <v>85.75</v>
      </c>
      <c r="G482" s="271" t="str">
        <f>IF(F482&gt;=91,"A1",IF(F482&gt;=81,"A2",IF(F482&gt;=71,"B1",IF(F482&gt;=61,"B2",IF(F482&gt;=51,"C1",IF(F482&gt;=41,"C2",IF(F482&gt;=33,"D","E")))))))</f>
        <v>A2</v>
      </c>
      <c r="H482" s="259">
        <v>9.25</v>
      </c>
      <c r="I482" s="259">
        <v>5</v>
      </c>
      <c r="J482" s="259">
        <v>5</v>
      </c>
      <c r="K482" s="242">
        <v>69</v>
      </c>
      <c r="L482" s="241">
        <f>SUM(H482:K482)</f>
        <v>88.25</v>
      </c>
      <c r="M482" s="260" t="str">
        <f>IF(L482&gt;=91,"A1",IF(L482&gt;=81,"A2",IF(L482&gt;=71,"B1",IF(L482&gt;=61,"B2",IF(L482&gt;=51,"C1",IF(L482&gt;=41,"C2",IF(L482&gt;=33,"D","E")))))))</f>
        <v>A2</v>
      </c>
    </row>
    <row r="483" spans="1:13">
      <c r="A483" s="261" t="s">
        <v>277</v>
      </c>
      <c r="B483" s="274">
        <v>7</v>
      </c>
      <c r="C483" s="271">
        <v>4</v>
      </c>
      <c r="D483" s="271">
        <v>4</v>
      </c>
      <c r="E483" s="271">
        <v>48.5</v>
      </c>
      <c r="F483" s="241">
        <f t="shared" ref="F483:F487" si="53">SUM(B483:E483)</f>
        <v>63.5</v>
      </c>
      <c r="G483" s="271" t="str">
        <f t="shared" ref="G483:G486" si="54">IF(F483&gt;=91,"A1",IF(F483&gt;=81,"A2",IF(F483&gt;=71,"B1",IF(F483&gt;=61,"B2",IF(F483&gt;=51,"C1",IF(F483&gt;=41,"C2",IF(F483&gt;=33,"D","E")))))))</f>
        <v>B2</v>
      </c>
      <c r="H483" s="259">
        <v>7.25</v>
      </c>
      <c r="I483" s="259">
        <v>5</v>
      </c>
      <c r="J483" s="259">
        <v>4.5</v>
      </c>
      <c r="K483" s="259">
        <v>71</v>
      </c>
      <c r="L483" s="241">
        <f t="shared" ref="L483:L486" si="55">SUM(H483:K483)</f>
        <v>87.75</v>
      </c>
      <c r="M483" s="260" t="str">
        <f t="shared" ref="M483:M486" si="56">IF(L483&gt;=91,"A1",IF(L483&gt;=81,"A2",IF(L483&gt;=71,"B1",IF(L483&gt;=61,"B2",IF(L483&gt;=51,"C1",IF(L483&gt;=41,"C2",IF(L483&gt;=33,"D","E")))))))</f>
        <v>A2</v>
      </c>
    </row>
    <row r="484" spans="1:13">
      <c r="A484" s="261" t="s">
        <v>475</v>
      </c>
      <c r="B484" s="271">
        <v>9</v>
      </c>
      <c r="C484" s="271">
        <v>4</v>
      </c>
      <c r="D484" s="271">
        <v>4</v>
      </c>
      <c r="E484" s="271">
        <v>66</v>
      </c>
      <c r="F484" s="313">
        <f t="shared" si="53"/>
        <v>83</v>
      </c>
      <c r="G484" s="271" t="str">
        <f t="shared" si="54"/>
        <v>A2</v>
      </c>
      <c r="H484" s="259">
        <v>9</v>
      </c>
      <c r="I484" s="259">
        <v>5</v>
      </c>
      <c r="J484" s="259">
        <v>5</v>
      </c>
      <c r="K484" s="5">
        <v>74.5</v>
      </c>
      <c r="L484" s="241">
        <f t="shared" si="55"/>
        <v>93.5</v>
      </c>
      <c r="M484" s="260" t="str">
        <f t="shared" si="56"/>
        <v>A1</v>
      </c>
    </row>
    <row r="485" spans="1:13" ht="15.75">
      <c r="A485" s="261" t="s">
        <v>279</v>
      </c>
      <c r="B485" s="271">
        <v>9</v>
      </c>
      <c r="C485" s="271">
        <v>5</v>
      </c>
      <c r="D485" s="271">
        <v>5</v>
      </c>
      <c r="E485" s="271">
        <v>71</v>
      </c>
      <c r="F485" s="313">
        <f t="shared" si="53"/>
        <v>90</v>
      </c>
      <c r="G485" s="271" t="str">
        <f t="shared" si="54"/>
        <v>A2</v>
      </c>
      <c r="H485" s="244">
        <v>10</v>
      </c>
      <c r="I485" s="338">
        <v>5</v>
      </c>
      <c r="J485" s="338">
        <v>5</v>
      </c>
      <c r="K485" s="5">
        <v>72</v>
      </c>
      <c r="L485" s="241">
        <f t="shared" si="55"/>
        <v>92</v>
      </c>
      <c r="M485" s="260" t="str">
        <f t="shared" si="56"/>
        <v>A1</v>
      </c>
    </row>
    <row r="486" spans="1:13" ht="15.75">
      <c r="A486" s="261" t="s">
        <v>379</v>
      </c>
      <c r="B486" s="271">
        <v>9</v>
      </c>
      <c r="C486" s="271">
        <v>4.5</v>
      </c>
      <c r="D486" s="271">
        <v>5</v>
      </c>
      <c r="E486" s="271">
        <v>65.5</v>
      </c>
      <c r="F486" s="241">
        <f t="shared" si="53"/>
        <v>84</v>
      </c>
      <c r="G486" s="271" t="str">
        <f t="shared" si="54"/>
        <v>A2</v>
      </c>
      <c r="H486" s="244">
        <v>9.5</v>
      </c>
      <c r="I486" s="259">
        <v>5</v>
      </c>
      <c r="J486" s="259">
        <v>4.5</v>
      </c>
      <c r="K486" s="339">
        <v>76.5</v>
      </c>
      <c r="L486" s="241">
        <f t="shared" si="55"/>
        <v>95.5</v>
      </c>
      <c r="M486" s="260" t="str">
        <f t="shared" si="56"/>
        <v>A1</v>
      </c>
    </row>
    <row r="487" spans="1:13">
      <c r="A487" s="261" t="s">
        <v>360</v>
      </c>
      <c r="B487" s="271"/>
      <c r="C487" s="271"/>
      <c r="D487" s="271"/>
      <c r="E487" s="275">
        <v>40</v>
      </c>
      <c r="F487" s="245">
        <f t="shared" si="53"/>
        <v>40</v>
      </c>
      <c r="G487" s="271"/>
      <c r="H487" s="259"/>
      <c r="I487" s="259"/>
      <c r="J487" s="259"/>
      <c r="K487" s="259">
        <v>49.5</v>
      </c>
      <c r="L487" s="313"/>
      <c r="M487" s="260"/>
    </row>
    <row r="488" spans="1:13">
      <c r="A488" s="261" t="s">
        <v>493</v>
      </c>
      <c r="B488" s="271"/>
      <c r="C488" s="271"/>
      <c r="D488" s="271"/>
      <c r="E488" s="272" t="s">
        <v>355</v>
      </c>
      <c r="F488" s="313"/>
      <c r="G488" s="271"/>
      <c r="H488" s="259"/>
      <c r="I488" s="259"/>
      <c r="J488" s="259"/>
      <c r="K488" s="12">
        <v>48.5</v>
      </c>
      <c r="L488" s="313"/>
      <c r="M488" s="260"/>
    </row>
    <row r="489" spans="1:13">
      <c r="A489" s="261" t="s">
        <v>494</v>
      </c>
      <c r="B489" s="271"/>
      <c r="C489" s="271"/>
      <c r="D489" s="271"/>
      <c r="E489" s="271">
        <v>41.5</v>
      </c>
      <c r="F489" s="313"/>
      <c r="G489" s="271"/>
      <c r="H489" s="259"/>
      <c r="I489" s="259"/>
      <c r="J489" s="259"/>
      <c r="K489" s="259">
        <v>48</v>
      </c>
      <c r="L489" s="313"/>
      <c r="M489" s="260"/>
    </row>
    <row r="490" spans="1:13">
      <c r="A490" s="261" t="s">
        <v>383</v>
      </c>
      <c r="B490" s="271"/>
      <c r="C490" s="271"/>
      <c r="D490" s="271"/>
      <c r="E490" s="271" t="s">
        <v>355</v>
      </c>
      <c r="F490" s="313"/>
      <c r="G490" s="271"/>
      <c r="H490" s="259"/>
      <c r="I490" s="259"/>
      <c r="J490" s="259"/>
      <c r="K490" s="259">
        <v>36.5</v>
      </c>
      <c r="L490" s="313"/>
      <c r="M490" s="260"/>
    </row>
    <row r="491" spans="1:13" ht="26.25">
      <c r="A491" s="261" t="s">
        <v>476</v>
      </c>
      <c r="B491" s="259">
        <v>500</v>
      </c>
      <c r="C491" s="263" t="s">
        <v>477</v>
      </c>
      <c r="D491" s="246">
        <f>(F482+F483+F484+F485+F486)</f>
        <v>406.25</v>
      </c>
      <c r="E491" s="247"/>
      <c r="F491" s="263" t="s">
        <v>478</v>
      </c>
      <c r="G491" s="246">
        <f>(D491/500)*100</f>
        <v>81.25</v>
      </c>
      <c r="H491" s="247"/>
      <c r="I491" s="248"/>
      <c r="J491" s="542" t="s">
        <v>479</v>
      </c>
      <c r="K491" s="542"/>
      <c r="L491" s="543" t="str">
        <f>IF(G491&gt;=91,"A1",IF(G491&gt;=81,"A2",IF(G491&gt;=71,"B1",IF(G491&gt;=61,"B2",IF(G491&gt;=51,"C1",IF(G491&gt;=41,"C2",IF(G491&gt;=33,"D","E")))))))</f>
        <v>A2</v>
      </c>
      <c r="M491" s="544" t="str">
        <f t="shared" ref="M491" si="57">IF(K491&gt;=91,"A1",IF(K491&gt;=81,"A2",IF(K491&gt;=71,"B1",IF(K491&gt;=61,"B2",IF(K491&gt;=51,"C1",IF(K491&gt;=41,"C2",IF(K491&gt;=33,"D","E")))))))</f>
        <v>E</v>
      </c>
    </row>
    <row r="492" spans="1:13" ht="26.25">
      <c r="A492" s="267" t="s">
        <v>480</v>
      </c>
      <c r="B492" s="259">
        <v>500</v>
      </c>
      <c r="C492" s="263" t="s">
        <v>481</v>
      </c>
      <c r="D492" s="246">
        <f>(L482+L483+L484+L485+L486)</f>
        <v>457</v>
      </c>
      <c r="E492" s="247"/>
      <c r="F492" s="263" t="s">
        <v>482</v>
      </c>
      <c r="G492" s="246">
        <f>D492/500*100</f>
        <v>91.4</v>
      </c>
      <c r="H492" s="246"/>
      <c r="I492" s="249"/>
      <c r="J492" s="542" t="s">
        <v>483</v>
      </c>
      <c r="K492" s="542"/>
      <c r="L492" s="543" t="str">
        <f>IF(G492&gt;=91,"A1",IF(G492&gt;=81,"A2",IF(G492&gt;=71,"B1",IF(G492&gt;=61,"B2",IF(G492&gt;=51,"C1",IF(G492&gt;=41,"C2",IF(G492&gt;=33,"D","E")))))))</f>
        <v>A1</v>
      </c>
      <c r="M492" s="544" t="str">
        <f t="shared" ref="M492:M493" si="58">IF(K492&gt;=91,"A1",IF(K492&gt;=81,"A2",IF(K492&gt;=71,"B1",IF(K492&gt;=61,"B2",IF(K492&gt;=51,"C1",IF(K492&gt;=41,"C2",IF(K492&gt;=33,"D","E")))))))</f>
        <v>E</v>
      </c>
    </row>
    <row r="493" spans="1:13">
      <c r="A493" s="268" t="s">
        <v>484</v>
      </c>
      <c r="B493" s="265">
        <v>1000</v>
      </c>
      <c r="C493" s="265">
        <f>(D491+D492)</f>
        <v>863.25</v>
      </c>
      <c r="D493" s="576"/>
      <c r="E493" s="576"/>
      <c r="F493" s="264" t="s">
        <v>485</v>
      </c>
      <c r="G493" s="264"/>
      <c r="H493" s="264"/>
      <c r="I493" s="359">
        <f>(C493/1000)*100</f>
        <v>86.325000000000003</v>
      </c>
      <c r="J493" s="264" t="s">
        <v>486</v>
      </c>
      <c r="K493" s="264"/>
      <c r="L493" s="535" t="str">
        <f>IF(I493&gt;=91,"A1",IF(I493&gt;=81,"A2",IF(I493&gt;=71,"B1",IF(I493&gt;=61,"B2",IF(I493&gt;=51,"C1",IF(I493&gt;=41,"C2",IF(I493&gt;=33,"D","E")))))))</f>
        <v>A2</v>
      </c>
      <c r="M493" s="536" t="str">
        <f t="shared" si="58"/>
        <v>E</v>
      </c>
    </row>
    <row r="494" spans="1:13">
      <c r="A494" s="573" t="s">
        <v>386</v>
      </c>
      <c r="B494" s="574"/>
      <c r="C494" s="574"/>
      <c r="D494" s="574"/>
      <c r="E494" s="574"/>
      <c r="F494" s="574"/>
      <c r="G494" s="574"/>
      <c r="H494" s="574"/>
      <c r="I494" s="574"/>
      <c r="J494" s="574"/>
      <c r="K494" s="574"/>
      <c r="L494" s="574"/>
      <c r="M494" s="575"/>
    </row>
    <row r="495" spans="1:13">
      <c r="A495" s="545" t="s">
        <v>387</v>
      </c>
      <c r="B495" s="546"/>
      <c r="C495" s="546"/>
      <c r="D495" s="546"/>
      <c r="E495" s="546"/>
      <c r="F495" s="546"/>
      <c r="G495" s="546"/>
      <c r="H495" s="546"/>
      <c r="I495" s="546"/>
      <c r="J495" s="546"/>
      <c r="K495" s="546"/>
      <c r="L495" s="546"/>
      <c r="M495" s="547"/>
    </row>
    <row r="496" spans="1:13">
      <c r="A496" s="545" t="s">
        <v>388</v>
      </c>
      <c r="B496" s="546"/>
      <c r="C496" s="546"/>
      <c r="D496" s="546"/>
      <c r="E496" s="546"/>
      <c r="F496" s="546" t="s">
        <v>487</v>
      </c>
      <c r="G496" s="546"/>
      <c r="H496" s="546"/>
      <c r="I496" s="546"/>
      <c r="J496" s="546"/>
      <c r="K496" s="546" t="s">
        <v>488</v>
      </c>
      <c r="L496" s="546"/>
      <c r="M496" s="547"/>
    </row>
    <row r="497" spans="1:13">
      <c r="A497" s="548" t="s">
        <v>390</v>
      </c>
      <c r="B497" s="549"/>
      <c r="C497" s="549"/>
      <c r="D497" s="549"/>
      <c r="E497" s="549"/>
      <c r="F497" s="543" t="s">
        <v>398</v>
      </c>
      <c r="G497" s="543"/>
      <c r="H497" s="543"/>
      <c r="I497" s="543"/>
      <c r="J497" s="543"/>
      <c r="K497" s="569" t="s">
        <v>398</v>
      </c>
      <c r="L497" s="543"/>
      <c r="M497" s="544"/>
    </row>
    <row r="498" spans="1:13">
      <c r="A498" s="545" t="s">
        <v>392</v>
      </c>
      <c r="B498" s="546"/>
      <c r="C498" s="546"/>
      <c r="D498" s="546"/>
      <c r="E498" s="546"/>
      <c r="F498" s="546"/>
      <c r="G498" s="546"/>
      <c r="H498" s="546"/>
      <c r="I498" s="546"/>
      <c r="J498" s="546"/>
      <c r="K498" s="546"/>
      <c r="L498" s="546"/>
      <c r="M498" s="547"/>
    </row>
    <row r="499" spans="1:13">
      <c r="A499" s="545" t="s">
        <v>388</v>
      </c>
      <c r="B499" s="546"/>
      <c r="C499" s="546"/>
      <c r="D499" s="546"/>
      <c r="E499" s="546"/>
      <c r="F499" s="546" t="s">
        <v>487</v>
      </c>
      <c r="G499" s="546"/>
      <c r="H499" s="546"/>
      <c r="I499" s="546"/>
      <c r="J499" s="546"/>
      <c r="K499" s="546" t="s">
        <v>488</v>
      </c>
      <c r="L499" s="546"/>
      <c r="M499" s="547"/>
    </row>
    <row r="500" spans="1:13">
      <c r="A500" s="537" t="s">
        <v>393</v>
      </c>
      <c r="B500" s="538"/>
      <c r="C500" s="538"/>
      <c r="D500" s="538"/>
      <c r="E500" s="538"/>
      <c r="F500" s="546" t="s">
        <v>394</v>
      </c>
      <c r="G500" s="546" t="s">
        <v>394</v>
      </c>
      <c r="H500" s="546" t="s">
        <v>394</v>
      </c>
      <c r="I500" s="546" t="s">
        <v>394</v>
      </c>
      <c r="J500" s="546" t="s">
        <v>394</v>
      </c>
      <c r="K500" s="546" t="s">
        <v>398</v>
      </c>
      <c r="L500" s="546"/>
      <c r="M500" s="547"/>
    </row>
    <row r="501" spans="1:13">
      <c r="A501" s="537" t="s">
        <v>395</v>
      </c>
      <c r="B501" s="538"/>
      <c r="C501" s="538"/>
      <c r="D501" s="538"/>
      <c r="E501" s="538"/>
      <c r="F501" s="543" t="s">
        <v>394</v>
      </c>
      <c r="G501" s="543" t="s">
        <v>394</v>
      </c>
      <c r="H501" s="543" t="s">
        <v>394</v>
      </c>
      <c r="I501" s="543" t="s">
        <v>394</v>
      </c>
      <c r="J501" s="543" t="s">
        <v>394</v>
      </c>
      <c r="K501" s="569" t="s">
        <v>398</v>
      </c>
      <c r="L501" s="543"/>
      <c r="M501" s="544"/>
    </row>
    <row r="502" spans="1:13">
      <c r="A502" s="561" t="s">
        <v>396</v>
      </c>
      <c r="B502" s="562"/>
      <c r="C502" s="562"/>
      <c r="D502" s="562"/>
      <c r="E502" s="563"/>
      <c r="F502" s="564" t="s">
        <v>398</v>
      </c>
      <c r="G502" s="565" t="s">
        <v>398</v>
      </c>
      <c r="H502" s="565" t="s">
        <v>398</v>
      </c>
      <c r="I502" s="565" t="s">
        <v>398</v>
      </c>
      <c r="J502" s="566" t="s">
        <v>398</v>
      </c>
      <c r="K502" s="567" t="s">
        <v>398</v>
      </c>
      <c r="L502" s="565"/>
      <c r="M502" s="568"/>
    </row>
    <row r="503" spans="1:13">
      <c r="A503" s="561" t="s">
        <v>397</v>
      </c>
      <c r="B503" s="562"/>
      <c r="C503" s="562"/>
      <c r="D503" s="562"/>
      <c r="E503" s="563"/>
      <c r="F503" s="564" t="s">
        <v>398</v>
      </c>
      <c r="G503" s="565" t="s">
        <v>398</v>
      </c>
      <c r="H503" s="565" t="s">
        <v>398</v>
      </c>
      <c r="I503" s="565" t="s">
        <v>398</v>
      </c>
      <c r="J503" s="566" t="s">
        <v>398</v>
      </c>
      <c r="K503" s="567" t="s">
        <v>52</v>
      </c>
      <c r="L503" s="565"/>
      <c r="M503" s="568"/>
    </row>
    <row r="504" spans="1:13">
      <c r="A504" s="545" t="s">
        <v>399</v>
      </c>
      <c r="B504" s="546"/>
      <c r="C504" s="546"/>
      <c r="D504" s="546"/>
      <c r="E504" s="546"/>
      <c r="F504" s="546"/>
      <c r="G504" s="546"/>
      <c r="H504" s="546"/>
      <c r="I504" s="546"/>
      <c r="J504" s="546"/>
      <c r="K504" s="546"/>
      <c r="L504" s="546"/>
      <c r="M504" s="547"/>
    </row>
    <row r="505" spans="1:13">
      <c r="A505" s="545" t="s">
        <v>388</v>
      </c>
      <c r="B505" s="546"/>
      <c r="C505" s="546"/>
      <c r="D505" s="546"/>
      <c r="E505" s="546"/>
      <c r="F505" s="546" t="s">
        <v>487</v>
      </c>
      <c r="G505" s="546"/>
      <c r="H505" s="546"/>
      <c r="I505" s="546"/>
      <c r="J505" s="546"/>
      <c r="K505" s="546" t="s">
        <v>488</v>
      </c>
      <c r="L505" s="546"/>
      <c r="M505" s="547"/>
    </row>
    <row r="506" spans="1:13">
      <c r="A506" s="548" t="s">
        <v>373</v>
      </c>
      <c r="B506" s="549"/>
      <c r="C506" s="549"/>
      <c r="D506" s="549"/>
      <c r="E506" s="549"/>
      <c r="F506" s="549"/>
      <c r="G506" s="543" t="s">
        <v>544</v>
      </c>
      <c r="H506" s="543"/>
      <c r="I506" s="543"/>
      <c r="J506" s="543"/>
      <c r="K506" s="543"/>
      <c r="L506" s="543"/>
      <c r="M506" s="544"/>
    </row>
    <row r="507" spans="1:13">
      <c r="A507" s="261" t="s">
        <v>489</v>
      </c>
      <c r="B507" s="559" t="s">
        <v>557</v>
      </c>
      <c r="C507" s="540"/>
      <c r="D507" s="540"/>
      <c r="E507" s="540"/>
      <c r="F507" s="540"/>
      <c r="G507" s="540"/>
      <c r="H507" s="540"/>
      <c r="I507" s="540"/>
      <c r="J507" s="540"/>
      <c r="K507" s="540"/>
      <c r="L507" s="540"/>
      <c r="M507" s="560"/>
    </row>
    <row r="508" spans="1:13">
      <c r="A508" s="261" t="s">
        <v>400</v>
      </c>
      <c r="B508" s="539" t="s">
        <v>525</v>
      </c>
      <c r="C508" s="540"/>
      <c r="D508" s="540"/>
      <c r="E508" s="540"/>
      <c r="F508" s="540"/>
      <c r="G508" s="540"/>
      <c r="H508" s="540"/>
      <c r="I508" s="540"/>
      <c r="J508" s="540"/>
      <c r="K508" s="540"/>
      <c r="L508" s="540"/>
      <c r="M508" s="560"/>
    </row>
    <row r="509" spans="1:13">
      <c r="A509" s="545" t="s">
        <v>490</v>
      </c>
      <c r="B509" s="546"/>
      <c r="C509" s="546"/>
      <c r="D509" s="546" t="s">
        <v>491</v>
      </c>
      <c r="E509" s="546"/>
      <c r="F509" s="546"/>
      <c r="G509" s="546"/>
      <c r="H509" s="546"/>
      <c r="I509" s="546"/>
      <c r="J509" s="546" t="s">
        <v>492</v>
      </c>
      <c r="K509" s="546"/>
      <c r="L509" s="546"/>
      <c r="M509" s="547"/>
    </row>
    <row r="510" spans="1:13">
      <c r="A510" s="545"/>
      <c r="B510" s="546"/>
      <c r="C510" s="546"/>
      <c r="D510" s="546"/>
      <c r="E510" s="546"/>
      <c r="F510" s="546"/>
      <c r="G510" s="546"/>
      <c r="H510" s="546"/>
      <c r="I510" s="546"/>
      <c r="J510" s="546"/>
      <c r="K510" s="546"/>
      <c r="L510" s="546"/>
      <c r="M510" s="547"/>
    </row>
    <row r="511" spans="1:13">
      <c r="A511" s="545"/>
      <c r="B511" s="546"/>
      <c r="C511" s="546"/>
      <c r="D511" s="546"/>
      <c r="E511" s="546"/>
      <c r="F511" s="546"/>
      <c r="G511" s="546"/>
      <c r="H511" s="546"/>
      <c r="I511" s="546"/>
      <c r="J511" s="546"/>
      <c r="K511" s="546"/>
      <c r="L511" s="546"/>
      <c r="M511" s="547"/>
    </row>
    <row r="512" spans="1:13">
      <c r="A512" s="545"/>
      <c r="B512" s="546"/>
      <c r="C512" s="546"/>
      <c r="D512" s="546"/>
      <c r="E512" s="546"/>
      <c r="F512" s="546"/>
      <c r="G512" s="546"/>
      <c r="H512" s="546"/>
      <c r="I512" s="546"/>
      <c r="J512" s="546"/>
      <c r="K512" s="546"/>
      <c r="L512" s="546"/>
      <c r="M512" s="547"/>
    </row>
    <row r="513" spans="1:13">
      <c r="A513" s="554" t="s">
        <v>401</v>
      </c>
      <c r="B513" s="555"/>
      <c r="C513" s="555"/>
      <c r="D513" s="555"/>
      <c r="E513" s="555"/>
      <c r="F513" s="555"/>
      <c r="G513" s="555"/>
      <c r="H513" s="556" t="s">
        <v>402</v>
      </c>
      <c r="I513" s="557"/>
      <c r="J513" s="557"/>
      <c r="K513" s="557"/>
      <c r="L513" s="557"/>
      <c r="M513" s="558"/>
    </row>
    <row r="514" spans="1:13">
      <c r="A514" s="257" t="s">
        <v>403</v>
      </c>
      <c r="B514" s="555" t="s">
        <v>275</v>
      </c>
      <c r="C514" s="555"/>
      <c r="D514" s="250" t="s">
        <v>403</v>
      </c>
      <c r="E514" s="256"/>
      <c r="F514" s="555" t="s">
        <v>275</v>
      </c>
      <c r="G514" s="555"/>
      <c r="H514" s="269"/>
      <c r="I514" s="269"/>
      <c r="J514" s="270" t="s">
        <v>404</v>
      </c>
      <c r="K514" s="269"/>
      <c r="L514" s="270" t="s">
        <v>275</v>
      </c>
      <c r="M514" s="251"/>
    </row>
    <row r="515" spans="1:13">
      <c r="A515" s="252" t="s">
        <v>405</v>
      </c>
      <c r="B515" s="551" t="s">
        <v>280</v>
      </c>
      <c r="C515" s="551"/>
      <c r="D515" s="551" t="s">
        <v>406</v>
      </c>
      <c r="E515" s="551"/>
      <c r="F515" s="551" t="s">
        <v>306</v>
      </c>
      <c r="G515" s="551"/>
      <c r="H515" s="269"/>
      <c r="I515" s="269"/>
      <c r="J515" s="552">
        <v>3</v>
      </c>
      <c r="K515" s="553"/>
      <c r="L515" s="343" t="s">
        <v>398</v>
      </c>
      <c r="M515" s="251"/>
    </row>
    <row r="516" spans="1:13">
      <c r="A516" s="252" t="s">
        <v>407</v>
      </c>
      <c r="B516" s="551" t="s">
        <v>297</v>
      </c>
      <c r="C516" s="551"/>
      <c r="D516" s="551" t="s">
        <v>408</v>
      </c>
      <c r="E516" s="551"/>
      <c r="F516" s="551" t="s">
        <v>292</v>
      </c>
      <c r="G516" s="551"/>
      <c r="H516" s="269"/>
      <c r="I516" s="269"/>
      <c r="J516" s="552">
        <v>2</v>
      </c>
      <c r="K516" s="553"/>
      <c r="L516" s="343" t="s">
        <v>391</v>
      </c>
      <c r="M516" s="251"/>
    </row>
    <row r="517" spans="1:13">
      <c r="A517" s="252" t="s">
        <v>409</v>
      </c>
      <c r="B517" s="551" t="s">
        <v>410</v>
      </c>
      <c r="C517" s="551"/>
      <c r="D517" s="551" t="s">
        <v>411</v>
      </c>
      <c r="E517" s="551"/>
      <c r="F517" s="551" t="s">
        <v>412</v>
      </c>
      <c r="G517" s="551"/>
      <c r="H517" s="269"/>
      <c r="I517" s="269"/>
      <c r="J517" s="552">
        <v>1</v>
      </c>
      <c r="K517" s="553"/>
      <c r="L517" s="343" t="s">
        <v>394</v>
      </c>
      <c r="M517" s="251"/>
    </row>
    <row r="518" spans="1:13" ht="15.75" thickBot="1">
      <c r="A518" s="253" t="s">
        <v>413</v>
      </c>
      <c r="B518" s="550" t="s">
        <v>336</v>
      </c>
      <c r="C518" s="550"/>
      <c r="D518" s="550" t="s">
        <v>414</v>
      </c>
      <c r="E518" s="550"/>
      <c r="F518" s="550" t="s">
        <v>415</v>
      </c>
      <c r="G518" s="550"/>
      <c r="H518" s="254"/>
      <c r="I518" s="254"/>
      <c r="J518" s="254"/>
      <c r="K518" s="254"/>
      <c r="L518" s="358"/>
      <c r="M518" s="255"/>
    </row>
    <row r="521" spans="1:13" ht="15.75" thickBot="1"/>
    <row r="522" spans="1:13" ht="15.75">
      <c r="A522" s="232"/>
      <c r="B522" s="584" t="s">
        <v>449</v>
      </c>
      <c r="C522" s="584"/>
      <c r="D522" s="584"/>
      <c r="E522" s="584"/>
      <c r="F522" s="584"/>
      <c r="G522" s="584"/>
      <c r="H522" s="584"/>
      <c r="I522" s="585"/>
      <c r="J522" s="586" t="s">
        <v>450</v>
      </c>
      <c r="K522" s="584"/>
      <c r="L522" s="584"/>
      <c r="M522" s="587"/>
    </row>
    <row r="523" spans="1:13" ht="21">
      <c r="A523" s="588" t="s">
        <v>451</v>
      </c>
      <c r="B523" s="589"/>
      <c r="C523" s="589"/>
      <c r="D523" s="589"/>
      <c r="E523" s="589"/>
      <c r="F523" s="589"/>
      <c r="G523" s="589"/>
      <c r="H523" s="589"/>
      <c r="I523" s="589"/>
      <c r="J523" s="589"/>
      <c r="K523" s="589"/>
      <c r="L523" s="589"/>
      <c r="M523" s="590"/>
    </row>
    <row r="524" spans="1:13" ht="21">
      <c r="A524" s="233"/>
      <c r="B524" s="578" t="s">
        <v>452</v>
      </c>
      <c r="C524" s="578"/>
      <c r="D524" s="578"/>
      <c r="E524" s="579"/>
      <c r="F524" s="234" t="s">
        <v>453</v>
      </c>
      <c r="G524" s="234"/>
      <c r="H524" s="570" t="s">
        <v>454</v>
      </c>
      <c r="I524" s="571"/>
      <c r="J524" s="572"/>
      <c r="K524" s="235" t="s">
        <v>455</v>
      </c>
      <c r="L524" s="262"/>
      <c r="M524" s="236"/>
    </row>
    <row r="525" spans="1:13">
      <c r="A525" s="580" t="s">
        <v>456</v>
      </c>
      <c r="B525" s="571"/>
      <c r="C525" s="571"/>
      <c r="D525" s="571"/>
      <c r="E525" s="571"/>
      <c r="F525" s="571"/>
      <c r="G525" s="571"/>
      <c r="H525" s="571"/>
      <c r="I525" s="571"/>
      <c r="J525" s="571"/>
      <c r="K525" s="571"/>
      <c r="L525" s="571"/>
      <c r="M525" s="581"/>
    </row>
    <row r="526" spans="1:13">
      <c r="A526" s="561" t="s">
        <v>457</v>
      </c>
      <c r="B526" s="562"/>
      <c r="C526" s="562"/>
      <c r="D526" s="562"/>
      <c r="E526" s="562"/>
      <c r="F526" s="562"/>
      <c r="G526" s="562"/>
      <c r="H526" s="562"/>
      <c r="I526" s="562"/>
      <c r="J526" s="562"/>
      <c r="K526" s="562"/>
      <c r="L526" s="562"/>
      <c r="M526" s="582"/>
    </row>
    <row r="527" spans="1:13">
      <c r="A527" s="537" t="s">
        <v>458</v>
      </c>
      <c r="B527" s="538"/>
      <c r="C527" s="539" t="s">
        <v>143</v>
      </c>
      <c r="D527" s="540"/>
      <c r="E527" s="540"/>
      <c r="F527" s="540"/>
      <c r="G527" s="541"/>
      <c r="H527" s="258" t="s">
        <v>459</v>
      </c>
      <c r="I527" s="237"/>
      <c r="J527" s="549">
        <v>11</v>
      </c>
      <c r="K527" s="549"/>
      <c r="L527" s="549"/>
      <c r="M527" s="583"/>
    </row>
    <row r="528" spans="1:13">
      <c r="A528" s="537" t="s">
        <v>460</v>
      </c>
      <c r="B528" s="538"/>
      <c r="C528" s="539" t="s">
        <v>264</v>
      </c>
      <c r="D528" s="540"/>
      <c r="E528" s="540"/>
      <c r="F528" s="540"/>
      <c r="G528" s="541"/>
      <c r="H528" s="258" t="s">
        <v>461</v>
      </c>
      <c r="I528" s="237"/>
      <c r="J528" s="574">
        <v>1169</v>
      </c>
      <c r="K528" s="574"/>
      <c r="L528" s="574"/>
      <c r="M528" s="575"/>
    </row>
    <row r="529" spans="1:13">
      <c r="A529" s="537" t="s">
        <v>462</v>
      </c>
      <c r="B529" s="538"/>
      <c r="C529" s="592" t="s">
        <v>517</v>
      </c>
      <c r="D529" s="540">
        <v>40968</v>
      </c>
      <c r="E529" s="540">
        <v>40968</v>
      </c>
      <c r="F529" s="540">
        <v>40968</v>
      </c>
      <c r="G529" s="541">
        <v>40968</v>
      </c>
      <c r="H529" s="258" t="s">
        <v>463</v>
      </c>
      <c r="I529" s="237"/>
      <c r="J529" s="574">
        <v>7006905152</v>
      </c>
      <c r="K529" s="574">
        <v>7006905152</v>
      </c>
      <c r="L529" s="574">
        <v>7006905152</v>
      </c>
      <c r="M529" s="575">
        <v>7006905152</v>
      </c>
    </row>
    <row r="530" spans="1:13">
      <c r="A530" s="537" t="s">
        <v>464</v>
      </c>
      <c r="B530" s="538"/>
      <c r="C530" s="539" t="s">
        <v>315</v>
      </c>
      <c r="D530" s="540"/>
      <c r="E530" s="540"/>
      <c r="F530" s="540"/>
      <c r="G530" s="541"/>
      <c r="H530" s="548" t="s">
        <v>270</v>
      </c>
      <c r="I530" s="549"/>
      <c r="J530" s="574" t="s">
        <v>316</v>
      </c>
      <c r="K530" s="574"/>
      <c r="L530" s="574"/>
      <c r="M530" s="575"/>
    </row>
    <row r="531" spans="1:13">
      <c r="A531" s="545" t="s">
        <v>465</v>
      </c>
      <c r="B531" s="546"/>
      <c r="C531" s="546"/>
      <c r="D531" s="546"/>
      <c r="E531" s="546"/>
      <c r="F531" s="546"/>
      <c r="G531" s="546"/>
      <c r="H531" s="546"/>
      <c r="I531" s="546"/>
      <c r="J531" s="546"/>
      <c r="K531" s="546"/>
      <c r="L531" s="546"/>
      <c r="M531" s="547"/>
    </row>
    <row r="532" spans="1:13">
      <c r="A532" s="591" t="s">
        <v>466</v>
      </c>
      <c r="B532" s="546" t="s">
        <v>467</v>
      </c>
      <c r="C532" s="546"/>
      <c r="D532" s="546"/>
      <c r="E532" s="546"/>
      <c r="F532" s="546"/>
      <c r="G532" s="546"/>
      <c r="H532" s="546" t="s">
        <v>468</v>
      </c>
      <c r="I532" s="546"/>
      <c r="J532" s="546"/>
      <c r="K532" s="546"/>
      <c r="L532" s="546"/>
      <c r="M532" s="547"/>
    </row>
    <row r="533" spans="1:13" ht="30">
      <c r="A533" s="591"/>
      <c r="B533" s="238" t="s">
        <v>469</v>
      </c>
      <c r="C533" s="238" t="s">
        <v>470</v>
      </c>
      <c r="D533" s="238" t="s">
        <v>471</v>
      </c>
      <c r="E533" s="238" t="s">
        <v>472</v>
      </c>
      <c r="F533" s="238">
        <v>100</v>
      </c>
      <c r="G533" s="265" t="s">
        <v>275</v>
      </c>
      <c r="H533" s="238" t="s">
        <v>473</v>
      </c>
      <c r="I533" s="238" t="s">
        <v>470</v>
      </c>
      <c r="J533" s="238" t="s">
        <v>471</v>
      </c>
      <c r="K533" s="238" t="s">
        <v>474</v>
      </c>
      <c r="L533" s="238">
        <v>100</v>
      </c>
      <c r="M533" s="239" t="s">
        <v>275</v>
      </c>
    </row>
    <row r="534" spans="1:13">
      <c r="A534" s="261" t="s">
        <v>276</v>
      </c>
      <c r="B534" s="273">
        <v>8.75</v>
      </c>
      <c r="C534" s="271">
        <v>4</v>
      </c>
      <c r="D534" s="271">
        <v>4</v>
      </c>
      <c r="E534" s="273">
        <v>57.5</v>
      </c>
      <c r="F534" s="241">
        <f>SUM(B534:E534)</f>
        <v>74.25</v>
      </c>
      <c r="G534" s="271" t="str">
        <f>IF(F534&gt;=91,"A1",IF(F534&gt;=81,"A2",IF(F534&gt;=71,"B1",IF(F534&gt;=61,"B2",IF(F534&gt;=51,"C1",IF(F534&gt;=41,"C2",IF(F534&gt;=33,"D","E")))))))</f>
        <v>B1</v>
      </c>
      <c r="H534" s="259">
        <v>9.25</v>
      </c>
      <c r="I534" s="259">
        <v>5</v>
      </c>
      <c r="J534" s="259">
        <v>4</v>
      </c>
      <c r="K534" s="242">
        <v>56.5</v>
      </c>
      <c r="L534" s="241">
        <f>SUM(H534:K534)</f>
        <v>74.75</v>
      </c>
      <c r="M534" s="260" t="str">
        <f>IF(L534&gt;=91,"A1",IF(L534&gt;=81,"A2",IF(L534&gt;=71,"B1",IF(L534&gt;=61,"B2",IF(L534&gt;=51,"C1",IF(L534&gt;=41,"C2",IF(L534&gt;=33,"D","E")))))))</f>
        <v>B1</v>
      </c>
    </row>
    <row r="535" spans="1:13">
      <c r="A535" s="261" t="s">
        <v>277</v>
      </c>
      <c r="B535" s="274">
        <v>3.5</v>
      </c>
      <c r="C535" s="271">
        <v>4</v>
      </c>
      <c r="D535" s="271">
        <v>4</v>
      </c>
      <c r="E535" s="271">
        <v>36</v>
      </c>
      <c r="F535" s="241">
        <f t="shared" ref="F535:F539" si="59">SUM(B535:E535)</f>
        <v>47.5</v>
      </c>
      <c r="G535" s="271" t="str">
        <f t="shared" ref="G535:G538" si="60">IF(F535&gt;=91,"A1",IF(F535&gt;=81,"A2",IF(F535&gt;=71,"B1",IF(F535&gt;=61,"B2",IF(F535&gt;=51,"C1",IF(F535&gt;=41,"C2",IF(F535&gt;=33,"D","E")))))))</f>
        <v>C2</v>
      </c>
      <c r="H535" s="259">
        <v>4.25</v>
      </c>
      <c r="I535" s="259">
        <v>5</v>
      </c>
      <c r="J535" s="259">
        <v>3.5</v>
      </c>
      <c r="K535" s="259">
        <v>41</v>
      </c>
      <c r="L535" s="241">
        <f t="shared" ref="L535:L538" si="61">SUM(H535:K535)</f>
        <v>53.75</v>
      </c>
      <c r="M535" s="260" t="str">
        <f t="shared" ref="M535:M538" si="62">IF(L535&gt;=91,"A1",IF(L535&gt;=81,"A2",IF(L535&gt;=71,"B1",IF(L535&gt;=61,"B2",IF(L535&gt;=51,"C1",IF(L535&gt;=41,"C2",IF(L535&gt;=33,"D","E")))))))</f>
        <v>C1</v>
      </c>
    </row>
    <row r="536" spans="1:13">
      <c r="A536" s="261" t="s">
        <v>475</v>
      </c>
      <c r="B536" s="271">
        <v>8.5</v>
      </c>
      <c r="C536" s="271">
        <v>3.5</v>
      </c>
      <c r="D536" s="271">
        <v>3.5</v>
      </c>
      <c r="E536" s="271">
        <v>53.5</v>
      </c>
      <c r="F536" s="313">
        <f t="shared" si="59"/>
        <v>69</v>
      </c>
      <c r="G536" s="271" t="str">
        <f t="shared" si="60"/>
        <v>B2</v>
      </c>
      <c r="H536" s="259">
        <v>6.5</v>
      </c>
      <c r="I536" s="259">
        <v>4</v>
      </c>
      <c r="J536" s="259">
        <v>3.5</v>
      </c>
      <c r="K536" s="5">
        <v>55</v>
      </c>
      <c r="L536" s="241">
        <f t="shared" si="61"/>
        <v>69</v>
      </c>
      <c r="M536" s="260" t="str">
        <f t="shared" si="62"/>
        <v>B2</v>
      </c>
    </row>
    <row r="537" spans="1:13" ht="15.75">
      <c r="A537" s="261" t="s">
        <v>279</v>
      </c>
      <c r="B537" s="271">
        <v>8.5</v>
      </c>
      <c r="C537" s="271">
        <v>4</v>
      </c>
      <c r="D537" s="271">
        <v>4</v>
      </c>
      <c r="E537" s="271">
        <v>66.5</v>
      </c>
      <c r="F537" s="313">
        <f t="shared" si="59"/>
        <v>83</v>
      </c>
      <c r="G537" s="271" t="str">
        <f t="shared" si="60"/>
        <v>A2</v>
      </c>
      <c r="H537" s="244">
        <v>9.75</v>
      </c>
      <c r="I537" s="337">
        <v>4.5</v>
      </c>
      <c r="J537" s="337">
        <v>4.5</v>
      </c>
      <c r="K537" s="5">
        <v>66</v>
      </c>
      <c r="L537" s="241">
        <f t="shared" si="61"/>
        <v>84.75</v>
      </c>
      <c r="M537" s="260" t="str">
        <f t="shared" si="62"/>
        <v>A2</v>
      </c>
    </row>
    <row r="538" spans="1:13" ht="15.75">
      <c r="A538" s="261" t="s">
        <v>379</v>
      </c>
      <c r="B538" s="271">
        <v>6.75</v>
      </c>
      <c r="C538" s="271">
        <v>4</v>
      </c>
      <c r="D538" s="271">
        <v>4.5</v>
      </c>
      <c r="E538" s="271">
        <v>52</v>
      </c>
      <c r="F538" s="241">
        <f t="shared" si="59"/>
        <v>67.25</v>
      </c>
      <c r="G538" s="271" t="str">
        <f t="shared" si="60"/>
        <v>B2</v>
      </c>
      <c r="H538" s="244">
        <v>7.5</v>
      </c>
      <c r="I538" s="259">
        <v>4</v>
      </c>
      <c r="J538" s="259">
        <v>4</v>
      </c>
      <c r="K538" s="339">
        <v>50</v>
      </c>
      <c r="L538" s="241">
        <f t="shared" si="61"/>
        <v>65.5</v>
      </c>
      <c r="M538" s="260" t="str">
        <f t="shared" si="62"/>
        <v>B2</v>
      </c>
    </row>
    <row r="539" spans="1:13">
      <c r="A539" s="261" t="s">
        <v>360</v>
      </c>
      <c r="B539" s="271"/>
      <c r="C539" s="271"/>
      <c r="D539" s="271"/>
      <c r="E539" s="275">
        <v>31</v>
      </c>
      <c r="F539" s="245">
        <f t="shared" si="59"/>
        <v>31</v>
      </c>
      <c r="G539" s="271"/>
      <c r="H539" s="259"/>
      <c r="I539" s="259"/>
      <c r="J539" s="259"/>
      <c r="K539" s="259">
        <v>27</v>
      </c>
      <c r="L539" s="313"/>
      <c r="M539" s="260"/>
    </row>
    <row r="540" spans="1:13">
      <c r="A540" s="261" t="s">
        <v>493</v>
      </c>
      <c r="B540" s="271"/>
      <c r="C540" s="271"/>
      <c r="D540" s="271"/>
      <c r="E540" s="272">
        <v>40</v>
      </c>
      <c r="F540" s="313"/>
      <c r="G540" s="271"/>
      <c r="H540" s="259"/>
      <c r="I540" s="259"/>
      <c r="J540" s="259"/>
      <c r="K540" s="12">
        <v>28</v>
      </c>
      <c r="L540" s="313"/>
      <c r="M540" s="260"/>
    </row>
    <row r="541" spans="1:13">
      <c r="A541" s="261" t="s">
        <v>494</v>
      </c>
      <c r="B541" s="271"/>
      <c r="C541" s="271"/>
      <c r="D541" s="271"/>
      <c r="E541" s="271">
        <v>32</v>
      </c>
      <c r="F541" s="313"/>
      <c r="G541" s="271"/>
      <c r="H541" s="259"/>
      <c r="I541" s="259"/>
      <c r="J541" s="259"/>
      <c r="K541" s="259">
        <v>40</v>
      </c>
      <c r="L541" s="313"/>
      <c r="M541" s="260"/>
    </row>
    <row r="542" spans="1:13">
      <c r="A542" s="261" t="s">
        <v>383</v>
      </c>
      <c r="B542" s="271"/>
      <c r="C542" s="271"/>
      <c r="D542" s="271"/>
      <c r="E542" s="271">
        <v>26</v>
      </c>
      <c r="F542" s="313"/>
      <c r="G542" s="271"/>
      <c r="H542" s="259"/>
      <c r="I542" s="259"/>
      <c r="J542" s="259"/>
      <c r="K542" s="259">
        <v>21.5</v>
      </c>
      <c r="L542" s="313"/>
      <c r="M542" s="260"/>
    </row>
    <row r="543" spans="1:13" ht="26.25">
      <c r="A543" s="261" t="s">
        <v>476</v>
      </c>
      <c r="B543" s="259">
        <v>500</v>
      </c>
      <c r="C543" s="263" t="s">
        <v>477</v>
      </c>
      <c r="D543" s="246">
        <f>(F534+F535+F536+F537+F538)</f>
        <v>341</v>
      </c>
      <c r="E543" s="247"/>
      <c r="F543" s="263" t="s">
        <v>478</v>
      </c>
      <c r="G543" s="246">
        <f>(D543/500)*100</f>
        <v>68.2</v>
      </c>
      <c r="H543" s="247"/>
      <c r="I543" s="248"/>
      <c r="J543" s="542" t="s">
        <v>479</v>
      </c>
      <c r="K543" s="542"/>
      <c r="L543" s="543" t="str">
        <f>IF(G543&gt;=91,"A1",IF(G543&gt;=81,"A2",IF(G543&gt;=71,"B1",IF(G543&gt;=61,"B2",IF(G543&gt;=51,"C1",IF(G543&gt;=41,"C2",IF(G543&gt;=33,"D","E")))))))</f>
        <v>B2</v>
      </c>
      <c r="M543" s="544" t="str">
        <f t="shared" ref="M543" si="63">IF(K543&gt;=91,"A1",IF(K543&gt;=81,"A2",IF(K543&gt;=71,"B1",IF(K543&gt;=61,"B2",IF(K543&gt;=51,"C1",IF(K543&gt;=41,"C2",IF(K543&gt;=33,"D","E")))))))</f>
        <v>E</v>
      </c>
    </row>
    <row r="544" spans="1:13" ht="26.25">
      <c r="A544" s="267" t="s">
        <v>480</v>
      </c>
      <c r="B544" s="259">
        <v>500</v>
      </c>
      <c r="C544" s="263" t="s">
        <v>481</v>
      </c>
      <c r="D544" s="246">
        <f>(L534+L535+L536+L537+L538)</f>
        <v>347.75</v>
      </c>
      <c r="E544" s="247"/>
      <c r="F544" s="263" t="s">
        <v>482</v>
      </c>
      <c r="G544" s="246">
        <f>D544/500*100</f>
        <v>69.55</v>
      </c>
      <c r="H544" s="246"/>
      <c r="I544" s="249"/>
      <c r="J544" s="542" t="s">
        <v>483</v>
      </c>
      <c r="K544" s="542"/>
      <c r="L544" s="543" t="str">
        <f>IF(G544&gt;=91,"A1",IF(G544&gt;=81,"A2",IF(G544&gt;=71,"B1",IF(G544&gt;=61,"B2",IF(G544&gt;=51,"C1",IF(G544&gt;=41,"C2",IF(G544&gt;=33,"D","E")))))))</f>
        <v>B2</v>
      </c>
      <c r="M544" s="544" t="str">
        <f t="shared" ref="M544:M545" si="64">IF(K544&gt;=91,"A1",IF(K544&gt;=81,"A2",IF(K544&gt;=71,"B1",IF(K544&gt;=61,"B2",IF(K544&gt;=51,"C1",IF(K544&gt;=41,"C2",IF(K544&gt;=33,"D","E")))))))</f>
        <v>E</v>
      </c>
    </row>
    <row r="545" spans="1:13">
      <c r="A545" s="268" t="s">
        <v>484</v>
      </c>
      <c r="B545" s="265">
        <v>1000</v>
      </c>
      <c r="C545" s="265">
        <f>(D543+D544)</f>
        <v>688.75</v>
      </c>
      <c r="D545" s="576"/>
      <c r="E545" s="576"/>
      <c r="F545" s="264" t="s">
        <v>485</v>
      </c>
      <c r="G545" s="264"/>
      <c r="H545" s="264"/>
      <c r="I545" s="359">
        <f>(C545/1000)*100</f>
        <v>68.875</v>
      </c>
      <c r="J545" s="264" t="s">
        <v>486</v>
      </c>
      <c r="K545" s="264"/>
      <c r="L545" s="535" t="str">
        <f>IF(I545&gt;=91,"A1",IF(I545&gt;=81,"A2",IF(I545&gt;=71,"B1",IF(I545&gt;=61,"B2",IF(I545&gt;=51,"C1",IF(I545&gt;=41,"C2",IF(I545&gt;=33,"D","E")))))))</f>
        <v>B2</v>
      </c>
      <c r="M545" s="536" t="str">
        <f t="shared" si="64"/>
        <v>E</v>
      </c>
    </row>
    <row r="546" spans="1:13">
      <c r="A546" s="573" t="s">
        <v>386</v>
      </c>
      <c r="B546" s="574"/>
      <c r="C546" s="574"/>
      <c r="D546" s="574"/>
      <c r="E546" s="574"/>
      <c r="F546" s="574"/>
      <c r="G546" s="574"/>
      <c r="H546" s="574"/>
      <c r="I546" s="574"/>
      <c r="J546" s="574"/>
      <c r="K546" s="574"/>
      <c r="L546" s="574"/>
      <c r="M546" s="575"/>
    </row>
    <row r="547" spans="1:13">
      <c r="A547" s="545" t="s">
        <v>387</v>
      </c>
      <c r="B547" s="546"/>
      <c r="C547" s="546"/>
      <c r="D547" s="546"/>
      <c r="E547" s="546"/>
      <c r="F547" s="546"/>
      <c r="G547" s="546"/>
      <c r="H547" s="546"/>
      <c r="I547" s="546"/>
      <c r="J547" s="546"/>
      <c r="K547" s="546"/>
      <c r="L547" s="546"/>
      <c r="M547" s="547"/>
    </row>
    <row r="548" spans="1:13">
      <c r="A548" s="545" t="s">
        <v>388</v>
      </c>
      <c r="B548" s="546"/>
      <c r="C548" s="546"/>
      <c r="D548" s="546"/>
      <c r="E548" s="546"/>
      <c r="F548" s="546" t="s">
        <v>487</v>
      </c>
      <c r="G548" s="546"/>
      <c r="H548" s="546"/>
      <c r="I548" s="546"/>
      <c r="J548" s="546"/>
      <c r="K548" s="546" t="s">
        <v>488</v>
      </c>
      <c r="L548" s="546"/>
      <c r="M548" s="547"/>
    </row>
    <row r="549" spans="1:13">
      <c r="A549" s="548" t="s">
        <v>390</v>
      </c>
      <c r="B549" s="549"/>
      <c r="C549" s="549"/>
      <c r="D549" s="549"/>
      <c r="E549" s="549"/>
      <c r="F549" s="543" t="s">
        <v>398</v>
      </c>
      <c r="G549" s="543"/>
      <c r="H549" s="543"/>
      <c r="I549" s="543"/>
      <c r="J549" s="543"/>
      <c r="K549" s="569" t="s">
        <v>391</v>
      </c>
      <c r="L549" s="543"/>
      <c r="M549" s="544"/>
    </row>
    <row r="550" spans="1:13">
      <c r="A550" s="545" t="s">
        <v>392</v>
      </c>
      <c r="B550" s="546"/>
      <c r="C550" s="546"/>
      <c r="D550" s="546"/>
      <c r="E550" s="546"/>
      <c r="F550" s="546"/>
      <c r="G550" s="546"/>
      <c r="H550" s="546"/>
      <c r="I550" s="546"/>
      <c r="J550" s="546"/>
      <c r="K550" s="546"/>
      <c r="L550" s="546"/>
      <c r="M550" s="547"/>
    </row>
    <row r="551" spans="1:13">
      <c r="A551" s="545" t="s">
        <v>388</v>
      </c>
      <c r="B551" s="546"/>
      <c r="C551" s="546"/>
      <c r="D551" s="546"/>
      <c r="E551" s="546"/>
      <c r="F551" s="546" t="s">
        <v>487</v>
      </c>
      <c r="G551" s="546"/>
      <c r="H551" s="546"/>
      <c r="I551" s="546"/>
      <c r="J551" s="546"/>
      <c r="K551" s="546" t="s">
        <v>488</v>
      </c>
      <c r="L551" s="546"/>
      <c r="M551" s="547"/>
    </row>
    <row r="552" spans="1:13">
      <c r="A552" s="537" t="s">
        <v>393</v>
      </c>
      <c r="B552" s="538"/>
      <c r="C552" s="538"/>
      <c r="D552" s="538"/>
      <c r="E552" s="538"/>
      <c r="F552" s="546" t="s">
        <v>394</v>
      </c>
      <c r="G552" s="546" t="s">
        <v>394</v>
      </c>
      <c r="H552" s="546" t="s">
        <v>394</v>
      </c>
      <c r="I552" s="546" t="s">
        <v>394</v>
      </c>
      <c r="J552" s="546" t="s">
        <v>394</v>
      </c>
      <c r="K552" s="546" t="s">
        <v>391</v>
      </c>
      <c r="L552" s="546"/>
      <c r="M552" s="547"/>
    </row>
    <row r="553" spans="1:13">
      <c r="A553" s="537" t="s">
        <v>395</v>
      </c>
      <c r="B553" s="538"/>
      <c r="C553" s="538"/>
      <c r="D553" s="538"/>
      <c r="E553" s="538"/>
      <c r="F553" s="543" t="s">
        <v>394</v>
      </c>
      <c r="G553" s="543" t="s">
        <v>394</v>
      </c>
      <c r="H553" s="543" t="s">
        <v>394</v>
      </c>
      <c r="I553" s="543" t="s">
        <v>394</v>
      </c>
      <c r="J553" s="543" t="s">
        <v>394</v>
      </c>
      <c r="K553" s="569" t="s">
        <v>391</v>
      </c>
      <c r="L553" s="543"/>
      <c r="M553" s="544"/>
    </row>
    <row r="554" spans="1:13">
      <c r="A554" s="561" t="s">
        <v>396</v>
      </c>
      <c r="B554" s="562"/>
      <c r="C554" s="562"/>
      <c r="D554" s="562"/>
      <c r="E554" s="563"/>
      <c r="F554" s="564" t="s">
        <v>398</v>
      </c>
      <c r="G554" s="565" t="s">
        <v>398</v>
      </c>
      <c r="H554" s="565" t="s">
        <v>398</v>
      </c>
      <c r="I554" s="565" t="s">
        <v>398</v>
      </c>
      <c r="J554" s="566" t="s">
        <v>398</v>
      </c>
      <c r="K554" s="567" t="s">
        <v>398</v>
      </c>
      <c r="L554" s="565"/>
      <c r="M554" s="568"/>
    </row>
    <row r="555" spans="1:13">
      <c r="A555" s="561" t="s">
        <v>397</v>
      </c>
      <c r="B555" s="562"/>
      <c r="C555" s="562"/>
      <c r="D555" s="562"/>
      <c r="E555" s="563"/>
      <c r="F555" s="564" t="s">
        <v>398</v>
      </c>
      <c r="G555" s="565" t="s">
        <v>398</v>
      </c>
      <c r="H555" s="565" t="s">
        <v>398</v>
      </c>
      <c r="I555" s="565" t="s">
        <v>398</v>
      </c>
      <c r="J555" s="566" t="s">
        <v>398</v>
      </c>
      <c r="K555" s="567" t="s">
        <v>398</v>
      </c>
      <c r="L555" s="565"/>
      <c r="M555" s="568"/>
    </row>
    <row r="556" spans="1:13">
      <c r="A556" s="545" t="s">
        <v>399</v>
      </c>
      <c r="B556" s="546"/>
      <c r="C556" s="546"/>
      <c r="D556" s="546"/>
      <c r="E556" s="546"/>
      <c r="F556" s="546"/>
      <c r="G556" s="546"/>
      <c r="H556" s="546"/>
      <c r="I556" s="546"/>
      <c r="J556" s="546"/>
      <c r="K556" s="546"/>
      <c r="L556" s="546"/>
      <c r="M556" s="547"/>
    </row>
    <row r="557" spans="1:13">
      <c r="A557" s="545" t="s">
        <v>388</v>
      </c>
      <c r="B557" s="546"/>
      <c r="C557" s="546"/>
      <c r="D557" s="546"/>
      <c r="E557" s="546"/>
      <c r="F557" s="546" t="s">
        <v>487</v>
      </c>
      <c r="G557" s="546"/>
      <c r="H557" s="546"/>
      <c r="I557" s="546"/>
      <c r="J557" s="546"/>
      <c r="K557" s="546" t="s">
        <v>488</v>
      </c>
      <c r="L557" s="546"/>
      <c r="M557" s="547"/>
    </row>
    <row r="558" spans="1:13">
      <c r="A558" s="548" t="s">
        <v>373</v>
      </c>
      <c r="B558" s="549"/>
      <c r="C558" s="549"/>
      <c r="D558" s="549"/>
      <c r="E558" s="549"/>
      <c r="F558" s="549"/>
      <c r="G558" s="543" t="s">
        <v>545</v>
      </c>
      <c r="H558" s="543"/>
      <c r="I558" s="543"/>
      <c r="J558" s="543"/>
      <c r="K558" s="543"/>
      <c r="L558" s="543"/>
      <c r="M558" s="544"/>
    </row>
    <row r="559" spans="1:13">
      <c r="A559" s="261" t="s">
        <v>489</v>
      </c>
      <c r="B559" s="559" t="s">
        <v>557</v>
      </c>
      <c r="C559" s="540"/>
      <c r="D559" s="540"/>
      <c r="E559" s="540"/>
      <c r="F559" s="540"/>
      <c r="G559" s="540"/>
      <c r="H559" s="540"/>
      <c r="I559" s="540"/>
      <c r="J559" s="540"/>
      <c r="K559" s="540"/>
      <c r="L559" s="540"/>
      <c r="M559" s="560"/>
    </row>
    <row r="560" spans="1:13">
      <c r="A560" s="261" t="s">
        <v>400</v>
      </c>
      <c r="B560" s="539" t="s">
        <v>525</v>
      </c>
      <c r="C560" s="540"/>
      <c r="D560" s="540"/>
      <c r="E560" s="540"/>
      <c r="F560" s="540"/>
      <c r="G560" s="540"/>
      <c r="H560" s="540"/>
      <c r="I560" s="540"/>
      <c r="J560" s="540"/>
      <c r="K560" s="540"/>
      <c r="L560" s="540"/>
      <c r="M560" s="560"/>
    </row>
    <row r="561" spans="1:13">
      <c r="A561" s="545" t="s">
        <v>490</v>
      </c>
      <c r="B561" s="546"/>
      <c r="C561" s="546"/>
      <c r="D561" s="546" t="s">
        <v>491</v>
      </c>
      <c r="E561" s="546"/>
      <c r="F561" s="546"/>
      <c r="G561" s="546"/>
      <c r="H561" s="546"/>
      <c r="I561" s="546"/>
      <c r="J561" s="546" t="s">
        <v>492</v>
      </c>
      <c r="K561" s="546"/>
      <c r="L561" s="546"/>
      <c r="M561" s="547"/>
    </row>
    <row r="562" spans="1:13">
      <c r="A562" s="545"/>
      <c r="B562" s="546"/>
      <c r="C562" s="546"/>
      <c r="D562" s="546"/>
      <c r="E562" s="546"/>
      <c r="F562" s="546"/>
      <c r="G562" s="546"/>
      <c r="H562" s="546"/>
      <c r="I562" s="546"/>
      <c r="J562" s="546"/>
      <c r="K562" s="546"/>
      <c r="L562" s="546"/>
      <c r="M562" s="547"/>
    </row>
    <row r="563" spans="1:13">
      <c r="A563" s="545"/>
      <c r="B563" s="546"/>
      <c r="C563" s="546"/>
      <c r="D563" s="546"/>
      <c r="E563" s="546"/>
      <c r="F563" s="546"/>
      <c r="G563" s="546"/>
      <c r="H563" s="546"/>
      <c r="I563" s="546"/>
      <c r="J563" s="546"/>
      <c r="K563" s="546"/>
      <c r="L563" s="546"/>
      <c r="M563" s="547"/>
    </row>
    <row r="564" spans="1:13">
      <c r="A564" s="545"/>
      <c r="B564" s="546"/>
      <c r="C564" s="546"/>
      <c r="D564" s="546"/>
      <c r="E564" s="546"/>
      <c r="F564" s="546"/>
      <c r="G564" s="546"/>
      <c r="H564" s="546"/>
      <c r="I564" s="546"/>
      <c r="J564" s="546"/>
      <c r="K564" s="546"/>
      <c r="L564" s="546"/>
      <c r="M564" s="547"/>
    </row>
    <row r="565" spans="1:13">
      <c r="A565" s="554" t="s">
        <v>401</v>
      </c>
      <c r="B565" s="555"/>
      <c r="C565" s="555"/>
      <c r="D565" s="555"/>
      <c r="E565" s="555"/>
      <c r="F565" s="555"/>
      <c r="G565" s="555"/>
      <c r="H565" s="556" t="s">
        <v>402</v>
      </c>
      <c r="I565" s="557"/>
      <c r="J565" s="557"/>
      <c r="K565" s="557"/>
      <c r="L565" s="557"/>
      <c r="M565" s="558"/>
    </row>
    <row r="566" spans="1:13">
      <c r="A566" s="257" t="s">
        <v>403</v>
      </c>
      <c r="B566" s="555" t="s">
        <v>275</v>
      </c>
      <c r="C566" s="555"/>
      <c r="D566" s="250" t="s">
        <v>403</v>
      </c>
      <c r="E566" s="256"/>
      <c r="F566" s="555" t="s">
        <v>275</v>
      </c>
      <c r="G566" s="555"/>
      <c r="H566" s="269"/>
      <c r="I566" s="269"/>
      <c r="J566" s="270" t="s">
        <v>404</v>
      </c>
      <c r="K566" s="269"/>
      <c r="L566" s="270" t="s">
        <v>275</v>
      </c>
      <c r="M566" s="251"/>
    </row>
    <row r="567" spans="1:13">
      <c r="A567" s="252" t="s">
        <v>405</v>
      </c>
      <c r="B567" s="551" t="s">
        <v>280</v>
      </c>
      <c r="C567" s="551"/>
      <c r="D567" s="551" t="s">
        <v>406</v>
      </c>
      <c r="E567" s="551"/>
      <c r="F567" s="551" t="s">
        <v>306</v>
      </c>
      <c r="G567" s="551"/>
      <c r="H567" s="269"/>
      <c r="I567" s="269"/>
      <c r="J567" s="552">
        <v>3</v>
      </c>
      <c r="K567" s="553"/>
      <c r="L567" s="343" t="s">
        <v>398</v>
      </c>
      <c r="M567" s="251"/>
    </row>
    <row r="568" spans="1:13">
      <c r="A568" s="252" t="s">
        <v>407</v>
      </c>
      <c r="B568" s="551" t="s">
        <v>297</v>
      </c>
      <c r="C568" s="551"/>
      <c r="D568" s="551" t="s">
        <v>408</v>
      </c>
      <c r="E568" s="551"/>
      <c r="F568" s="551" t="s">
        <v>292</v>
      </c>
      <c r="G568" s="551"/>
      <c r="H568" s="269"/>
      <c r="I568" s="269"/>
      <c r="J568" s="552">
        <v>2</v>
      </c>
      <c r="K568" s="553"/>
      <c r="L568" s="343" t="s">
        <v>391</v>
      </c>
      <c r="M568" s="251"/>
    </row>
    <row r="569" spans="1:13">
      <c r="A569" s="252" t="s">
        <v>409</v>
      </c>
      <c r="B569" s="551" t="s">
        <v>410</v>
      </c>
      <c r="C569" s="551"/>
      <c r="D569" s="551" t="s">
        <v>411</v>
      </c>
      <c r="E569" s="551"/>
      <c r="F569" s="551" t="s">
        <v>412</v>
      </c>
      <c r="G569" s="551"/>
      <c r="H569" s="269"/>
      <c r="I569" s="269"/>
      <c r="J569" s="552">
        <v>1</v>
      </c>
      <c r="K569" s="553"/>
      <c r="L569" s="343" t="s">
        <v>394</v>
      </c>
      <c r="M569" s="251"/>
    </row>
    <row r="570" spans="1:13" ht="15.75" thickBot="1">
      <c r="A570" s="253" t="s">
        <v>413</v>
      </c>
      <c r="B570" s="550" t="s">
        <v>336</v>
      </c>
      <c r="C570" s="550"/>
      <c r="D570" s="550" t="s">
        <v>414</v>
      </c>
      <c r="E570" s="550"/>
      <c r="F570" s="550" t="s">
        <v>415</v>
      </c>
      <c r="G570" s="550"/>
      <c r="H570" s="254"/>
      <c r="I570" s="254"/>
      <c r="J570" s="254"/>
      <c r="K570" s="254"/>
      <c r="L570" s="358"/>
      <c r="M570" s="255"/>
    </row>
    <row r="573" spans="1:13" ht="15.75" thickBot="1"/>
    <row r="574" spans="1:13" ht="15.75">
      <c r="A574" s="232"/>
      <c r="B574" s="584" t="s">
        <v>449</v>
      </c>
      <c r="C574" s="584"/>
      <c r="D574" s="584"/>
      <c r="E574" s="584"/>
      <c r="F574" s="584"/>
      <c r="G574" s="584"/>
      <c r="H574" s="584"/>
      <c r="I574" s="585"/>
      <c r="J574" s="586" t="s">
        <v>450</v>
      </c>
      <c r="K574" s="584"/>
      <c r="L574" s="584"/>
      <c r="M574" s="587"/>
    </row>
    <row r="575" spans="1:13" ht="21">
      <c r="A575" s="588" t="s">
        <v>451</v>
      </c>
      <c r="B575" s="589"/>
      <c r="C575" s="589"/>
      <c r="D575" s="589"/>
      <c r="E575" s="589"/>
      <c r="F575" s="589"/>
      <c r="G575" s="589"/>
      <c r="H575" s="589"/>
      <c r="I575" s="589"/>
      <c r="J575" s="589"/>
      <c r="K575" s="589"/>
      <c r="L575" s="589"/>
      <c r="M575" s="590"/>
    </row>
    <row r="576" spans="1:13" ht="21">
      <c r="A576" s="233"/>
      <c r="B576" s="578" t="s">
        <v>452</v>
      </c>
      <c r="C576" s="578"/>
      <c r="D576" s="578"/>
      <c r="E576" s="579"/>
      <c r="F576" s="234" t="s">
        <v>453</v>
      </c>
      <c r="G576" s="234"/>
      <c r="H576" s="570" t="s">
        <v>454</v>
      </c>
      <c r="I576" s="571"/>
      <c r="J576" s="572"/>
      <c r="K576" s="235" t="s">
        <v>455</v>
      </c>
      <c r="L576" s="262"/>
      <c r="M576" s="236"/>
    </row>
    <row r="577" spans="1:13">
      <c r="A577" s="580" t="s">
        <v>456</v>
      </c>
      <c r="B577" s="571"/>
      <c r="C577" s="571"/>
      <c r="D577" s="571"/>
      <c r="E577" s="571"/>
      <c r="F577" s="571"/>
      <c r="G577" s="571"/>
      <c r="H577" s="571"/>
      <c r="I577" s="571"/>
      <c r="J577" s="571"/>
      <c r="K577" s="571"/>
      <c r="L577" s="571"/>
      <c r="M577" s="581"/>
    </row>
    <row r="578" spans="1:13">
      <c r="A578" s="561" t="s">
        <v>457</v>
      </c>
      <c r="B578" s="562"/>
      <c r="C578" s="562"/>
      <c r="D578" s="562"/>
      <c r="E578" s="562"/>
      <c r="F578" s="562"/>
      <c r="G578" s="562"/>
      <c r="H578" s="562"/>
      <c r="I578" s="562"/>
      <c r="J578" s="562"/>
      <c r="K578" s="562"/>
      <c r="L578" s="562"/>
      <c r="M578" s="582"/>
    </row>
    <row r="579" spans="1:13">
      <c r="A579" s="537" t="s">
        <v>458</v>
      </c>
      <c r="B579" s="538"/>
      <c r="C579" s="539" t="s">
        <v>152</v>
      </c>
      <c r="D579" s="540"/>
      <c r="E579" s="540"/>
      <c r="F579" s="540"/>
      <c r="G579" s="541"/>
      <c r="H579" s="258" t="s">
        <v>459</v>
      </c>
      <c r="I579" s="237"/>
      <c r="J579" s="549">
        <v>12</v>
      </c>
      <c r="K579" s="549"/>
      <c r="L579" s="549"/>
      <c r="M579" s="583"/>
    </row>
    <row r="580" spans="1:13">
      <c r="A580" s="537" t="s">
        <v>460</v>
      </c>
      <c r="B580" s="538"/>
      <c r="C580" s="539" t="s">
        <v>264</v>
      </c>
      <c r="D580" s="540"/>
      <c r="E580" s="540"/>
      <c r="F580" s="540"/>
      <c r="G580" s="541"/>
      <c r="H580" s="258" t="s">
        <v>461</v>
      </c>
      <c r="I580" s="237"/>
      <c r="J580" s="574">
        <v>900</v>
      </c>
      <c r="K580" s="574"/>
      <c r="L580" s="574"/>
      <c r="M580" s="575"/>
    </row>
    <row r="581" spans="1:13">
      <c r="A581" s="537" t="s">
        <v>462</v>
      </c>
      <c r="B581" s="538"/>
      <c r="C581" s="577" t="s">
        <v>154</v>
      </c>
      <c r="D581" s="540" t="s">
        <v>154</v>
      </c>
      <c r="E581" s="540" t="s">
        <v>154</v>
      </c>
      <c r="F581" s="540" t="s">
        <v>154</v>
      </c>
      <c r="G581" s="541" t="s">
        <v>154</v>
      </c>
      <c r="H581" s="258" t="s">
        <v>463</v>
      </c>
      <c r="I581" s="237"/>
      <c r="J581" s="574">
        <v>9596951526</v>
      </c>
      <c r="K581" s="574">
        <v>9596951526</v>
      </c>
      <c r="L581" s="574">
        <v>9596951526</v>
      </c>
      <c r="M581" s="575">
        <v>9596951526</v>
      </c>
    </row>
    <row r="582" spans="1:13">
      <c r="A582" s="537" t="s">
        <v>464</v>
      </c>
      <c r="B582" s="538"/>
      <c r="C582" s="539" t="s">
        <v>317</v>
      </c>
      <c r="D582" s="540"/>
      <c r="E582" s="540"/>
      <c r="F582" s="540"/>
      <c r="G582" s="541"/>
      <c r="H582" s="548" t="s">
        <v>270</v>
      </c>
      <c r="I582" s="549"/>
      <c r="J582" s="574" t="s">
        <v>318</v>
      </c>
      <c r="K582" s="574"/>
      <c r="L582" s="574"/>
      <c r="M582" s="575"/>
    </row>
    <row r="583" spans="1:13">
      <c r="A583" s="545" t="s">
        <v>465</v>
      </c>
      <c r="B583" s="546"/>
      <c r="C583" s="546"/>
      <c r="D583" s="546"/>
      <c r="E583" s="546"/>
      <c r="F583" s="546"/>
      <c r="G583" s="546"/>
      <c r="H583" s="546"/>
      <c r="I583" s="546"/>
      <c r="J583" s="546"/>
      <c r="K583" s="546"/>
      <c r="L583" s="546"/>
      <c r="M583" s="547"/>
    </row>
    <row r="584" spans="1:13">
      <c r="A584" s="591" t="s">
        <v>466</v>
      </c>
      <c r="B584" s="546" t="s">
        <v>467</v>
      </c>
      <c r="C584" s="546"/>
      <c r="D584" s="546"/>
      <c r="E584" s="546"/>
      <c r="F584" s="546"/>
      <c r="G584" s="546"/>
      <c r="H584" s="546" t="s">
        <v>468</v>
      </c>
      <c r="I584" s="546"/>
      <c r="J584" s="546"/>
      <c r="K584" s="546"/>
      <c r="L584" s="546"/>
      <c r="M584" s="547"/>
    </row>
    <row r="585" spans="1:13" ht="30">
      <c r="A585" s="591"/>
      <c r="B585" s="238" t="s">
        <v>469</v>
      </c>
      <c r="C585" s="238" t="s">
        <v>470</v>
      </c>
      <c r="D585" s="238" t="s">
        <v>471</v>
      </c>
      <c r="E585" s="238" t="s">
        <v>472</v>
      </c>
      <c r="F585" s="238">
        <v>100</v>
      </c>
      <c r="G585" s="265" t="s">
        <v>275</v>
      </c>
      <c r="H585" s="238" t="s">
        <v>473</v>
      </c>
      <c r="I585" s="238" t="s">
        <v>470</v>
      </c>
      <c r="J585" s="238" t="s">
        <v>471</v>
      </c>
      <c r="K585" s="238" t="s">
        <v>474</v>
      </c>
      <c r="L585" s="238">
        <v>100</v>
      </c>
      <c r="M585" s="239" t="s">
        <v>275</v>
      </c>
    </row>
    <row r="586" spans="1:13">
      <c r="A586" s="261" t="s">
        <v>276</v>
      </c>
      <c r="B586" s="273">
        <v>9.75</v>
      </c>
      <c r="C586" s="271">
        <v>5</v>
      </c>
      <c r="D586" s="271">
        <v>5</v>
      </c>
      <c r="E586" s="273">
        <v>76.5</v>
      </c>
      <c r="F586" s="241">
        <f>SUM(B586:E586)</f>
        <v>96.25</v>
      </c>
      <c r="G586" s="271" t="str">
        <f>IF(F586&gt;=91,"A1",IF(F586&gt;=81,"A2",IF(F586&gt;=71,"B1",IF(F586&gt;=61,"B2",IF(F586&gt;=51,"C1",IF(F586&gt;=41,"C2",IF(F586&gt;=33,"D","E")))))))</f>
        <v>A1</v>
      </c>
      <c r="H586" s="259">
        <v>10</v>
      </c>
      <c r="I586" s="259">
        <v>5</v>
      </c>
      <c r="J586" s="259">
        <v>5</v>
      </c>
      <c r="K586" s="242">
        <v>76</v>
      </c>
      <c r="L586" s="241">
        <f>SUM(H586:K586)</f>
        <v>96</v>
      </c>
      <c r="M586" s="260" t="str">
        <f>IF(L586&gt;=91,"A1",IF(L586&gt;=81,"A2",IF(L586&gt;=71,"B1",IF(L586&gt;=61,"B2",IF(L586&gt;=51,"C1",IF(L586&gt;=41,"C2",IF(L586&gt;=33,"D","E")))))))</f>
        <v>A1</v>
      </c>
    </row>
    <row r="587" spans="1:13">
      <c r="A587" s="261" t="s">
        <v>277</v>
      </c>
      <c r="B587" s="274">
        <v>9.75</v>
      </c>
      <c r="C587" s="271">
        <v>5</v>
      </c>
      <c r="D587" s="271">
        <v>5</v>
      </c>
      <c r="E587" s="271">
        <v>75.5</v>
      </c>
      <c r="F587" s="241">
        <f t="shared" ref="F587:F591" si="65">SUM(B587:E587)</f>
        <v>95.25</v>
      </c>
      <c r="G587" s="271" t="str">
        <f t="shared" ref="G587:G590" si="66">IF(F587&gt;=91,"A1",IF(F587&gt;=81,"A2",IF(F587&gt;=71,"B1",IF(F587&gt;=61,"B2",IF(F587&gt;=51,"C1",IF(F587&gt;=41,"C2",IF(F587&gt;=33,"D","E")))))))</f>
        <v>A1</v>
      </c>
      <c r="H587" s="259">
        <v>9.75</v>
      </c>
      <c r="I587" s="259">
        <v>5</v>
      </c>
      <c r="J587" s="259">
        <v>5</v>
      </c>
      <c r="K587" s="259">
        <v>77</v>
      </c>
      <c r="L587" s="241">
        <f t="shared" ref="L587:L590" si="67">SUM(H587:K587)</f>
        <v>96.75</v>
      </c>
      <c r="M587" s="260" t="str">
        <f t="shared" ref="M587:M590" si="68">IF(L587&gt;=91,"A1",IF(L587&gt;=81,"A2",IF(L587&gt;=71,"B1",IF(L587&gt;=61,"B2",IF(L587&gt;=51,"C1",IF(L587&gt;=41,"C2",IF(L587&gt;=33,"D","E")))))))</f>
        <v>A1</v>
      </c>
    </row>
    <row r="588" spans="1:13">
      <c r="A588" s="261" t="s">
        <v>475</v>
      </c>
      <c r="B588" s="271">
        <v>9.5</v>
      </c>
      <c r="C588" s="271">
        <v>5</v>
      </c>
      <c r="D588" s="271">
        <v>5</v>
      </c>
      <c r="E588" s="271">
        <v>77</v>
      </c>
      <c r="F588" s="313">
        <f t="shared" si="65"/>
        <v>96.5</v>
      </c>
      <c r="G588" s="271" t="str">
        <f t="shared" si="66"/>
        <v>A1</v>
      </c>
      <c r="H588" s="259">
        <v>9.25</v>
      </c>
      <c r="I588" s="259">
        <v>5</v>
      </c>
      <c r="J588" s="259">
        <v>5</v>
      </c>
      <c r="K588" s="5">
        <v>79</v>
      </c>
      <c r="L588" s="241">
        <f t="shared" si="67"/>
        <v>98.25</v>
      </c>
      <c r="M588" s="260" t="str">
        <f t="shared" si="68"/>
        <v>A1</v>
      </c>
    </row>
    <row r="589" spans="1:13" ht="15.75">
      <c r="A589" s="261" t="s">
        <v>279</v>
      </c>
      <c r="B589" s="271">
        <v>9.75</v>
      </c>
      <c r="C589" s="271">
        <v>5</v>
      </c>
      <c r="D589" s="271">
        <v>5</v>
      </c>
      <c r="E589" s="271">
        <v>79</v>
      </c>
      <c r="F589" s="313">
        <f t="shared" si="65"/>
        <v>98.75</v>
      </c>
      <c r="G589" s="271" t="str">
        <f t="shared" si="66"/>
        <v>A1</v>
      </c>
      <c r="H589" s="244">
        <v>10</v>
      </c>
      <c r="I589" s="338">
        <v>5</v>
      </c>
      <c r="J589" s="338">
        <v>5</v>
      </c>
      <c r="K589" s="5">
        <v>78</v>
      </c>
      <c r="L589" s="241">
        <f t="shared" si="67"/>
        <v>98</v>
      </c>
      <c r="M589" s="260" t="str">
        <f t="shared" si="68"/>
        <v>A1</v>
      </c>
    </row>
    <row r="590" spans="1:13" ht="15.75">
      <c r="A590" s="261" t="s">
        <v>379</v>
      </c>
      <c r="B590" s="271">
        <v>9.5</v>
      </c>
      <c r="C590" s="271">
        <v>5</v>
      </c>
      <c r="D590" s="271">
        <v>5</v>
      </c>
      <c r="E590" s="271">
        <v>76.5</v>
      </c>
      <c r="F590" s="241">
        <f t="shared" si="65"/>
        <v>96</v>
      </c>
      <c r="G590" s="271" t="str">
        <f t="shared" si="66"/>
        <v>A1</v>
      </c>
      <c r="H590" s="244">
        <v>10</v>
      </c>
      <c r="I590" s="259">
        <v>5</v>
      </c>
      <c r="J590" s="259">
        <v>5</v>
      </c>
      <c r="K590" s="339">
        <v>80</v>
      </c>
      <c r="L590" s="241">
        <f t="shared" si="67"/>
        <v>100</v>
      </c>
      <c r="M590" s="260" t="str">
        <f t="shared" si="68"/>
        <v>A1</v>
      </c>
    </row>
    <row r="591" spans="1:13">
      <c r="A591" s="261" t="s">
        <v>360</v>
      </c>
      <c r="B591" s="271"/>
      <c r="C591" s="271"/>
      <c r="D591" s="271"/>
      <c r="E591" s="275">
        <v>50</v>
      </c>
      <c r="F591" s="245">
        <f t="shared" si="65"/>
        <v>50</v>
      </c>
      <c r="G591" s="271"/>
      <c r="H591" s="259"/>
      <c r="I591" s="259"/>
      <c r="J591" s="259"/>
      <c r="K591" s="259">
        <v>50</v>
      </c>
      <c r="L591" s="313"/>
      <c r="M591" s="260"/>
    </row>
    <row r="592" spans="1:13">
      <c r="A592" s="261" t="s">
        <v>493</v>
      </c>
      <c r="B592" s="271"/>
      <c r="C592" s="271"/>
      <c r="D592" s="271"/>
      <c r="E592" s="272">
        <v>50</v>
      </c>
      <c r="F592" s="313"/>
      <c r="G592" s="271"/>
      <c r="H592" s="259"/>
      <c r="I592" s="259"/>
      <c r="J592" s="259"/>
      <c r="K592" s="12">
        <v>50</v>
      </c>
      <c r="L592" s="313"/>
      <c r="M592" s="260"/>
    </row>
    <row r="593" spans="1:13">
      <c r="A593" s="261" t="s">
        <v>494</v>
      </c>
      <c r="B593" s="271"/>
      <c r="C593" s="271"/>
      <c r="D593" s="271"/>
      <c r="E593" s="271">
        <v>48</v>
      </c>
      <c r="F593" s="313"/>
      <c r="G593" s="271"/>
      <c r="H593" s="259"/>
      <c r="I593" s="259"/>
      <c r="J593" s="259"/>
      <c r="K593" s="259">
        <v>50</v>
      </c>
      <c r="L593" s="313"/>
      <c r="M593" s="260"/>
    </row>
    <row r="594" spans="1:13">
      <c r="A594" s="261" t="s">
        <v>383</v>
      </c>
      <c r="B594" s="271"/>
      <c r="C594" s="271"/>
      <c r="D594" s="271"/>
      <c r="E594" s="271">
        <v>49</v>
      </c>
      <c r="F594" s="313"/>
      <c r="G594" s="271"/>
      <c r="H594" s="259"/>
      <c r="I594" s="259"/>
      <c r="J594" s="259"/>
      <c r="K594" s="259">
        <v>49.5</v>
      </c>
      <c r="L594" s="313"/>
      <c r="M594" s="260"/>
    </row>
    <row r="595" spans="1:13" ht="26.25">
      <c r="A595" s="261" t="s">
        <v>476</v>
      </c>
      <c r="B595" s="259">
        <v>500</v>
      </c>
      <c r="C595" s="263" t="s">
        <v>477</v>
      </c>
      <c r="D595" s="246">
        <f>(F586+F587+F588+F589+F590)</f>
        <v>482.75</v>
      </c>
      <c r="E595" s="247"/>
      <c r="F595" s="263" t="s">
        <v>478</v>
      </c>
      <c r="G595" s="246">
        <f>(D595/500)*100</f>
        <v>96.55</v>
      </c>
      <c r="H595" s="247"/>
      <c r="I595" s="248"/>
      <c r="J595" s="542" t="s">
        <v>479</v>
      </c>
      <c r="K595" s="542"/>
      <c r="L595" s="543" t="str">
        <f>IF(G595&gt;=91,"A1",IF(G595&gt;=81,"A2",IF(G595&gt;=71,"B1",IF(G595&gt;=61,"B2",IF(G595&gt;=51,"C1",IF(G595&gt;=41,"C2",IF(G595&gt;=33,"D","E")))))))</f>
        <v>A1</v>
      </c>
      <c r="M595" s="544" t="str">
        <f t="shared" ref="M595" si="69">IF(K595&gt;=91,"A1",IF(K595&gt;=81,"A2",IF(K595&gt;=71,"B1",IF(K595&gt;=61,"B2",IF(K595&gt;=51,"C1",IF(K595&gt;=41,"C2",IF(K595&gt;=33,"D","E")))))))</f>
        <v>E</v>
      </c>
    </row>
    <row r="596" spans="1:13" ht="26.25">
      <c r="A596" s="267" t="s">
        <v>480</v>
      </c>
      <c r="B596" s="259">
        <v>500</v>
      </c>
      <c r="C596" s="263" t="s">
        <v>481</v>
      </c>
      <c r="D596" s="246">
        <f>(L586+L587+L588+L589+L590)</f>
        <v>489</v>
      </c>
      <c r="E596" s="247"/>
      <c r="F596" s="263" t="s">
        <v>482</v>
      </c>
      <c r="G596" s="246">
        <f>D596/500*100</f>
        <v>97.8</v>
      </c>
      <c r="H596" s="246"/>
      <c r="I596" s="249"/>
      <c r="J596" s="542" t="s">
        <v>483</v>
      </c>
      <c r="K596" s="542"/>
      <c r="L596" s="543" t="str">
        <f>IF(G596&gt;=91,"A1",IF(G596&gt;=81,"A2",IF(G596&gt;=71,"B1",IF(G596&gt;=61,"B2",IF(G596&gt;=51,"C1",IF(G596&gt;=41,"C2",IF(G596&gt;=33,"D","E")))))))</f>
        <v>A1</v>
      </c>
      <c r="M596" s="544" t="str">
        <f t="shared" ref="M596:M597" si="70">IF(K596&gt;=91,"A1",IF(K596&gt;=81,"A2",IF(K596&gt;=71,"B1",IF(K596&gt;=61,"B2",IF(K596&gt;=51,"C1",IF(K596&gt;=41,"C2",IF(K596&gt;=33,"D","E")))))))</f>
        <v>E</v>
      </c>
    </row>
    <row r="597" spans="1:13">
      <c r="A597" s="268" t="s">
        <v>484</v>
      </c>
      <c r="B597" s="265">
        <v>1000</v>
      </c>
      <c r="C597" s="265">
        <f>(D595+D596)</f>
        <v>971.75</v>
      </c>
      <c r="D597" s="576"/>
      <c r="E597" s="576"/>
      <c r="F597" s="264" t="s">
        <v>485</v>
      </c>
      <c r="G597" s="264"/>
      <c r="H597" s="264"/>
      <c r="I597" s="359">
        <f>(C597/1000)*100</f>
        <v>97.174999999999997</v>
      </c>
      <c r="J597" s="264" t="s">
        <v>486</v>
      </c>
      <c r="K597" s="264"/>
      <c r="L597" s="535" t="str">
        <f>IF(I597&gt;=91,"A1",IF(I597&gt;=81,"A2",IF(I597&gt;=71,"B1",IF(I597&gt;=61,"B2",IF(I597&gt;=51,"C1",IF(I597&gt;=41,"C2",IF(I597&gt;=33,"D","E")))))))</f>
        <v>A1</v>
      </c>
      <c r="M597" s="536" t="str">
        <f t="shared" si="70"/>
        <v>E</v>
      </c>
    </row>
    <row r="598" spans="1:13">
      <c r="A598" s="573" t="s">
        <v>386</v>
      </c>
      <c r="B598" s="574"/>
      <c r="C598" s="574"/>
      <c r="D598" s="574"/>
      <c r="E598" s="574"/>
      <c r="F598" s="574"/>
      <c r="G598" s="574"/>
      <c r="H598" s="574"/>
      <c r="I598" s="574"/>
      <c r="J598" s="574"/>
      <c r="K598" s="574"/>
      <c r="L598" s="574"/>
      <c r="M598" s="575"/>
    </row>
    <row r="599" spans="1:13">
      <c r="A599" s="545" t="s">
        <v>387</v>
      </c>
      <c r="B599" s="546"/>
      <c r="C599" s="546"/>
      <c r="D599" s="546"/>
      <c r="E599" s="546"/>
      <c r="F599" s="546"/>
      <c r="G599" s="546"/>
      <c r="H599" s="546"/>
      <c r="I599" s="546"/>
      <c r="J599" s="546"/>
      <c r="K599" s="546"/>
      <c r="L599" s="546"/>
      <c r="M599" s="547"/>
    </row>
    <row r="600" spans="1:13">
      <c r="A600" s="545" t="s">
        <v>388</v>
      </c>
      <c r="B600" s="546"/>
      <c r="C600" s="546"/>
      <c r="D600" s="546"/>
      <c r="E600" s="546"/>
      <c r="F600" s="546" t="s">
        <v>487</v>
      </c>
      <c r="G600" s="546"/>
      <c r="H600" s="546"/>
      <c r="I600" s="546"/>
      <c r="J600" s="546"/>
      <c r="K600" s="546" t="s">
        <v>488</v>
      </c>
      <c r="L600" s="546"/>
      <c r="M600" s="547"/>
    </row>
    <row r="601" spans="1:13">
      <c r="A601" s="548" t="s">
        <v>390</v>
      </c>
      <c r="B601" s="549"/>
      <c r="C601" s="549"/>
      <c r="D601" s="549"/>
      <c r="E601" s="549"/>
      <c r="F601" s="543" t="s">
        <v>391</v>
      </c>
      <c r="G601" s="543"/>
      <c r="H601" s="543"/>
      <c r="I601" s="543"/>
      <c r="J601" s="543"/>
      <c r="K601" s="569" t="s">
        <v>391</v>
      </c>
      <c r="L601" s="543"/>
      <c r="M601" s="544"/>
    </row>
    <row r="602" spans="1:13">
      <c r="A602" s="545" t="s">
        <v>392</v>
      </c>
      <c r="B602" s="546"/>
      <c r="C602" s="546"/>
      <c r="D602" s="546"/>
      <c r="E602" s="546"/>
      <c r="F602" s="546"/>
      <c r="G602" s="546"/>
      <c r="H602" s="546"/>
      <c r="I602" s="546"/>
      <c r="J602" s="546"/>
      <c r="K602" s="546"/>
      <c r="L602" s="546"/>
      <c r="M602" s="547"/>
    </row>
    <row r="603" spans="1:13">
      <c r="A603" s="545" t="s">
        <v>388</v>
      </c>
      <c r="B603" s="546"/>
      <c r="C603" s="546"/>
      <c r="D603" s="546"/>
      <c r="E603" s="546"/>
      <c r="F603" s="546" t="s">
        <v>487</v>
      </c>
      <c r="G603" s="546"/>
      <c r="H603" s="546"/>
      <c r="I603" s="546"/>
      <c r="J603" s="546"/>
      <c r="K603" s="546" t="s">
        <v>488</v>
      </c>
      <c r="L603" s="546"/>
      <c r="M603" s="547"/>
    </row>
    <row r="604" spans="1:13">
      <c r="A604" s="537" t="s">
        <v>393</v>
      </c>
      <c r="B604" s="538"/>
      <c r="C604" s="538"/>
      <c r="D604" s="538"/>
      <c r="E604" s="538"/>
      <c r="F604" s="546" t="s">
        <v>394</v>
      </c>
      <c r="G604" s="546" t="s">
        <v>394</v>
      </c>
      <c r="H604" s="546" t="s">
        <v>394</v>
      </c>
      <c r="I604" s="546" t="s">
        <v>394</v>
      </c>
      <c r="J604" s="546" t="s">
        <v>394</v>
      </c>
      <c r="K604" s="546" t="s">
        <v>398</v>
      </c>
      <c r="L604" s="546"/>
      <c r="M604" s="547"/>
    </row>
    <row r="605" spans="1:13">
      <c r="A605" s="537" t="s">
        <v>395</v>
      </c>
      <c r="B605" s="538"/>
      <c r="C605" s="538"/>
      <c r="D605" s="538"/>
      <c r="E605" s="538"/>
      <c r="F605" s="543" t="s">
        <v>394</v>
      </c>
      <c r="G605" s="543" t="s">
        <v>394</v>
      </c>
      <c r="H605" s="543" t="s">
        <v>394</v>
      </c>
      <c r="I605" s="543" t="s">
        <v>394</v>
      </c>
      <c r="J605" s="543" t="s">
        <v>394</v>
      </c>
      <c r="K605" s="569" t="s">
        <v>398</v>
      </c>
      <c r="L605" s="543"/>
      <c r="M605" s="544"/>
    </row>
    <row r="606" spans="1:13">
      <c r="A606" s="561" t="s">
        <v>396</v>
      </c>
      <c r="B606" s="562"/>
      <c r="C606" s="562"/>
      <c r="D606" s="562"/>
      <c r="E606" s="563"/>
      <c r="F606" s="564" t="s">
        <v>398</v>
      </c>
      <c r="G606" s="565" t="s">
        <v>398</v>
      </c>
      <c r="H606" s="565" t="s">
        <v>398</v>
      </c>
      <c r="I606" s="565" t="s">
        <v>398</v>
      </c>
      <c r="J606" s="566" t="s">
        <v>398</v>
      </c>
      <c r="K606" s="567" t="s">
        <v>398</v>
      </c>
      <c r="L606" s="565"/>
      <c r="M606" s="568"/>
    </row>
    <row r="607" spans="1:13">
      <c r="A607" s="561" t="s">
        <v>397</v>
      </c>
      <c r="B607" s="562"/>
      <c r="C607" s="562"/>
      <c r="D607" s="562"/>
      <c r="E607" s="563"/>
      <c r="F607" s="564" t="s">
        <v>398</v>
      </c>
      <c r="G607" s="565" t="s">
        <v>398</v>
      </c>
      <c r="H607" s="565" t="s">
        <v>398</v>
      </c>
      <c r="I607" s="565" t="s">
        <v>398</v>
      </c>
      <c r="J607" s="566" t="s">
        <v>398</v>
      </c>
      <c r="K607" s="567" t="s">
        <v>398</v>
      </c>
      <c r="L607" s="565"/>
      <c r="M607" s="568"/>
    </row>
    <row r="608" spans="1:13">
      <c r="A608" s="545" t="s">
        <v>399</v>
      </c>
      <c r="B608" s="546"/>
      <c r="C608" s="546"/>
      <c r="D608" s="546"/>
      <c r="E608" s="546"/>
      <c r="F608" s="546"/>
      <c r="G608" s="546"/>
      <c r="H608" s="546"/>
      <c r="I608" s="546"/>
      <c r="J608" s="546"/>
      <c r="K608" s="546"/>
      <c r="L608" s="546"/>
      <c r="M608" s="547"/>
    </row>
    <row r="609" spans="1:13">
      <c r="A609" s="545" t="s">
        <v>388</v>
      </c>
      <c r="B609" s="546"/>
      <c r="C609" s="546"/>
      <c r="D609" s="546"/>
      <c r="E609" s="546"/>
      <c r="F609" s="546" t="s">
        <v>487</v>
      </c>
      <c r="G609" s="546"/>
      <c r="H609" s="546"/>
      <c r="I609" s="546"/>
      <c r="J609" s="546"/>
      <c r="K609" s="546" t="s">
        <v>488</v>
      </c>
      <c r="L609" s="546"/>
      <c r="M609" s="547"/>
    </row>
    <row r="610" spans="1:13">
      <c r="A610" s="548" t="s">
        <v>373</v>
      </c>
      <c r="B610" s="549"/>
      <c r="C610" s="549"/>
      <c r="D610" s="549"/>
      <c r="E610" s="549"/>
      <c r="F610" s="549"/>
      <c r="G610" s="543" t="s">
        <v>546</v>
      </c>
      <c r="H610" s="543"/>
      <c r="I610" s="543"/>
      <c r="J610" s="543"/>
      <c r="K610" s="543"/>
      <c r="L610" s="543"/>
      <c r="M610" s="544"/>
    </row>
    <row r="611" spans="1:13">
      <c r="A611" s="261" t="s">
        <v>489</v>
      </c>
      <c r="B611" s="559" t="s">
        <v>557</v>
      </c>
      <c r="C611" s="540"/>
      <c r="D611" s="540"/>
      <c r="E611" s="540"/>
      <c r="F611" s="540"/>
      <c r="G611" s="540"/>
      <c r="H611" s="540"/>
      <c r="I611" s="540"/>
      <c r="J611" s="540"/>
      <c r="K611" s="540"/>
      <c r="L611" s="540"/>
      <c r="M611" s="560"/>
    </row>
    <row r="612" spans="1:13">
      <c r="A612" s="261" t="s">
        <v>400</v>
      </c>
      <c r="B612" s="539" t="s">
        <v>525</v>
      </c>
      <c r="C612" s="540"/>
      <c r="D612" s="540"/>
      <c r="E612" s="540"/>
      <c r="F612" s="540"/>
      <c r="G612" s="540"/>
      <c r="H612" s="540"/>
      <c r="I612" s="540"/>
      <c r="J612" s="540"/>
      <c r="K612" s="540"/>
      <c r="L612" s="540"/>
      <c r="M612" s="560"/>
    </row>
    <row r="613" spans="1:13">
      <c r="A613" s="545" t="s">
        <v>490</v>
      </c>
      <c r="B613" s="546"/>
      <c r="C613" s="546"/>
      <c r="D613" s="546" t="s">
        <v>491</v>
      </c>
      <c r="E613" s="546"/>
      <c r="F613" s="546"/>
      <c r="G613" s="546"/>
      <c r="H613" s="546"/>
      <c r="I613" s="546"/>
      <c r="J613" s="546" t="s">
        <v>492</v>
      </c>
      <c r="K613" s="546"/>
      <c r="L613" s="546"/>
      <c r="M613" s="547"/>
    </row>
    <row r="614" spans="1:13">
      <c r="A614" s="545"/>
      <c r="B614" s="546"/>
      <c r="C614" s="546"/>
      <c r="D614" s="546"/>
      <c r="E614" s="546"/>
      <c r="F614" s="546"/>
      <c r="G614" s="546"/>
      <c r="H614" s="546"/>
      <c r="I614" s="546"/>
      <c r="J614" s="546"/>
      <c r="K614" s="546"/>
      <c r="L614" s="546"/>
      <c r="M614" s="547"/>
    </row>
    <row r="615" spans="1:13">
      <c r="A615" s="545"/>
      <c r="B615" s="546"/>
      <c r="C615" s="546"/>
      <c r="D615" s="546"/>
      <c r="E615" s="546"/>
      <c r="F615" s="546"/>
      <c r="G615" s="546"/>
      <c r="H615" s="546"/>
      <c r="I615" s="546"/>
      <c r="J615" s="546"/>
      <c r="K615" s="546"/>
      <c r="L615" s="546"/>
      <c r="M615" s="547"/>
    </row>
    <row r="616" spans="1:13">
      <c r="A616" s="545"/>
      <c r="B616" s="546"/>
      <c r="C616" s="546"/>
      <c r="D616" s="546"/>
      <c r="E616" s="546"/>
      <c r="F616" s="546"/>
      <c r="G616" s="546"/>
      <c r="H616" s="546"/>
      <c r="I616" s="546"/>
      <c r="J616" s="546"/>
      <c r="K616" s="546"/>
      <c r="L616" s="546"/>
      <c r="M616" s="547"/>
    </row>
    <row r="617" spans="1:13">
      <c r="A617" s="554" t="s">
        <v>401</v>
      </c>
      <c r="B617" s="555"/>
      <c r="C617" s="555"/>
      <c r="D617" s="555"/>
      <c r="E617" s="555"/>
      <c r="F617" s="555"/>
      <c r="G617" s="555"/>
      <c r="H617" s="556" t="s">
        <v>402</v>
      </c>
      <c r="I617" s="557"/>
      <c r="J617" s="557"/>
      <c r="K617" s="557"/>
      <c r="L617" s="557"/>
      <c r="M617" s="558"/>
    </row>
    <row r="618" spans="1:13">
      <c r="A618" s="257" t="s">
        <v>403</v>
      </c>
      <c r="B618" s="555" t="s">
        <v>275</v>
      </c>
      <c r="C618" s="555"/>
      <c r="D618" s="250" t="s">
        <v>403</v>
      </c>
      <c r="E618" s="256"/>
      <c r="F618" s="555" t="s">
        <v>275</v>
      </c>
      <c r="G618" s="555"/>
      <c r="H618" s="269"/>
      <c r="I618" s="269"/>
      <c r="J618" s="270" t="s">
        <v>404</v>
      </c>
      <c r="K618" s="269"/>
      <c r="L618" s="270" t="s">
        <v>275</v>
      </c>
      <c r="M618" s="251"/>
    </row>
    <row r="619" spans="1:13">
      <c r="A619" s="252" t="s">
        <v>405</v>
      </c>
      <c r="B619" s="551" t="s">
        <v>280</v>
      </c>
      <c r="C619" s="551"/>
      <c r="D619" s="551" t="s">
        <v>406</v>
      </c>
      <c r="E619" s="551"/>
      <c r="F619" s="551" t="s">
        <v>306</v>
      </c>
      <c r="G619" s="551"/>
      <c r="H619" s="269"/>
      <c r="I619" s="269"/>
      <c r="J619" s="552">
        <v>3</v>
      </c>
      <c r="K619" s="553"/>
      <c r="L619" s="343" t="s">
        <v>398</v>
      </c>
      <c r="M619" s="251"/>
    </row>
    <row r="620" spans="1:13">
      <c r="A620" s="252" t="s">
        <v>407</v>
      </c>
      <c r="B620" s="551" t="s">
        <v>297</v>
      </c>
      <c r="C620" s="551"/>
      <c r="D620" s="551" t="s">
        <v>408</v>
      </c>
      <c r="E620" s="551"/>
      <c r="F620" s="551" t="s">
        <v>292</v>
      </c>
      <c r="G620" s="551"/>
      <c r="H620" s="269"/>
      <c r="I620" s="269"/>
      <c r="J620" s="552">
        <v>2</v>
      </c>
      <c r="K620" s="553"/>
      <c r="L620" s="343" t="s">
        <v>391</v>
      </c>
      <c r="M620" s="251"/>
    </row>
    <row r="621" spans="1:13">
      <c r="A621" s="252" t="s">
        <v>409</v>
      </c>
      <c r="B621" s="551" t="s">
        <v>410</v>
      </c>
      <c r="C621" s="551"/>
      <c r="D621" s="551" t="s">
        <v>411</v>
      </c>
      <c r="E621" s="551"/>
      <c r="F621" s="551" t="s">
        <v>412</v>
      </c>
      <c r="G621" s="551"/>
      <c r="H621" s="269"/>
      <c r="I621" s="269"/>
      <c r="J621" s="552">
        <v>1</v>
      </c>
      <c r="K621" s="553"/>
      <c r="L621" s="343" t="s">
        <v>394</v>
      </c>
      <c r="M621" s="251"/>
    </row>
    <row r="622" spans="1:13" ht="15.75" thickBot="1">
      <c r="A622" s="253" t="s">
        <v>413</v>
      </c>
      <c r="B622" s="550" t="s">
        <v>336</v>
      </c>
      <c r="C622" s="550"/>
      <c r="D622" s="550" t="s">
        <v>414</v>
      </c>
      <c r="E622" s="550"/>
      <c r="F622" s="550" t="s">
        <v>415</v>
      </c>
      <c r="G622" s="550"/>
      <c r="H622" s="254"/>
      <c r="I622" s="254"/>
      <c r="J622" s="254"/>
      <c r="K622" s="254"/>
      <c r="L622" s="358"/>
      <c r="M622" s="255"/>
    </row>
    <row r="625" spans="1:13" ht="15.75" thickBot="1"/>
    <row r="626" spans="1:13" ht="15.75">
      <c r="A626" s="232"/>
      <c r="B626" s="584" t="s">
        <v>449</v>
      </c>
      <c r="C626" s="584"/>
      <c r="D626" s="584"/>
      <c r="E626" s="584"/>
      <c r="F626" s="584"/>
      <c r="G626" s="584"/>
      <c r="H626" s="584"/>
      <c r="I626" s="585"/>
      <c r="J626" s="586" t="s">
        <v>450</v>
      </c>
      <c r="K626" s="584"/>
      <c r="L626" s="584"/>
      <c r="M626" s="587"/>
    </row>
    <row r="627" spans="1:13" ht="21">
      <c r="A627" s="588" t="s">
        <v>451</v>
      </c>
      <c r="B627" s="589"/>
      <c r="C627" s="589"/>
      <c r="D627" s="589"/>
      <c r="E627" s="589"/>
      <c r="F627" s="589"/>
      <c r="G627" s="589"/>
      <c r="H627" s="589"/>
      <c r="I627" s="589"/>
      <c r="J627" s="589"/>
      <c r="K627" s="589"/>
      <c r="L627" s="589"/>
      <c r="M627" s="590"/>
    </row>
    <row r="628" spans="1:13" ht="21">
      <c r="A628" s="233"/>
      <c r="B628" s="578" t="s">
        <v>452</v>
      </c>
      <c r="C628" s="578"/>
      <c r="D628" s="578"/>
      <c r="E628" s="579"/>
      <c r="F628" s="234" t="s">
        <v>453</v>
      </c>
      <c r="G628" s="234"/>
      <c r="H628" s="570" t="s">
        <v>454</v>
      </c>
      <c r="I628" s="571"/>
      <c r="J628" s="572"/>
      <c r="K628" s="235" t="s">
        <v>455</v>
      </c>
      <c r="L628" s="262"/>
      <c r="M628" s="236"/>
    </row>
    <row r="629" spans="1:13">
      <c r="A629" s="580" t="s">
        <v>456</v>
      </c>
      <c r="B629" s="571"/>
      <c r="C629" s="571"/>
      <c r="D629" s="571"/>
      <c r="E629" s="571"/>
      <c r="F629" s="571"/>
      <c r="G629" s="571"/>
      <c r="H629" s="571"/>
      <c r="I629" s="571"/>
      <c r="J629" s="571"/>
      <c r="K629" s="571"/>
      <c r="L629" s="571"/>
      <c r="M629" s="581"/>
    </row>
    <row r="630" spans="1:13">
      <c r="A630" s="561" t="s">
        <v>457</v>
      </c>
      <c r="B630" s="562"/>
      <c r="C630" s="562"/>
      <c r="D630" s="562"/>
      <c r="E630" s="562"/>
      <c r="F630" s="562"/>
      <c r="G630" s="562"/>
      <c r="H630" s="562"/>
      <c r="I630" s="562"/>
      <c r="J630" s="562"/>
      <c r="K630" s="562"/>
      <c r="L630" s="562"/>
      <c r="M630" s="582"/>
    </row>
    <row r="631" spans="1:13">
      <c r="A631" s="537" t="s">
        <v>458</v>
      </c>
      <c r="B631" s="538"/>
      <c r="C631" s="539" t="s">
        <v>161</v>
      </c>
      <c r="D631" s="540"/>
      <c r="E631" s="540"/>
      <c r="F631" s="540"/>
      <c r="G631" s="541"/>
      <c r="H631" s="258" t="s">
        <v>459</v>
      </c>
      <c r="I631" s="237"/>
      <c r="J631" s="549">
        <v>13</v>
      </c>
      <c r="K631" s="549"/>
      <c r="L631" s="549"/>
      <c r="M631" s="583"/>
    </row>
    <row r="632" spans="1:13">
      <c r="A632" s="537" t="s">
        <v>460</v>
      </c>
      <c r="B632" s="538"/>
      <c r="C632" s="539" t="s">
        <v>264</v>
      </c>
      <c r="D632" s="540"/>
      <c r="E632" s="540"/>
      <c r="F632" s="540"/>
      <c r="G632" s="541"/>
      <c r="H632" s="258" t="s">
        <v>461</v>
      </c>
      <c r="I632" s="237"/>
      <c r="J632" s="574">
        <v>1195</v>
      </c>
      <c r="K632" s="574"/>
      <c r="L632" s="574"/>
      <c r="M632" s="575"/>
    </row>
    <row r="633" spans="1:13">
      <c r="A633" s="537" t="s">
        <v>462</v>
      </c>
      <c r="B633" s="538"/>
      <c r="C633" s="592" t="s">
        <v>518</v>
      </c>
      <c r="D633" s="540">
        <v>41168</v>
      </c>
      <c r="E633" s="540">
        <v>41168</v>
      </c>
      <c r="F633" s="540">
        <v>41168</v>
      </c>
      <c r="G633" s="541">
        <v>41168</v>
      </c>
      <c r="H633" s="258" t="s">
        <v>463</v>
      </c>
      <c r="I633" s="237"/>
      <c r="J633" s="574">
        <v>7889548820</v>
      </c>
      <c r="K633" s="574">
        <v>7889548820</v>
      </c>
      <c r="L633" s="574">
        <v>7889548820</v>
      </c>
      <c r="M633" s="575">
        <v>7889548820</v>
      </c>
    </row>
    <row r="634" spans="1:13">
      <c r="A634" s="537" t="s">
        <v>464</v>
      </c>
      <c r="B634" s="538"/>
      <c r="C634" s="539" t="s">
        <v>319</v>
      </c>
      <c r="D634" s="540"/>
      <c r="E634" s="540"/>
      <c r="F634" s="540"/>
      <c r="G634" s="541"/>
      <c r="H634" s="548" t="s">
        <v>270</v>
      </c>
      <c r="I634" s="549"/>
      <c r="J634" s="574" t="s">
        <v>320</v>
      </c>
      <c r="K634" s="574"/>
      <c r="L634" s="574"/>
      <c r="M634" s="575"/>
    </row>
    <row r="635" spans="1:13">
      <c r="A635" s="545" t="s">
        <v>465</v>
      </c>
      <c r="B635" s="546"/>
      <c r="C635" s="546"/>
      <c r="D635" s="546"/>
      <c r="E635" s="546"/>
      <c r="F635" s="546"/>
      <c r="G635" s="546"/>
      <c r="H635" s="546"/>
      <c r="I635" s="546"/>
      <c r="J635" s="546"/>
      <c r="K635" s="546"/>
      <c r="L635" s="546"/>
      <c r="M635" s="547"/>
    </row>
    <row r="636" spans="1:13">
      <c r="A636" s="591" t="s">
        <v>466</v>
      </c>
      <c r="B636" s="546" t="s">
        <v>467</v>
      </c>
      <c r="C636" s="546"/>
      <c r="D636" s="546"/>
      <c r="E636" s="546"/>
      <c r="F636" s="546"/>
      <c r="G636" s="546"/>
      <c r="H636" s="546" t="s">
        <v>468</v>
      </c>
      <c r="I636" s="546"/>
      <c r="J636" s="546"/>
      <c r="K636" s="546"/>
      <c r="L636" s="546"/>
      <c r="M636" s="547"/>
    </row>
    <row r="637" spans="1:13" ht="30">
      <c r="A637" s="591"/>
      <c r="B637" s="238" t="s">
        <v>469</v>
      </c>
      <c r="C637" s="238" t="s">
        <v>470</v>
      </c>
      <c r="D637" s="238" t="s">
        <v>471</v>
      </c>
      <c r="E637" s="238" t="s">
        <v>472</v>
      </c>
      <c r="F637" s="238">
        <v>100</v>
      </c>
      <c r="G637" s="265" t="s">
        <v>275</v>
      </c>
      <c r="H637" s="238" t="s">
        <v>473</v>
      </c>
      <c r="I637" s="238" t="s">
        <v>470</v>
      </c>
      <c r="J637" s="238" t="s">
        <v>471</v>
      </c>
      <c r="K637" s="238" t="s">
        <v>474</v>
      </c>
      <c r="L637" s="238">
        <v>100</v>
      </c>
      <c r="M637" s="239" t="s">
        <v>275</v>
      </c>
    </row>
    <row r="638" spans="1:13">
      <c r="A638" s="261" t="s">
        <v>276</v>
      </c>
      <c r="B638" s="273">
        <v>7</v>
      </c>
      <c r="C638" s="271">
        <v>4</v>
      </c>
      <c r="D638" s="271">
        <v>4</v>
      </c>
      <c r="E638" s="273">
        <v>39.5</v>
      </c>
      <c r="F638" s="241">
        <f>SUM(B638:E638)</f>
        <v>54.5</v>
      </c>
      <c r="G638" s="271" t="str">
        <f>IF(F638&gt;=91,"A1",IF(F638&gt;=81,"A2",IF(F638&gt;=71,"B1",IF(F638&gt;=61,"B2",IF(F638&gt;=51,"C1",IF(F638&gt;=41,"C2",IF(F638&gt;=33,"D","E")))))))</f>
        <v>C1</v>
      </c>
      <c r="H638" s="259">
        <v>5.25</v>
      </c>
      <c r="I638" s="259">
        <v>4</v>
      </c>
      <c r="J638" s="259">
        <v>3.5</v>
      </c>
      <c r="K638" s="242">
        <v>51</v>
      </c>
      <c r="L638" s="241">
        <f>SUM(H638:K638)</f>
        <v>63.75</v>
      </c>
      <c r="M638" s="260" t="str">
        <f>IF(L638&gt;=91,"A1",IF(L638&gt;=81,"A2",IF(L638&gt;=71,"B1",IF(L638&gt;=61,"B2",IF(L638&gt;=51,"C1",IF(L638&gt;=41,"C2",IF(L638&gt;=33,"D","E")))))))</f>
        <v>B2</v>
      </c>
    </row>
    <row r="639" spans="1:13">
      <c r="A639" s="261" t="s">
        <v>277</v>
      </c>
      <c r="B639" s="274">
        <v>6.75</v>
      </c>
      <c r="C639" s="271">
        <v>4</v>
      </c>
      <c r="D639" s="271">
        <v>4</v>
      </c>
      <c r="E639" s="271">
        <v>45.5</v>
      </c>
      <c r="F639" s="241">
        <f t="shared" ref="F639:F643" si="71">SUM(B639:E639)</f>
        <v>60.25</v>
      </c>
      <c r="G639" s="271" t="str">
        <f t="shared" ref="G639:G642" si="72">IF(F639&gt;=91,"A1",IF(F639&gt;=81,"A2",IF(F639&gt;=71,"B1",IF(F639&gt;=61,"B2",IF(F639&gt;=51,"C1",IF(F639&gt;=41,"C2",IF(F639&gt;=33,"D","E")))))))</f>
        <v>C1</v>
      </c>
      <c r="H639" s="259">
        <v>5.75</v>
      </c>
      <c r="I639" s="259">
        <v>4.5</v>
      </c>
      <c r="J639" s="259">
        <v>3.5</v>
      </c>
      <c r="K639" s="259">
        <v>53.5</v>
      </c>
      <c r="L639" s="241">
        <f t="shared" ref="L639:L642" si="73">SUM(H639:K639)</f>
        <v>67.25</v>
      </c>
      <c r="M639" s="260" t="str">
        <f t="shared" ref="M639:M642" si="74">IF(L639&gt;=91,"A1",IF(L639&gt;=81,"A2",IF(L639&gt;=71,"B1",IF(L639&gt;=61,"B2",IF(L639&gt;=51,"C1",IF(L639&gt;=41,"C2",IF(L639&gt;=33,"D","E")))))))</f>
        <v>B2</v>
      </c>
    </row>
    <row r="640" spans="1:13">
      <c r="A640" s="261" t="s">
        <v>475</v>
      </c>
      <c r="B640" s="271">
        <v>8.25</v>
      </c>
      <c r="C640" s="271">
        <v>3.5</v>
      </c>
      <c r="D640" s="271">
        <v>3.5</v>
      </c>
      <c r="E640" s="271">
        <v>50</v>
      </c>
      <c r="F640" s="313">
        <f t="shared" si="71"/>
        <v>65.25</v>
      </c>
      <c r="G640" s="271" t="str">
        <f t="shared" si="72"/>
        <v>B2</v>
      </c>
      <c r="H640" s="259">
        <v>4</v>
      </c>
      <c r="I640" s="259">
        <v>3.5</v>
      </c>
      <c r="J640" s="259">
        <v>3</v>
      </c>
      <c r="K640" s="5">
        <v>38.5</v>
      </c>
      <c r="L640" s="241">
        <f t="shared" si="73"/>
        <v>49</v>
      </c>
      <c r="M640" s="260" t="str">
        <f t="shared" si="74"/>
        <v>C2</v>
      </c>
    </row>
    <row r="641" spans="1:13" ht="15.75">
      <c r="A641" s="261" t="s">
        <v>279</v>
      </c>
      <c r="B641" s="271">
        <v>9.25</v>
      </c>
      <c r="C641" s="271">
        <v>4</v>
      </c>
      <c r="D641" s="271">
        <v>4</v>
      </c>
      <c r="E641" s="271">
        <v>53.5</v>
      </c>
      <c r="F641" s="313">
        <f t="shared" si="71"/>
        <v>70.75</v>
      </c>
      <c r="G641" s="271" t="str">
        <f t="shared" si="72"/>
        <v>B2</v>
      </c>
      <c r="H641" s="244">
        <v>9.5</v>
      </c>
      <c r="I641" s="338">
        <v>4</v>
      </c>
      <c r="J641" s="338">
        <v>4</v>
      </c>
      <c r="K641" s="5">
        <v>60.5</v>
      </c>
      <c r="L641" s="241">
        <f t="shared" si="73"/>
        <v>78</v>
      </c>
      <c r="M641" s="260" t="str">
        <f t="shared" si="74"/>
        <v>B1</v>
      </c>
    </row>
    <row r="642" spans="1:13" ht="15.75">
      <c r="A642" s="261" t="s">
        <v>379</v>
      </c>
      <c r="B642" s="271">
        <v>6</v>
      </c>
      <c r="C642" s="271">
        <v>4</v>
      </c>
      <c r="D642" s="271">
        <v>3.5</v>
      </c>
      <c r="E642" s="271">
        <v>29.5</v>
      </c>
      <c r="F642" s="241">
        <f t="shared" si="71"/>
        <v>43</v>
      </c>
      <c r="G642" s="271" t="str">
        <f t="shared" si="72"/>
        <v>C2</v>
      </c>
      <c r="H642" s="244">
        <v>7.25</v>
      </c>
      <c r="I642" s="259">
        <v>3.5</v>
      </c>
      <c r="J642" s="259">
        <v>3.5</v>
      </c>
      <c r="K642" s="339">
        <v>47</v>
      </c>
      <c r="L642" s="241">
        <f t="shared" si="73"/>
        <v>61.25</v>
      </c>
      <c r="M642" s="260" t="str">
        <f t="shared" si="74"/>
        <v>B2</v>
      </c>
    </row>
    <row r="643" spans="1:13">
      <c r="A643" s="261" t="s">
        <v>360</v>
      </c>
      <c r="B643" s="271"/>
      <c r="C643" s="271"/>
      <c r="D643" s="271"/>
      <c r="E643" s="275">
        <v>21</v>
      </c>
      <c r="F643" s="245">
        <f t="shared" si="71"/>
        <v>21</v>
      </c>
      <c r="G643" s="271"/>
      <c r="H643" s="259"/>
      <c r="I643" s="259"/>
      <c r="J643" s="259"/>
      <c r="K643" s="259">
        <v>25.5</v>
      </c>
      <c r="L643" s="313"/>
      <c r="M643" s="260"/>
    </row>
    <row r="644" spans="1:13">
      <c r="A644" s="261" t="s">
        <v>493</v>
      </c>
      <c r="B644" s="271"/>
      <c r="C644" s="271"/>
      <c r="D644" s="271"/>
      <c r="E644" s="272">
        <v>27.5</v>
      </c>
      <c r="F644" s="313"/>
      <c r="G644" s="271"/>
      <c r="H644" s="259"/>
      <c r="I644" s="259"/>
      <c r="J644" s="259"/>
      <c r="K644" s="12">
        <v>27</v>
      </c>
      <c r="L644" s="313"/>
      <c r="M644" s="260"/>
    </row>
    <row r="645" spans="1:13">
      <c r="A645" s="261" t="s">
        <v>494</v>
      </c>
      <c r="B645" s="271"/>
      <c r="C645" s="271"/>
      <c r="D645" s="271"/>
      <c r="E645" s="271">
        <v>19.5</v>
      </c>
      <c r="F645" s="313"/>
      <c r="G645" s="271"/>
      <c r="H645" s="259"/>
      <c r="I645" s="259"/>
      <c r="J645" s="259"/>
      <c r="K645" s="259">
        <v>31</v>
      </c>
      <c r="L645" s="313"/>
      <c r="M645" s="260"/>
    </row>
    <row r="646" spans="1:13">
      <c r="A646" s="261" t="s">
        <v>383</v>
      </c>
      <c r="B646" s="271"/>
      <c r="C646" s="271"/>
      <c r="D646" s="271"/>
      <c r="E646" s="271">
        <v>21.5</v>
      </c>
      <c r="F646" s="313"/>
      <c r="G646" s="271"/>
      <c r="H646" s="259"/>
      <c r="I646" s="259"/>
      <c r="J646" s="259"/>
      <c r="K646" s="259">
        <v>16.5</v>
      </c>
      <c r="L646" s="313"/>
      <c r="M646" s="260"/>
    </row>
    <row r="647" spans="1:13" ht="26.25">
      <c r="A647" s="261" t="s">
        <v>476</v>
      </c>
      <c r="B647" s="259">
        <v>500</v>
      </c>
      <c r="C647" s="263" t="s">
        <v>477</v>
      </c>
      <c r="D647" s="246">
        <f>(F638+F639+F640+F641+F642)</f>
        <v>293.75</v>
      </c>
      <c r="E647" s="247"/>
      <c r="F647" s="263" t="s">
        <v>478</v>
      </c>
      <c r="G647" s="246">
        <f>(D647/500)*100</f>
        <v>58.75</v>
      </c>
      <c r="H647" s="247"/>
      <c r="I647" s="248"/>
      <c r="J647" s="542" t="s">
        <v>479</v>
      </c>
      <c r="K647" s="542"/>
      <c r="L647" s="543" t="str">
        <f>IF(G647&gt;=91,"A1",IF(G647&gt;=81,"A2",IF(G647&gt;=71,"B1",IF(G647&gt;=61,"B2",IF(G647&gt;=51,"C1",IF(G647&gt;=41,"C2",IF(G647&gt;=33,"D","E")))))))</f>
        <v>C1</v>
      </c>
      <c r="M647" s="544" t="str">
        <f t="shared" ref="M647" si="75">IF(K647&gt;=91,"A1",IF(K647&gt;=81,"A2",IF(K647&gt;=71,"B1",IF(K647&gt;=61,"B2",IF(K647&gt;=51,"C1",IF(K647&gt;=41,"C2",IF(K647&gt;=33,"D","E")))))))</f>
        <v>E</v>
      </c>
    </row>
    <row r="648" spans="1:13" ht="26.25">
      <c r="A648" s="267" t="s">
        <v>480</v>
      </c>
      <c r="B648" s="259">
        <v>500</v>
      </c>
      <c r="C648" s="263" t="s">
        <v>481</v>
      </c>
      <c r="D648" s="246">
        <f>(L638+L639+L640+L641+L642)</f>
        <v>319.25</v>
      </c>
      <c r="E648" s="247"/>
      <c r="F648" s="263" t="s">
        <v>482</v>
      </c>
      <c r="G648" s="246">
        <f>D648/500*100</f>
        <v>63.849999999999994</v>
      </c>
      <c r="H648" s="246"/>
      <c r="I648" s="249"/>
      <c r="J648" s="542" t="s">
        <v>483</v>
      </c>
      <c r="K648" s="542"/>
      <c r="L648" s="543" t="str">
        <f>IF(G648&gt;=91,"A1",IF(G648&gt;=81,"A2",IF(G648&gt;=71,"B1",IF(G648&gt;=61,"B2",IF(G648&gt;=51,"C1",IF(G648&gt;=41,"C2",IF(G648&gt;=33,"D","E")))))))</f>
        <v>B2</v>
      </c>
      <c r="M648" s="544" t="str">
        <f t="shared" ref="M648:M649" si="76">IF(K648&gt;=91,"A1",IF(K648&gt;=81,"A2",IF(K648&gt;=71,"B1",IF(K648&gt;=61,"B2",IF(K648&gt;=51,"C1",IF(K648&gt;=41,"C2",IF(K648&gt;=33,"D","E")))))))</f>
        <v>E</v>
      </c>
    </row>
    <row r="649" spans="1:13">
      <c r="A649" s="268" t="s">
        <v>484</v>
      </c>
      <c r="B649" s="265">
        <v>1000</v>
      </c>
      <c r="C649" s="265">
        <f>(D647+D648)</f>
        <v>613</v>
      </c>
      <c r="D649" s="576"/>
      <c r="E649" s="576"/>
      <c r="F649" s="264" t="s">
        <v>485</v>
      </c>
      <c r="G649" s="264"/>
      <c r="H649" s="264"/>
      <c r="I649" s="359">
        <f>(C649/1000)*100</f>
        <v>61.3</v>
      </c>
      <c r="J649" s="264" t="s">
        <v>486</v>
      </c>
      <c r="K649" s="264"/>
      <c r="L649" s="535" t="str">
        <f>IF(I649&gt;=91,"A1",IF(I649&gt;=81,"A2",IF(I649&gt;=71,"B1",IF(I649&gt;=61,"B2",IF(I649&gt;=51,"C1",IF(I649&gt;=41,"C2",IF(I649&gt;=33,"D","E")))))))</f>
        <v>B2</v>
      </c>
      <c r="M649" s="536" t="str">
        <f t="shared" si="76"/>
        <v>E</v>
      </c>
    </row>
    <row r="650" spans="1:13">
      <c r="A650" s="573" t="s">
        <v>386</v>
      </c>
      <c r="B650" s="574"/>
      <c r="C650" s="574"/>
      <c r="D650" s="574"/>
      <c r="E650" s="574"/>
      <c r="F650" s="574"/>
      <c r="G650" s="574"/>
      <c r="H650" s="574"/>
      <c r="I650" s="574"/>
      <c r="J650" s="574"/>
      <c r="K650" s="574"/>
      <c r="L650" s="574"/>
      <c r="M650" s="575"/>
    </row>
    <row r="651" spans="1:13">
      <c r="A651" s="545" t="s">
        <v>387</v>
      </c>
      <c r="B651" s="546"/>
      <c r="C651" s="546"/>
      <c r="D651" s="546"/>
      <c r="E651" s="546"/>
      <c r="F651" s="546"/>
      <c r="G651" s="546"/>
      <c r="H651" s="546"/>
      <c r="I651" s="546"/>
      <c r="J651" s="546"/>
      <c r="K651" s="546"/>
      <c r="L651" s="546"/>
      <c r="M651" s="547"/>
    </row>
    <row r="652" spans="1:13">
      <c r="A652" s="545" t="s">
        <v>388</v>
      </c>
      <c r="B652" s="546"/>
      <c r="C652" s="546"/>
      <c r="D652" s="546"/>
      <c r="E652" s="546"/>
      <c r="F652" s="546" t="s">
        <v>487</v>
      </c>
      <c r="G652" s="546"/>
      <c r="H652" s="546"/>
      <c r="I652" s="546"/>
      <c r="J652" s="546"/>
      <c r="K652" s="546" t="s">
        <v>488</v>
      </c>
      <c r="L652" s="546"/>
      <c r="M652" s="547"/>
    </row>
    <row r="653" spans="1:13">
      <c r="A653" s="548" t="s">
        <v>390</v>
      </c>
      <c r="B653" s="549"/>
      <c r="C653" s="549"/>
      <c r="D653" s="549"/>
      <c r="E653" s="549"/>
      <c r="F653" s="543" t="s">
        <v>391</v>
      </c>
      <c r="G653" s="543"/>
      <c r="H653" s="543"/>
      <c r="I653" s="543"/>
      <c r="J653" s="543"/>
      <c r="K653" s="569" t="s">
        <v>391</v>
      </c>
      <c r="L653" s="543"/>
      <c r="M653" s="544"/>
    </row>
    <row r="654" spans="1:13">
      <c r="A654" s="545" t="s">
        <v>392</v>
      </c>
      <c r="B654" s="546"/>
      <c r="C654" s="546"/>
      <c r="D654" s="546"/>
      <c r="E654" s="546"/>
      <c r="F654" s="546"/>
      <c r="G654" s="546"/>
      <c r="H654" s="546"/>
      <c r="I654" s="546"/>
      <c r="J654" s="546"/>
      <c r="K654" s="546"/>
      <c r="L654" s="546"/>
      <c r="M654" s="547"/>
    </row>
    <row r="655" spans="1:13">
      <c r="A655" s="545" t="s">
        <v>388</v>
      </c>
      <c r="B655" s="546"/>
      <c r="C655" s="546"/>
      <c r="D655" s="546"/>
      <c r="E655" s="546"/>
      <c r="F655" s="546" t="s">
        <v>487</v>
      </c>
      <c r="G655" s="546"/>
      <c r="H655" s="546"/>
      <c r="I655" s="546"/>
      <c r="J655" s="546"/>
      <c r="K655" s="546" t="s">
        <v>488</v>
      </c>
      <c r="L655" s="546"/>
      <c r="M655" s="547"/>
    </row>
    <row r="656" spans="1:13">
      <c r="A656" s="537" t="s">
        <v>393</v>
      </c>
      <c r="B656" s="538"/>
      <c r="C656" s="538"/>
      <c r="D656" s="538"/>
      <c r="E656" s="538"/>
      <c r="F656" s="546" t="s">
        <v>391</v>
      </c>
      <c r="G656" s="546" t="s">
        <v>391</v>
      </c>
      <c r="H656" s="546" t="s">
        <v>391</v>
      </c>
      <c r="I656" s="546" t="s">
        <v>391</v>
      </c>
      <c r="J656" s="546" t="s">
        <v>391</v>
      </c>
      <c r="K656" s="546" t="s">
        <v>398</v>
      </c>
      <c r="L656" s="546"/>
      <c r="M656" s="547"/>
    </row>
    <row r="657" spans="1:13">
      <c r="A657" s="537" t="s">
        <v>395</v>
      </c>
      <c r="B657" s="538"/>
      <c r="C657" s="538"/>
      <c r="D657" s="538"/>
      <c r="E657" s="538"/>
      <c r="F657" s="543" t="s">
        <v>391</v>
      </c>
      <c r="G657" s="543" t="s">
        <v>391</v>
      </c>
      <c r="H657" s="543" t="s">
        <v>391</v>
      </c>
      <c r="I657" s="543" t="s">
        <v>391</v>
      </c>
      <c r="J657" s="543" t="s">
        <v>391</v>
      </c>
      <c r="K657" s="569" t="s">
        <v>398</v>
      </c>
      <c r="L657" s="543"/>
      <c r="M657" s="544"/>
    </row>
    <row r="658" spans="1:13">
      <c r="A658" s="561" t="s">
        <v>396</v>
      </c>
      <c r="B658" s="562"/>
      <c r="C658" s="562"/>
      <c r="D658" s="562"/>
      <c r="E658" s="563"/>
      <c r="F658" s="564" t="s">
        <v>398</v>
      </c>
      <c r="G658" s="565" t="s">
        <v>398</v>
      </c>
      <c r="H658" s="565" t="s">
        <v>398</v>
      </c>
      <c r="I658" s="565" t="s">
        <v>398</v>
      </c>
      <c r="J658" s="566" t="s">
        <v>398</v>
      </c>
      <c r="K658" s="567" t="s">
        <v>398</v>
      </c>
      <c r="L658" s="565"/>
      <c r="M658" s="568"/>
    </row>
    <row r="659" spans="1:13">
      <c r="A659" s="561" t="s">
        <v>397</v>
      </c>
      <c r="B659" s="562"/>
      <c r="C659" s="562"/>
      <c r="D659" s="562"/>
      <c r="E659" s="563"/>
      <c r="F659" s="564" t="s">
        <v>398</v>
      </c>
      <c r="G659" s="565" t="s">
        <v>398</v>
      </c>
      <c r="H659" s="565" t="s">
        <v>398</v>
      </c>
      <c r="I659" s="565" t="s">
        <v>398</v>
      </c>
      <c r="J659" s="566" t="s">
        <v>398</v>
      </c>
      <c r="K659" s="567" t="s">
        <v>398</v>
      </c>
      <c r="L659" s="565"/>
      <c r="M659" s="568"/>
    </row>
    <row r="660" spans="1:13">
      <c r="A660" s="545" t="s">
        <v>399</v>
      </c>
      <c r="B660" s="546"/>
      <c r="C660" s="546"/>
      <c r="D660" s="546"/>
      <c r="E660" s="546"/>
      <c r="F660" s="546"/>
      <c r="G660" s="546"/>
      <c r="H660" s="546"/>
      <c r="I660" s="546"/>
      <c r="J660" s="546"/>
      <c r="K660" s="546"/>
      <c r="L660" s="546"/>
      <c r="M660" s="547"/>
    </row>
    <row r="661" spans="1:13">
      <c r="A661" s="545" t="s">
        <v>388</v>
      </c>
      <c r="B661" s="546"/>
      <c r="C661" s="546"/>
      <c r="D661" s="546"/>
      <c r="E661" s="546"/>
      <c r="F661" s="546" t="s">
        <v>487</v>
      </c>
      <c r="G661" s="546"/>
      <c r="H661" s="546"/>
      <c r="I661" s="546"/>
      <c r="J661" s="546"/>
      <c r="K661" s="546" t="s">
        <v>488</v>
      </c>
      <c r="L661" s="546"/>
      <c r="M661" s="547"/>
    </row>
    <row r="662" spans="1:13">
      <c r="A662" s="548" t="s">
        <v>373</v>
      </c>
      <c r="B662" s="549"/>
      <c r="C662" s="549"/>
      <c r="D662" s="549"/>
      <c r="E662" s="549"/>
      <c r="F662" s="549"/>
      <c r="G662" s="543" t="s">
        <v>547</v>
      </c>
      <c r="H662" s="543"/>
      <c r="I662" s="543"/>
      <c r="J662" s="543"/>
      <c r="K662" s="543"/>
      <c r="L662" s="543"/>
      <c r="M662" s="544"/>
    </row>
    <row r="663" spans="1:13">
      <c r="A663" s="261" t="s">
        <v>489</v>
      </c>
      <c r="B663" s="559" t="s">
        <v>557</v>
      </c>
      <c r="C663" s="540"/>
      <c r="D663" s="540"/>
      <c r="E663" s="540"/>
      <c r="F663" s="540"/>
      <c r="G663" s="540"/>
      <c r="H663" s="540"/>
      <c r="I663" s="540"/>
      <c r="J663" s="540"/>
      <c r="K663" s="540"/>
      <c r="L663" s="540"/>
      <c r="M663" s="560"/>
    </row>
    <row r="664" spans="1:13">
      <c r="A664" s="261" t="s">
        <v>400</v>
      </c>
      <c r="B664" s="539" t="s">
        <v>525</v>
      </c>
      <c r="C664" s="540"/>
      <c r="D664" s="540"/>
      <c r="E664" s="540"/>
      <c r="F664" s="540"/>
      <c r="G664" s="540"/>
      <c r="H664" s="540"/>
      <c r="I664" s="540"/>
      <c r="J664" s="540"/>
      <c r="K664" s="540"/>
      <c r="L664" s="540"/>
      <c r="M664" s="560"/>
    </row>
    <row r="665" spans="1:13">
      <c r="A665" s="545" t="s">
        <v>490</v>
      </c>
      <c r="B665" s="546"/>
      <c r="C665" s="546"/>
      <c r="D665" s="546" t="s">
        <v>491</v>
      </c>
      <c r="E665" s="546"/>
      <c r="F665" s="546"/>
      <c r="G665" s="546"/>
      <c r="H665" s="546"/>
      <c r="I665" s="546"/>
      <c r="J665" s="546" t="s">
        <v>492</v>
      </c>
      <c r="K665" s="546"/>
      <c r="L665" s="546"/>
      <c r="M665" s="547"/>
    </row>
    <row r="666" spans="1:13">
      <c r="A666" s="545"/>
      <c r="B666" s="546"/>
      <c r="C666" s="546"/>
      <c r="D666" s="546"/>
      <c r="E666" s="546"/>
      <c r="F666" s="546"/>
      <c r="G666" s="546"/>
      <c r="H666" s="546"/>
      <c r="I666" s="546"/>
      <c r="J666" s="546"/>
      <c r="K666" s="546"/>
      <c r="L666" s="546"/>
      <c r="M666" s="547"/>
    </row>
    <row r="667" spans="1:13">
      <c r="A667" s="545"/>
      <c r="B667" s="546"/>
      <c r="C667" s="546"/>
      <c r="D667" s="546"/>
      <c r="E667" s="546"/>
      <c r="F667" s="546"/>
      <c r="G667" s="546"/>
      <c r="H667" s="546"/>
      <c r="I667" s="546"/>
      <c r="J667" s="546"/>
      <c r="K667" s="546"/>
      <c r="L667" s="546"/>
      <c r="M667" s="547"/>
    </row>
    <row r="668" spans="1:13">
      <c r="A668" s="545"/>
      <c r="B668" s="546"/>
      <c r="C668" s="546"/>
      <c r="D668" s="546"/>
      <c r="E668" s="546"/>
      <c r="F668" s="546"/>
      <c r="G668" s="546"/>
      <c r="H668" s="546"/>
      <c r="I668" s="546"/>
      <c r="J668" s="546"/>
      <c r="K668" s="546"/>
      <c r="L668" s="546"/>
      <c r="M668" s="547"/>
    </row>
    <row r="669" spans="1:13">
      <c r="A669" s="554" t="s">
        <v>401</v>
      </c>
      <c r="B669" s="555"/>
      <c r="C669" s="555"/>
      <c r="D669" s="555"/>
      <c r="E669" s="555"/>
      <c r="F669" s="555"/>
      <c r="G669" s="555"/>
      <c r="H669" s="556" t="s">
        <v>402</v>
      </c>
      <c r="I669" s="557"/>
      <c r="J669" s="557"/>
      <c r="K669" s="557"/>
      <c r="L669" s="557"/>
      <c r="M669" s="558"/>
    </row>
    <row r="670" spans="1:13">
      <c r="A670" s="257" t="s">
        <v>403</v>
      </c>
      <c r="B670" s="555" t="s">
        <v>275</v>
      </c>
      <c r="C670" s="555"/>
      <c r="D670" s="250" t="s">
        <v>403</v>
      </c>
      <c r="E670" s="256"/>
      <c r="F670" s="555" t="s">
        <v>275</v>
      </c>
      <c r="G670" s="555"/>
      <c r="H670" s="269"/>
      <c r="I670" s="269"/>
      <c r="J670" s="270" t="s">
        <v>404</v>
      </c>
      <c r="K670" s="269"/>
      <c r="L670" s="270" t="s">
        <v>275</v>
      </c>
      <c r="M670" s="251"/>
    </row>
    <row r="671" spans="1:13">
      <c r="A671" s="252" t="s">
        <v>405</v>
      </c>
      <c r="B671" s="551" t="s">
        <v>280</v>
      </c>
      <c r="C671" s="551"/>
      <c r="D671" s="551" t="s">
        <v>406</v>
      </c>
      <c r="E671" s="551"/>
      <c r="F671" s="551" t="s">
        <v>306</v>
      </c>
      <c r="G671" s="551"/>
      <c r="H671" s="269"/>
      <c r="I671" s="269"/>
      <c r="J671" s="552">
        <v>3</v>
      </c>
      <c r="K671" s="553"/>
      <c r="L671" s="343" t="s">
        <v>398</v>
      </c>
      <c r="M671" s="251"/>
    </row>
    <row r="672" spans="1:13">
      <c r="A672" s="252" t="s">
        <v>407</v>
      </c>
      <c r="B672" s="551" t="s">
        <v>297</v>
      </c>
      <c r="C672" s="551"/>
      <c r="D672" s="551" t="s">
        <v>408</v>
      </c>
      <c r="E672" s="551"/>
      <c r="F672" s="551" t="s">
        <v>292</v>
      </c>
      <c r="G672" s="551"/>
      <c r="H672" s="269"/>
      <c r="I672" s="269"/>
      <c r="J672" s="552">
        <v>2</v>
      </c>
      <c r="K672" s="553"/>
      <c r="L672" s="343" t="s">
        <v>391</v>
      </c>
      <c r="M672" s="251"/>
    </row>
    <row r="673" spans="1:13">
      <c r="A673" s="252" t="s">
        <v>409</v>
      </c>
      <c r="B673" s="551" t="s">
        <v>410</v>
      </c>
      <c r="C673" s="551"/>
      <c r="D673" s="551" t="s">
        <v>411</v>
      </c>
      <c r="E673" s="551"/>
      <c r="F673" s="551" t="s">
        <v>412</v>
      </c>
      <c r="G673" s="551"/>
      <c r="H673" s="269"/>
      <c r="I673" s="269"/>
      <c r="J673" s="552">
        <v>1</v>
      </c>
      <c r="K673" s="553"/>
      <c r="L673" s="343" t="s">
        <v>394</v>
      </c>
      <c r="M673" s="251"/>
    </row>
    <row r="674" spans="1:13" ht="15.75" thickBot="1">
      <c r="A674" s="253" t="s">
        <v>413</v>
      </c>
      <c r="B674" s="550" t="s">
        <v>336</v>
      </c>
      <c r="C674" s="550"/>
      <c r="D674" s="550" t="s">
        <v>414</v>
      </c>
      <c r="E674" s="550"/>
      <c r="F674" s="550" t="s">
        <v>415</v>
      </c>
      <c r="G674" s="550"/>
      <c r="H674" s="254"/>
      <c r="I674" s="254"/>
      <c r="J674" s="254"/>
      <c r="K674" s="254"/>
      <c r="L674" s="358"/>
      <c r="M674" s="255"/>
    </row>
    <row r="677" spans="1:13" ht="15.75" thickBot="1"/>
    <row r="678" spans="1:13" ht="15.75">
      <c r="A678" s="232"/>
      <c r="B678" s="584" t="s">
        <v>449</v>
      </c>
      <c r="C678" s="584"/>
      <c r="D678" s="584"/>
      <c r="E678" s="584"/>
      <c r="F678" s="584"/>
      <c r="G678" s="584"/>
      <c r="H678" s="584"/>
      <c r="I678" s="585"/>
      <c r="J678" s="586" t="s">
        <v>450</v>
      </c>
      <c r="K678" s="584"/>
      <c r="L678" s="584"/>
      <c r="M678" s="587"/>
    </row>
    <row r="679" spans="1:13" ht="21">
      <c r="A679" s="588" t="s">
        <v>451</v>
      </c>
      <c r="B679" s="589"/>
      <c r="C679" s="589"/>
      <c r="D679" s="589"/>
      <c r="E679" s="589"/>
      <c r="F679" s="589"/>
      <c r="G679" s="589"/>
      <c r="H679" s="589"/>
      <c r="I679" s="589"/>
      <c r="J679" s="589"/>
      <c r="K679" s="589"/>
      <c r="L679" s="589"/>
      <c r="M679" s="590"/>
    </row>
    <row r="680" spans="1:13" ht="21">
      <c r="A680" s="233"/>
      <c r="B680" s="578" t="s">
        <v>452</v>
      </c>
      <c r="C680" s="578"/>
      <c r="D680" s="578"/>
      <c r="E680" s="579"/>
      <c r="F680" s="234" t="s">
        <v>453</v>
      </c>
      <c r="G680" s="234"/>
      <c r="H680" s="570" t="s">
        <v>454</v>
      </c>
      <c r="I680" s="571"/>
      <c r="J680" s="572"/>
      <c r="K680" s="235" t="s">
        <v>455</v>
      </c>
      <c r="L680" s="262"/>
      <c r="M680" s="236"/>
    </row>
    <row r="681" spans="1:13">
      <c r="A681" s="580" t="s">
        <v>456</v>
      </c>
      <c r="B681" s="571"/>
      <c r="C681" s="571"/>
      <c r="D681" s="571"/>
      <c r="E681" s="571"/>
      <c r="F681" s="571"/>
      <c r="G681" s="571"/>
      <c r="H681" s="571"/>
      <c r="I681" s="571"/>
      <c r="J681" s="571"/>
      <c r="K681" s="571"/>
      <c r="L681" s="571"/>
      <c r="M681" s="581"/>
    </row>
    <row r="682" spans="1:13">
      <c r="A682" s="561" t="s">
        <v>457</v>
      </c>
      <c r="B682" s="562"/>
      <c r="C682" s="562"/>
      <c r="D682" s="562"/>
      <c r="E682" s="562"/>
      <c r="F682" s="562"/>
      <c r="G682" s="562"/>
      <c r="H682" s="562"/>
      <c r="I682" s="562"/>
      <c r="J682" s="562"/>
      <c r="K682" s="562"/>
      <c r="L682" s="562"/>
      <c r="M682" s="582"/>
    </row>
    <row r="683" spans="1:13">
      <c r="A683" s="537" t="s">
        <v>458</v>
      </c>
      <c r="B683" s="538"/>
      <c r="C683" s="539" t="s">
        <v>168</v>
      </c>
      <c r="D683" s="540"/>
      <c r="E683" s="540"/>
      <c r="F683" s="540"/>
      <c r="G683" s="541"/>
      <c r="H683" s="258" t="s">
        <v>459</v>
      </c>
      <c r="I683" s="237"/>
      <c r="J683" s="549">
        <v>14</v>
      </c>
      <c r="K683" s="549"/>
      <c r="L683" s="549"/>
      <c r="M683" s="583"/>
    </row>
    <row r="684" spans="1:13">
      <c r="A684" s="537" t="s">
        <v>460</v>
      </c>
      <c r="B684" s="538"/>
      <c r="C684" s="539" t="s">
        <v>264</v>
      </c>
      <c r="D684" s="540"/>
      <c r="E684" s="540"/>
      <c r="F684" s="540"/>
      <c r="G684" s="541"/>
      <c r="H684" s="258" t="s">
        <v>461</v>
      </c>
      <c r="I684" s="237"/>
      <c r="J684" s="574">
        <v>1358</v>
      </c>
      <c r="K684" s="574"/>
      <c r="L684" s="574"/>
      <c r="M684" s="575"/>
    </row>
    <row r="685" spans="1:13">
      <c r="A685" s="537" t="s">
        <v>462</v>
      </c>
      <c r="B685" s="538"/>
      <c r="C685" s="592" t="s">
        <v>519</v>
      </c>
      <c r="D685" s="540">
        <v>41239</v>
      </c>
      <c r="E685" s="540">
        <v>41239</v>
      </c>
      <c r="F685" s="540">
        <v>41239</v>
      </c>
      <c r="G685" s="541">
        <v>41239</v>
      </c>
      <c r="H685" s="258" t="s">
        <v>463</v>
      </c>
      <c r="I685" s="237"/>
      <c r="J685" s="574">
        <v>7051377712</v>
      </c>
      <c r="K685" s="574">
        <v>7051377712</v>
      </c>
      <c r="L685" s="574">
        <v>7051377712</v>
      </c>
      <c r="M685" s="575">
        <v>7051377712</v>
      </c>
    </row>
    <row r="686" spans="1:13">
      <c r="A686" s="537" t="s">
        <v>464</v>
      </c>
      <c r="B686" s="538"/>
      <c r="C686" s="539" t="s">
        <v>321</v>
      </c>
      <c r="D686" s="540"/>
      <c r="E686" s="540"/>
      <c r="F686" s="540"/>
      <c r="G686" s="541"/>
      <c r="H686" s="548" t="s">
        <v>270</v>
      </c>
      <c r="I686" s="549"/>
      <c r="J686" s="574" t="s">
        <v>322</v>
      </c>
      <c r="K686" s="574"/>
      <c r="L686" s="574"/>
      <c r="M686" s="575"/>
    </row>
    <row r="687" spans="1:13">
      <c r="A687" s="545" t="s">
        <v>465</v>
      </c>
      <c r="B687" s="546"/>
      <c r="C687" s="546"/>
      <c r="D687" s="546"/>
      <c r="E687" s="546"/>
      <c r="F687" s="546"/>
      <c r="G687" s="546"/>
      <c r="H687" s="546"/>
      <c r="I687" s="546"/>
      <c r="J687" s="546"/>
      <c r="K687" s="546"/>
      <c r="L687" s="546"/>
      <c r="M687" s="547"/>
    </row>
    <row r="688" spans="1:13">
      <c r="A688" s="591" t="s">
        <v>466</v>
      </c>
      <c r="B688" s="546" t="s">
        <v>467</v>
      </c>
      <c r="C688" s="546"/>
      <c r="D688" s="546"/>
      <c r="E688" s="546"/>
      <c r="F688" s="546"/>
      <c r="G688" s="546"/>
      <c r="H688" s="546" t="s">
        <v>468</v>
      </c>
      <c r="I688" s="546"/>
      <c r="J688" s="546"/>
      <c r="K688" s="546"/>
      <c r="L688" s="546"/>
      <c r="M688" s="547"/>
    </row>
    <row r="689" spans="1:13" ht="30">
      <c r="A689" s="591"/>
      <c r="B689" s="238" t="s">
        <v>469</v>
      </c>
      <c r="C689" s="238" t="s">
        <v>470</v>
      </c>
      <c r="D689" s="238" t="s">
        <v>471</v>
      </c>
      <c r="E689" s="238" t="s">
        <v>472</v>
      </c>
      <c r="F689" s="238">
        <v>100</v>
      </c>
      <c r="G689" s="265" t="s">
        <v>275</v>
      </c>
      <c r="H689" s="238" t="s">
        <v>473</v>
      </c>
      <c r="I689" s="238" t="s">
        <v>470</v>
      </c>
      <c r="J689" s="238" t="s">
        <v>471</v>
      </c>
      <c r="K689" s="238" t="s">
        <v>474</v>
      </c>
      <c r="L689" s="238">
        <v>100</v>
      </c>
      <c r="M689" s="239" t="s">
        <v>275</v>
      </c>
    </row>
    <row r="690" spans="1:13">
      <c r="A690" s="261" t="s">
        <v>276</v>
      </c>
      <c r="B690" s="273">
        <v>4.25</v>
      </c>
      <c r="C690" s="271">
        <v>4</v>
      </c>
      <c r="D690" s="271">
        <v>3</v>
      </c>
      <c r="E690" s="273">
        <v>28.5</v>
      </c>
      <c r="F690" s="241">
        <f>SUM(B690:E690)</f>
        <v>39.75</v>
      </c>
      <c r="G690" s="271" t="str">
        <f>IF(F690&gt;=91,"A1",IF(F690&gt;=81,"A2",IF(F690&gt;=71,"B1",IF(F690&gt;=61,"B2",IF(F690&gt;=51,"C1",IF(F690&gt;=41,"C2",IF(F690&gt;=33,"D","E")))))))</f>
        <v>D</v>
      </c>
      <c r="H690" s="259">
        <v>4.5</v>
      </c>
      <c r="I690" s="259">
        <v>4</v>
      </c>
      <c r="J690" s="259">
        <v>3.5</v>
      </c>
      <c r="K690" s="242">
        <v>28.5</v>
      </c>
      <c r="L690" s="241">
        <f>SUM(H690:K690)</f>
        <v>40.5</v>
      </c>
      <c r="M690" s="260" t="str">
        <f>IF(L690&gt;=91,"A1",IF(L690&gt;=81,"A2",IF(L690&gt;=71,"B1",IF(L690&gt;=61,"B2",IF(L690&gt;=51,"C1",IF(L690&gt;=41,"C2",IF(L690&gt;=33,"D","E")))))))</f>
        <v>D</v>
      </c>
    </row>
    <row r="691" spans="1:13">
      <c r="A691" s="261" t="s">
        <v>277</v>
      </c>
      <c r="B691" s="274">
        <v>4.5</v>
      </c>
      <c r="C691" s="271">
        <v>3</v>
      </c>
      <c r="D691" s="271">
        <v>3</v>
      </c>
      <c r="E691" s="271">
        <v>24</v>
      </c>
      <c r="F691" s="241">
        <f t="shared" ref="F691:F695" si="77">SUM(B691:E691)</f>
        <v>34.5</v>
      </c>
      <c r="G691" s="271" t="str">
        <f t="shared" ref="G691:G694" si="78">IF(F691&gt;=91,"A1",IF(F691&gt;=81,"A2",IF(F691&gt;=71,"B1",IF(F691&gt;=61,"B2",IF(F691&gt;=51,"C1",IF(F691&gt;=41,"C2",IF(F691&gt;=33,"D","E")))))))</f>
        <v>D</v>
      </c>
      <c r="H691" s="259">
        <v>4.25</v>
      </c>
      <c r="I691" s="259">
        <v>4</v>
      </c>
      <c r="J691" s="259">
        <v>3</v>
      </c>
      <c r="K691" s="259">
        <v>35</v>
      </c>
      <c r="L691" s="241">
        <f t="shared" ref="L691:L694" si="79">SUM(H691:K691)</f>
        <v>46.25</v>
      </c>
      <c r="M691" s="260" t="str">
        <f t="shared" ref="M691:M694" si="80">IF(L691&gt;=91,"A1",IF(L691&gt;=81,"A2",IF(L691&gt;=71,"B1",IF(L691&gt;=61,"B2",IF(L691&gt;=51,"C1",IF(L691&gt;=41,"C2",IF(L691&gt;=33,"D","E")))))))</f>
        <v>C2</v>
      </c>
    </row>
    <row r="692" spans="1:13">
      <c r="A692" s="261" t="s">
        <v>475</v>
      </c>
      <c r="B692" s="271">
        <v>6</v>
      </c>
      <c r="C692" s="271">
        <v>3</v>
      </c>
      <c r="D692" s="271">
        <v>3.5</v>
      </c>
      <c r="E692" s="271">
        <v>24</v>
      </c>
      <c r="F692" s="313">
        <f t="shared" si="77"/>
        <v>36.5</v>
      </c>
      <c r="G692" s="271" t="str">
        <f t="shared" si="78"/>
        <v>D</v>
      </c>
      <c r="H692" s="259">
        <v>2.75</v>
      </c>
      <c r="I692" s="259">
        <v>3</v>
      </c>
      <c r="J692" s="259">
        <v>2.5</v>
      </c>
      <c r="K692" s="5">
        <v>28</v>
      </c>
      <c r="L692" s="241">
        <f t="shared" si="79"/>
        <v>36.25</v>
      </c>
      <c r="M692" s="260" t="str">
        <f t="shared" si="80"/>
        <v>D</v>
      </c>
    </row>
    <row r="693" spans="1:13" ht="15.75">
      <c r="A693" s="261" t="s">
        <v>279</v>
      </c>
      <c r="B693" s="271">
        <v>8.5</v>
      </c>
      <c r="C693" s="271">
        <v>3</v>
      </c>
      <c r="D693" s="271">
        <v>3</v>
      </c>
      <c r="E693" s="271">
        <v>28</v>
      </c>
      <c r="F693" s="313">
        <f t="shared" si="77"/>
        <v>42.5</v>
      </c>
      <c r="G693" s="271" t="str">
        <f t="shared" si="78"/>
        <v>C2</v>
      </c>
      <c r="H693" s="244">
        <v>7.25</v>
      </c>
      <c r="I693" s="259">
        <v>3.5</v>
      </c>
      <c r="J693" s="259">
        <v>3.5</v>
      </c>
      <c r="K693" s="5">
        <v>43.5</v>
      </c>
      <c r="L693" s="241">
        <f t="shared" si="79"/>
        <v>57.75</v>
      </c>
      <c r="M693" s="260" t="str">
        <f t="shared" si="80"/>
        <v>C1</v>
      </c>
    </row>
    <row r="694" spans="1:13" ht="15.75">
      <c r="A694" s="261" t="s">
        <v>379</v>
      </c>
      <c r="B694" s="271">
        <v>2.25</v>
      </c>
      <c r="C694" s="271">
        <v>3</v>
      </c>
      <c r="D694" s="271">
        <v>2.5</v>
      </c>
      <c r="E694" s="271">
        <v>23.5</v>
      </c>
      <c r="F694" s="241">
        <f t="shared" si="77"/>
        <v>31.25</v>
      </c>
      <c r="G694" s="271" t="str">
        <f t="shared" si="78"/>
        <v>E</v>
      </c>
      <c r="H694" s="244">
        <v>2.75</v>
      </c>
      <c r="I694" s="259">
        <v>3</v>
      </c>
      <c r="J694" s="259">
        <v>3</v>
      </c>
      <c r="K694" s="339">
        <v>19.5</v>
      </c>
      <c r="L694" s="241">
        <f t="shared" si="79"/>
        <v>28.25</v>
      </c>
      <c r="M694" s="260" t="str">
        <f t="shared" si="80"/>
        <v>E</v>
      </c>
    </row>
    <row r="695" spans="1:13">
      <c r="A695" s="261" t="s">
        <v>360</v>
      </c>
      <c r="B695" s="271"/>
      <c r="C695" s="271"/>
      <c r="D695" s="271"/>
      <c r="E695" s="275">
        <v>12</v>
      </c>
      <c r="F695" s="245">
        <f t="shared" si="77"/>
        <v>12</v>
      </c>
      <c r="G695" s="271"/>
      <c r="H695" s="259"/>
      <c r="I695" s="259"/>
      <c r="J695" s="259"/>
      <c r="K695" s="259">
        <v>20.5</v>
      </c>
      <c r="L695" s="313"/>
      <c r="M695" s="260"/>
    </row>
    <row r="696" spans="1:13">
      <c r="A696" s="261" t="s">
        <v>493</v>
      </c>
      <c r="B696" s="271"/>
      <c r="C696" s="271"/>
      <c r="D696" s="271"/>
      <c r="E696" s="272">
        <v>9</v>
      </c>
      <c r="F696" s="313"/>
      <c r="G696" s="271"/>
      <c r="H696" s="259"/>
      <c r="I696" s="259"/>
      <c r="J696" s="259"/>
      <c r="K696" s="12">
        <v>9</v>
      </c>
      <c r="L696" s="313"/>
      <c r="M696" s="260"/>
    </row>
    <row r="697" spans="1:13">
      <c r="A697" s="261" t="s">
        <v>494</v>
      </c>
      <c r="B697" s="271"/>
      <c r="C697" s="271"/>
      <c r="D697" s="271"/>
      <c r="E697" s="271">
        <v>7.5</v>
      </c>
      <c r="F697" s="313"/>
      <c r="G697" s="271"/>
      <c r="H697" s="259"/>
      <c r="I697" s="259"/>
      <c r="J697" s="259"/>
      <c r="K697" s="259" t="s">
        <v>355</v>
      </c>
      <c r="L697" s="313"/>
      <c r="M697" s="260"/>
    </row>
    <row r="698" spans="1:13">
      <c r="A698" s="261" t="s">
        <v>383</v>
      </c>
      <c r="B698" s="271"/>
      <c r="C698" s="271"/>
      <c r="D698" s="271"/>
      <c r="E698" s="271">
        <v>6.5</v>
      </c>
      <c r="F698" s="313"/>
      <c r="G698" s="271"/>
      <c r="H698" s="259"/>
      <c r="I698" s="259"/>
      <c r="J698" s="259"/>
      <c r="K698" s="259">
        <v>6.5</v>
      </c>
      <c r="L698" s="313"/>
      <c r="M698" s="260"/>
    </row>
    <row r="699" spans="1:13" ht="26.25">
      <c r="A699" s="261" t="s">
        <v>476</v>
      </c>
      <c r="B699" s="259">
        <v>500</v>
      </c>
      <c r="C699" s="263" t="s">
        <v>477</v>
      </c>
      <c r="D699" s="246">
        <f>(F690+F691+F692+F693+F694)</f>
        <v>184.5</v>
      </c>
      <c r="E699" s="247"/>
      <c r="F699" s="263" t="s">
        <v>478</v>
      </c>
      <c r="G699" s="246">
        <f>(D699/500)*100</f>
        <v>36.9</v>
      </c>
      <c r="H699" s="247"/>
      <c r="I699" s="248"/>
      <c r="J699" s="542" t="s">
        <v>479</v>
      </c>
      <c r="K699" s="542"/>
      <c r="L699" s="543" t="str">
        <f>IF(G699&gt;=91,"A1",IF(G699&gt;=81,"A2",IF(G699&gt;=71,"B1",IF(G699&gt;=61,"B2",IF(G699&gt;=51,"C1",IF(G699&gt;=41,"C2",IF(G699&gt;=33,"D","E")))))))</f>
        <v>D</v>
      </c>
      <c r="M699" s="544" t="str">
        <f t="shared" ref="M699" si="81">IF(K699&gt;=91,"A1",IF(K699&gt;=81,"A2",IF(K699&gt;=71,"B1",IF(K699&gt;=61,"B2",IF(K699&gt;=51,"C1",IF(K699&gt;=41,"C2",IF(K699&gt;=33,"D","E")))))))</f>
        <v>E</v>
      </c>
    </row>
    <row r="700" spans="1:13" ht="26.25">
      <c r="A700" s="267" t="s">
        <v>480</v>
      </c>
      <c r="B700" s="259">
        <v>500</v>
      </c>
      <c r="C700" s="263" t="s">
        <v>481</v>
      </c>
      <c r="D700" s="246">
        <f>(L690+L691+L692+L693+L694)</f>
        <v>209</v>
      </c>
      <c r="E700" s="247"/>
      <c r="F700" s="263" t="s">
        <v>482</v>
      </c>
      <c r="G700" s="246">
        <f>D700/500*100</f>
        <v>41.8</v>
      </c>
      <c r="H700" s="246"/>
      <c r="I700" s="249"/>
      <c r="J700" s="542" t="s">
        <v>483</v>
      </c>
      <c r="K700" s="542"/>
      <c r="L700" s="543" t="str">
        <f>IF(G700&gt;=91,"A1",IF(G700&gt;=81,"A2",IF(G700&gt;=71,"B1",IF(G700&gt;=61,"B2",IF(G700&gt;=51,"C1",IF(G700&gt;=41,"C2",IF(G700&gt;=33,"D","E")))))))</f>
        <v>C2</v>
      </c>
      <c r="M700" s="544" t="str">
        <f t="shared" ref="M700:M701" si="82">IF(K700&gt;=91,"A1",IF(K700&gt;=81,"A2",IF(K700&gt;=71,"B1",IF(K700&gt;=61,"B2",IF(K700&gt;=51,"C1",IF(K700&gt;=41,"C2",IF(K700&gt;=33,"D","E")))))))</f>
        <v>E</v>
      </c>
    </row>
    <row r="701" spans="1:13">
      <c r="A701" s="268" t="s">
        <v>484</v>
      </c>
      <c r="B701" s="265">
        <v>1000</v>
      </c>
      <c r="C701" s="265">
        <f>(D699+D700)</f>
        <v>393.5</v>
      </c>
      <c r="D701" s="576"/>
      <c r="E701" s="576"/>
      <c r="F701" s="264" t="s">
        <v>485</v>
      </c>
      <c r="G701" s="264"/>
      <c r="H701" s="264"/>
      <c r="I701" s="265">
        <f>(C701/1000)*100</f>
        <v>39.35</v>
      </c>
      <c r="J701" s="264" t="s">
        <v>486</v>
      </c>
      <c r="K701" s="264"/>
      <c r="L701" s="535" t="str">
        <f>IF(I701&gt;=91,"A1",IF(I701&gt;=81,"A2",IF(I701&gt;=71,"B1",IF(I701&gt;=61,"B2",IF(I701&gt;=51,"C1",IF(I701&gt;=41,"C2",IF(I701&gt;=33,"D","E")))))))</f>
        <v>D</v>
      </c>
      <c r="M701" s="536" t="str">
        <f t="shared" si="82"/>
        <v>E</v>
      </c>
    </row>
    <row r="702" spans="1:13">
      <c r="A702" s="573" t="s">
        <v>386</v>
      </c>
      <c r="B702" s="574"/>
      <c r="C702" s="574"/>
      <c r="D702" s="574"/>
      <c r="E702" s="574"/>
      <c r="F702" s="574"/>
      <c r="G702" s="574"/>
      <c r="H702" s="574"/>
      <c r="I702" s="574"/>
      <c r="J702" s="574"/>
      <c r="K702" s="574"/>
      <c r="L702" s="574"/>
      <c r="M702" s="575"/>
    </row>
    <row r="703" spans="1:13">
      <c r="A703" s="545" t="s">
        <v>387</v>
      </c>
      <c r="B703" s="546"/>
      <c r="C703" s="546"/>
      <c r="D703" s="546"/>
      <c r="E703" s="546"/>
      <c r="F703" s="546"/>
      <c r="G703" s="546"/>
      <c r="H703" s="546"/>
      <c r="I703" s="546"/>
      <c r="J703" s="546"/>
      <c r="K703" s="546"/>
      <c r="L703" s="546"/>
      <c r="M703" s="547"/>
    </row>
    <row r="704" spans="1:13">
      <c r="A704" s="545" t="s">
        <v>388</v>
      </c>
      <c r="B704" s="546"/>
      <c r="C704" s="546"/>
      <c r="D704" s="546"/>
      <c r="E704" s="546"/>
      <c r="F704" s="546" t="s">
        <v>487</v>
      </c>
      <c r="G704" s="546"/>
      <c r="H704" s="546"/>
      <c r="I704" s="546"/>
      <c r="J704" s="546"/>
      <c r="K704" s="546" t="s">
        <v>488</v>
      </c>
      <c r="L704" s="546"/>
      <c r="M704" s="547"/>
    </row>
    <row r="705" spans="1:13">
      <c r="A705" s="548" t="s">
        <v>390</v>
      </c>
      <c r="B705" s="549"/>
      <c r="C705" s="549"/>
      <c r="D705" s="549"/>
      <c r="E705" s="549"/>
      <c r="F705" s="543" t="s">
        <v>391</v>
      </c>
      <c r="G705" s="543"/>
      <c r="H705" s="543"/>
      <c r="I705" s="543"/>
      <c r="J705" s="543"/>
      <c r="K705" s="569" t="s">
        <v>391</v>
      </c>
      <c r="L705" s="543"/>
      <c r="M705" s="544"/>
    </row>
    <row r="706" spans="1:13">
      <c r="A706" s="545" t="s">
        <v>392</v>
      </c>
      <c r="B706" s="546"/>
      <c r="C706" s="546"/>
      <c r="D706" s="546"/>
      <c r="E706" s="546"/>
      <c r="F706" s="546"/>
      <c r="G706" s="546"/>
      <c r="H706" s="546"/>
      <c r="I706" s="546"/>
      <c r="J706" s="546"/>
      <c r="K706" s="546"/>
      <c r="L706" s="546"/>
      <c r="M706" s="547"/>
    </row>
    <row r="707" spans="1:13">
      <c r="A707" s="545" t="s">
        <v>388</v>
      </c>
      <c r="B707" s="546"/>
      <c r="C707" s="546"/>
      <c r="D707" s="546"/>
      <c r="E707" s="546"/>
      <c r="F707" s="546" t="s">
        <v>487</v>
      </c>
      <c r="G707" s="546"/>
      <c r="H707" s="546"/>
      <c r="I707" s="546"/>
      <c r="J707" s="546"/>
      <c r="K707" s="546" t="s">
        <v>488</v>
      </c>
      <c r="L707" s="546"/>
      <c r="M707" s="547"/>
    </row>
    <row r="708" spans="1:13">
      <c r="A708" s="537" t="s">
        <v>393</v>
      </c>
      <c r="B708" s="538"/>
      <c r="C708" s="538"/>
      <c r="D708" s="538"/>
      <c r="E708" s="538"/>
      <c r="F708" s="546" t="s">
        <v>391</v>
      </c>
      <c r="G708" s="546" t="s">
        <v>391</v>
      </c>
      <c r="H708" s="546" t="s">
        <v>391</v>
      </c>
      <c r="I708" s="546" t="s">
        <v>391</v>
      </c>
      <c r="J708" s="546" t="s">
        <v>391</v>
      </c>
      <c r="K708" s="546" t="s">
        <v>398</v>
      </c>
      <c r="L708" s="546"/>
      <c r="M708" s="547"/>
    </row>
    <row r="709" spans="1:13">
      <c r="A709" s="537" t="s">
        <v>395</v>
      </c>
      <c r="B709" s="538"/>
      <c r="C709" s="538"/>
      <c r="D709" s="538"/>
      <c r="E709" s="538"/>
      <c r="F709" s="543" t="s">
        <v>391</v>
      </c>
      <c r="G709" s="543" t="s">
        <v>391</v>
      </c>
      <c r="H709" s="543" t="s">
        <v>391</v>
      </c>
      <c r="I709" s="543" t="s">
        <v>391</v>
      </c>
      <c r="J709" s="543" t="s">
        <v>391</v>
      </c>
      <c r="K709" s="569" t="s">
        <v>398</v>
      </c>
      <c r="L709" s="543"/>
      <c r="M709" s="544"/>
    </row>
    <row r="710" spans="1:13">
      <c r="A710" s="561" t="s">
        <v>396</v>
      </c>
      <c r="B710" s="562"/>
      <c r="C710" s="562"/>
      <c r="D710" s="562"/>
      <c r="E710" s="563"/>
      <c r="F710" s="564" t="s">
        <v>398</v>
      </c>
      <c r="G710" s="565" t="s">
        <v>398</v>
      </c>
      <c r="H710" s="565" t="s">
        <v>398</v>
      </c>
      <c r="I710" s="565" t="s">
        <v>398</v>
      </c>
      <c r="J710" s="566" t="s">
        <v>398</v>
      </c>
      <c r="K710" s="567" t="s">
        <v>398</v>
      </c>
      <c r="L710" s="565"/>
      <c r="M710" s="568"/>
    </row>
    <row r="711" spans="1:13">
      <c r="A711" s="561" t="s">
        <v>397</v>
      </c>
      <c r="B711" s="562"/>
      <c r="C711" s="562"/>
      <c r="D711" s="562"/>
      <c r="E711" s="563"/>
      <c r="F711" s="564" t="s">
        <v>398</v>
      </c>
      <c r="G711" s="565" t="s">
        <v>398</v>
      </c>
      <c r="H711" s="565" t="s">
        <v>398</v>
      </c>
      <c r="I711" s="565" t="s">
        <v>398</v>
      </c>
      <c r="J711" s="566" t="s">
        <v>398</v>
      </c>
      <c r="K711" s="567" t="s">
        <v>398</v>
      </c>
      <c r="L711" s="565"/>
      <c r="M711" s="568"/>
    </row>
    <row r="712" spans="1:13">
      <c r="A712" s="545" t="s">
        <v>399</v>
      </c>
      <c r="B712" s="546"/>
      <c r="C712" s="546"/>
      <c r="D712" s="546"/>
      <c r="E712" s="546"/>
      <c r="F712" s="546"/>
      <c r="G712" s="546"/>
      <c r="H712" s="546"/>
      <c r="I712" s="546"/>
      <c r="J712" s="546"/>
      <c r="K712" s="546"/>
      <c r="L712" s="546"/>
      <c r="M712" s="547"/>
    </row>
    <row r="713" spans="1:13">
      <c r="A713" s="545" t="s">
        <v>388</v>
      </c>
      <c r="B713" s="546"/>
      <c r="C713" s="546"/>
      <c r="D713" s="546"/>
      <c r="E713" s="546"/>
      <c r="F713" s="546" t="s">
        <v>487</v>
      </c>
      <c r="G713" s="546"/>
      <c r="H713" s="546"/>
      <c r="I713" s="546"/>
      <c r="J713" s="546"/>
      <c r="K713" s="546" t="s">
        <v>488</v>
      </c>
      <c r="L713" s="546"/>
      <c r="M713" s="547"/>
    </row>
    <row r="714" spans="1:13">
      <c r="A714" s="548" t="s">
        <v>373</v>
      </c>
      <c r="B714" s="549"/>
      <c r="C714" s="549"/>
      <c r="D714" s="549"/>
      <c r="E714" s="549"/>
      <c r="F714" s="549"/>
      <c r="G714" s="543" t="s">
        <v>548</v>
      </c>
      <c r="H714" s="543"/>
      <c r="I714" s="543"/>
      <c r="J714" s="543"/>
      <c r="K714" s="543"/>
      <c r="L714" s="543"/>
      <c r="M714" s="544"/>
    </row>
    <row r="715" spans="1:13">
      <c r="A715" s="261" t="s">
        <v>489</v>
      </c>
      <c r="B715" s="564"/>
      <c r="C715" s="565"/>
      <c r="D715" s="565"/>
      <c r="E715" s="565"/>
      <c r="F715" s="565"/>
      <c r="G715" s="565"/>
      <c r="H715" s="565"/>
      <c r="I715" s="565"/>
      <c r="J715" s="565"/>
      <c r="K715" s="565"/>
      <c r="L715" s="565"/>
      <c r="M715" s="568"/>
    </row>
    <row r="716" spans="1:13">
      <c r="A716" s="261" t="s">
        <v>400</v>
      </c>
      <c r="B716" s="539"/>
      <c r="C716" s="540"/>
      <c r="D716" s="540"/>
      <c r="E716" s="540"/>
      <c r="F716" s="540"/>
      <c r="G716" s="540"/>
      <c r="H716" s="540"/>
      <c r="I716" s="540"/>
      <c r="J716" s="540"/>
      <c r="K716" s="540"/>
      <c r="L716" s="540"/>
      <c r="M716" s="560"/>
    </row>
    <row r="717" spans="1:13">
      <c r="A717" s="545" t="s">
        <v>490</v>
      </c>
      <c r="B717" s="546"/>
      <c r="C717" s="546"/>
      <c r="D717" s="546" t="s">
        <v>491</v>
      </c>
      <c r="E717" s="546"/>
      <c r="F717" s="546"/>
      <c r="G717" s="546"/>
      <c r="H717" s="546"/>
      <c r="I717" s="546"/>
      <c r="J717" s="546" t="s">
        <v>492</v>
      </c>
      <c r="K717" s="546"/>
      <c r="L717" s="546"/>
      <c r="M717" s="547"/>
    </row>
    <row r="718" spans="1:13">
      <c r="A718" s="545"/>
      <c r="B718" s="546"/>
      <c r="C718" s="546"/>
      <c r="D718" s="546"/>
      <c r="E718" s="546"/>
      <c r="F718" s="546"/>
      <c r="G718" s="546"/>
      <c r="H718" s="546"/>
      <c r="I718" s="546"/>
      <c r="J718" s="546"/>
      <c r="K718" s="546"/>
      <c r="L718" s="546"/>
      <c r="M718" s="547"/>
    </row>
    <row r="719" spans="1:13">
      <c r="A719" s="545"/>
      <c r="B719" s="546"/>
      <c r="C719" s="546"/>
      <c r="D719" s="546"/>
      <c r="E719" s="546"/>
      <c r="F719" s="546"/>
      <c r="G719" s="546"/>
      <c r="H719" s="546"/>
      <c r="I719" s="546"/>
      <c r="J719" s="546"/>
      <c r="K719" s="546"/>
      <c r="L719" s="546"/>
      <c r="M719" s="547"/>
    </row>
    <row r="720" spans="1:13">
      <c r="A720" s="545"/>
      <c r="B720" s="546"/>
      <c r="C720" s="546"/>
      <c r="D720" s="546"/>
      <c r="E720" s="546"/>
      <c r="F720" s="546"/>
      <c r="G720" s="546"/>
      <c r="H720" s="546"/>
      <c r="I720" s="546"/>
      <c r="J720" s="546"/>
      <c r="K720" s="546"/>
      <c r="L720" s="546"/>
      <c r="M720" s="547"/>
    </row>
    <row r="721" spans="1:13">
      <c r="A721" s="554" t="s">
        <v>401</v>
      </c>
      <c r="B721" s="555"/>
      <c r="C721" s="555"/>
      <c r="D721" s="555"/>
      <c r="E721" s="555"/>
      <c r="F721" s="555"/>
      <c r="G721" s="555"/>
      <c r="H721" s="556" t="s">
        <v>402</v>
      </c>
      <c r="I721" s="557"/>
      <c r="J721" s="557"/>
      <c r="K721" s="557"/>
      <c r="L721" s="557"/>
      <c r="M721" s="558"/>
    </row>
    <row r="722" spans="1:13">
      <c r="A722" s="257" t="s">
        <v>403</v>
      </c>
      <c r="B722" s="555" t="s">
        <v>275</v>
      </c>
      <c r="C722" s="555"/>
      <c r="D722" s="250" t="s">
        <v>403</v>
      </c>
      <c r="E722" s="256"/>
      <c r="F722" s="555" t="s">
        <v>275</v>
      </c>
      <c r="G722" s="555"/>
      <c r="H722" s="269"/>
      <c r="I722" s="269"/>
      <c r="J722" s="270" t="s">
        <v>404</v>
      </c>
      <c r="K722" s="269"/>
      <c r="L722" s="270" t="s">
        <v>275</v>
      </c>
      <c r="M722" s="251"/>
    </row>
    <row r="723" spans="1:13">
      <c r="A723" s="252" t="s">
        <v>405</v>
      </c>
      <c r="B723" s="551" t="s">
        <v>280</v>
      </c>
      <c r="C723" s="551"/>
      <c r="D723" s="551" t="s">
        <v>406</v>
      </c>
      <c r="E723" s="551"/>
      <c r="F723" s="551" t="s">
        <v>306</v>
      </c>
      <c r="G723" s="551"/>
      <c r="H723" s="269"/>
      <c r="I723" s="269"/>
      <c r="J723" s="552">
        <v>3</v>
      </c>
      <c r="K723" s="553"/>
      <c r="L723" s="343" t="s">
        <v>398</v>
      </c>
      <c r="M723" s="251"/>
    </row>
    <row r="724" spans="1:13">
      <c r="A724" s="252" t="s">
        <v>407</v>
      </c>
      <c r="B724" s="551" t="s">
        <v>297</v>
      </c>
      <c r="C724" s="551"/>
      <c r="D724" s="551" t="s">
        <v>408</v>
      </c>
      <c r="E724" s="551"/>
      <c r="F724" s="551" t="s">
        <v>292</v>
      </c>
      <c r="G724" s="551"/>
      <c r="H724" s="269"/>
      <c r="I724" s="269"/>
      <c r="J724" s="552">
        <v>2</v>
      </c>
      <c r="K724" s="553"/>
      <c r="L724" s="343" t="s">
        <v>391</v>
      </c>
      <c r="M724" s="251"/>
    </row>
    <row r="725" spans="1:13">
      <c r="A725" s="252" t="s">
        <v>409</v>
      </c>
      <c r="B725" s="551" t="s">
        <v>410</v>
      </c>
      <c r="C725" s="551"/>
      <c r="D725" s="551" t="s">
        <v>411</v>
      </c>
      <c r="E725" s="551"/>
      <c r="F725" s="551" t="s">
        <v>412</v>
      </c>
      <c r="G725" s="551"/>
      <c r="H725" s="269"/>
      <c r="I725" s="269"/>
      <c r="J725" s="552">
        <v>1</v>
      </c>
      <c r="K725" s="553"/>
      <c r="L725" s="343" t="s">
        <v>394</v>
      </c>
      <c r="M725" s="251"/>
    </row>
    <row r="726" spans="1:13" ht="15.75" thickBot="1">
      <c r="A726" s="253" t="s">
        <v>413</v>
      </c>
      <c r="B726" s="550" t="s">
        <v>336</v>
      </c>
      <c r="C726" s="550"/>
      <c r="D726" s="550" t="s">
        <v>414</v>
      </c>
      <c r="E726" s="550"/>
      <c r="F726" s="550" t="s">
        <v>415</v>
      </c>
      <c r="G726" s="550"/>
      <c r="H726" s="254"/>
      <c r="I726" s="254"/>
      <c r="J726" s="254"/>
      <c r="K726" s="254"/>
      <c r="L726" s="358"/>
      <c r="M726" s="255"/>
    </row>
    <row r="729" spans="1:13" ht="15.75" thickBot="1"/>
    <row r="730" spans="1:13" ht="15.75">
      <c r="A730" s="232"/>
      <c r="B730" s="584" t="s">
        <v>449</v>
      </c>
      <c r="C730" s="584"/>
      <c r="D730" s="584"/>
      <c r="E730" s="584"/>
      <c r="F730" s="584"/>
      <c r="G730" s="584"/>
      <c r="H730" s="584"/>
      <c r="I730" s="585"/>
      <c r="J730" s="586" t="s">
        <v>450</v>
      </c>
      <c r="K730" s="584"/>
      <c r="L730" s="584"/>
      <c r="M730" s="587"/>
    </row>
    <row r="731" spans="1:13" ht="21">
      <c r="A731" s="588" t="s">
        <v>451</v>
      </c>
      <c r="B731" s="589"/>
      <c r="C731" s="589"/>
      <c r="D731" s="589"/>
      <c r="E731" s="589"/>
      <c r="F731" s="589"/>
      <c r="G731" s="589"/>
      <c r="H731" s="589"/>
      <c r="I731" s="589"/>
      <c r="J731" s="589"/>
      <c r="K731" s="589"/>
      <c r="L731" s="589"/>
      <c r="M731" s="590"/>
    </row>
    <row r="732" spans="1:13" ht="21">
      <c r="A732" s="233"/>
      <c r="B732" s="578" t="s">
        <v>452</v>
      </c>
      <c r="C732" s="578"/>
      <c r="D732" s="578"/>
      <c r="E732" s="579"/>
      <c r="F732" s="234" t="s">
        <v>453</v>
      </c>
      <c r="G732" s="234"/>
      <c r="H732" s="570" t="s">
        <v>454</v>
      </c>
      <c r="I732" s="571"/>
      <c r="J732" s="572"/>
      <c r="K732" s="235" t="s">
        <v>455</v>
      </c>
      <c r="L732" s="262"/>
      <c r="M732" s="236"/>
    </row>
    <row r="733" spans="1:13">
      <c r="A733" s="580" t="s">
        <v>456</v>
      </c>
      <c r="B733" s="571"/>
      <c r="C733" s="571"/>
      <c r="D733" s="571"/>
      <c r="E733" s="571"/>
      <c r="F733" s="571"/>
      <c r="G733" s="571"/>
      <c r="H733" s="571"/>
      <c r="I733" s="571"/>
      <c r="J733" s="571"/>
      <c r="K733" s="571"/>
      <c r="L733" s="571"/>
      <c r="M733" s="581"/>
    </row>
    <row r="734" spans="1:13">
      <c r="A734" s="561" t="s">
        <v>457</v>
      </c>
      <c r="B734" s="562"/>
      <c r="C734" s="562"/>
      <c r="D734" s="562"/>
      <c r="E734" s="562"/>
      <c r="F734" s="562"/>
      <c r="G734" s="562"/>
      <c r="H734" s="562"/>
      <c r="I734" s="562"/>
      <c r="J734" s="562"/>
      <c r="K734" s="562"/>
      <c r="L734" s="562"/>
      <c r="M734" s="582"/>
    </row>
    <row r="735" spans="1:13">
      <c r="A735" s="537" t="s">
        <v>458</v>
      </c>
      <c r="B735" s="538"/>
      <c r="C735" s="539" t="s">
        <v>177</v>
      </c>
      <c r="D735" s="540"/>
      <c r="E735" s="540"/>
      <c r="F735" s="540"/>
      <c r="G735" s="541"/>
      <c r="H735" s="258" t="s">
        <v>459</v>
      </c>
      <c r="I735" s="237"/>
      <c r="J735" s="549">
        <v>15</v>
      </c>
      <c r="K735" s="549"/>
      <c r="L735" s="549"/>
      <c r="M735" s="583"/>
    </row>
    <row r="736" spans="1:13">
      <c r="A736" s="537" t="s">
        <v>460</v>
      </c>
      <c r="B736" s="538"/>
      <c r="C736" s="539" t="s">
        <v>264</v>
      </c>
      <c r="D736" s="540"/>
      <c r="E736" s="540"/>
      <c r="F736" s="540"/>
      <c r="G736" s="541"/>
      <c r="H736" s="258" t="s">
        <v>461</v>
      </c>
      <c r="I736" s="237"/>
      <c r="J736" s="574">
        <v>1412</v>
      </c>
      <c r="K736" s="574"/>
      <c r="L736" s="574"/>
      <c r="M736" s="575"/>
    </row>
    <row r="737" spans="1:13">
      <c r="A737" s="537" t="s">
        <v>462</v>
      </c>
      <c r="B737" s="538"/>
      <c r="C737" s="592" t="s">
        <v>520</v>
      </c>
      <c r="D737" s="540">
        <v>40904</v>
      </c>
      <c r="E737" s="540">
        <v>40904</v>
      </c>
      <c r="F737" s="540">
        <v>40904</v>
      </c>
      <c r="G737" s="541">
        <v>40904</v>
      </c>
      <c r="H737" s="258" t="s">
        <v>463</v>
      </c>
      <c r="I737" s="237"/>
      <c r="J737" s="574">
        <v>7011301050</v>
      </c>
      <c r="K737" s="574">
        <v>7011301050</v>
      </c>
      <c r="L737" s="574">
        <v>7011301050</v>
      </c>
      <c r="M737" s="575">
        <v>7011301050</v>
      </c>
    </row>
    <row r="738" spans="1:13">
      <c r="A738" s="537" t="s">
        <v>464</v>
      </c>
      <c r="B738" s="538"/>
      <c r="C738" s="539" t="s">
        <v>323</v>
      </c>
      <c r="D738" s="540"/>
      <c r="E738" s="540"/>
      <c r="F738" s="540"/>
      <c r="G738" s="541"/>
      <c r="H738" s="548" t="s">
        <v>270</v>
      </c>
      <c r="I738" s="549"/>
      <c r="J738" s="574" t="s">
        <v>305</v>
      </c>
      <c r="K738" s="574"/>
      <c r="L738" s="574"/>
      <c r="M738" s="575"/>
    </row>
    <row r="739" spans="1:13">
      <c r="A739" s="545" t="s">
        <v>465</v>
      </c>
      <c r="B739" s="546"/>
      <c r="C739" s="546"/>
      <c r="D739" s="546"/>
      <c r="E739" s="546"/>
      <c r="F739" s="546"/>
      <c r="G739" s="546"/>
      <c r="H739" s="546"/>
      <c r="I739" s="546"/>
      <c r="J739" s="546"/>
      <c r="K739" s="546"/>
      <c r="L739" s="546"/>
      <c r="M739" s="547"/>
    </row>
    <row r="740" spans="1:13">
      <c r="A740" s="591" t="s">
        <v>466</v>
      </c>
      <c r="B740" s="546" t="s">
        <v>467</v>
      </c>
      <c r="C740" s="546"/>
      <c r="D740" s="546"/>
      <c r="E740" s="546"/>
      <c r="F740" s="546"/>
      <c r="G740" s="546"/>
      <c r="H740" s="546" t="s">
        <v>468</v>
      </c>
      <c r="I740" s="546"/>
      <c r="J740" s="546"/>
      <c r="K740" s="546"/>
      <c r="L740" s="546"/>
      <c r="M740" s="547"/>
    </row>
    <row r="741" spans="1:13" ht="30">
      <c r="A741" s="591"/>
      <c r="B741" s="238" t="s">
        <v>469</v>
      </c>
      <c r="C741" s="238" t="s">
        <v>470</v>
      </c>
      <c r="D741" s="238" t="s">
        <v>471</v>
      </c>
      <c r="E741" s="238" t="s">
        <v>472</v>
      </c>
      <c r="F741" s="238">
        <v>100</v>
      </c>
      <c r="G741" s="265" t="s">
        <v>275</v>
      </c>
      <c r="H741" s="238" t="s">
        <v>473</v>
      </c>
      <c r="I741" s="238" t="s">
        <v>470</v>
      </c>
      <c r="J741" s="238" t="s">
        <v>471</v>
      </c>
      <c r="K741" s="238" t="s">
        <v>474</v>
      </c>
      <c r="L741" s="238">
        <v>100</v>
      </c>
      <c r="M741" s="239" t="s">
        <v>275</v>
      </c>
    </row>
    <row r="742" spans="1:13">
      <c r="A742" s="261" t="s">
        <v>276</v>
      </c>
      <c r="B742" s="273">
        <v>8.75</v>
      </c>
      <c r="C742" s="271">
        <v>5</v>
      </c>
      <c r="D742" s="271">
        <v>5</v>
      </c>
      <c r="E742" s="273">
        <v>60.5</v>
      </c>
      <c r="F742" s="241">
        <f>SUM(B742:E742)</f>
        <v>79.25</v>
      </c>
      <c r="G742" s="271" t="str">
        <f>IF(F742&gt;=91,"A1",IF(F742&gt;=81,"A2",IF(F742&gt;=71,"B1",IF(F742&gt;=61,"B2",IF(F742&gt;=51,"C1",IF(F742&gt;=41,"C2",IF(F742&gt;=33,"D","E")))))))</f>
        <v>B1</v>
      </c>
      <c r="H742" s="259">
        <v>7.75</v>
      </c>
      <c r="I742" s="259">
        <v>5</v>
      </c>
      <c r="J742" s="259">
        <v>4</v>
      </c>
      <c r="K742" s="242">
        <v>51</v>
      </c>
      <c r="L742" s="241">
        <f>SUM(H742:K742)</f>
        <v>67.75</v>
      </c>
      <c r="M742" s="260" t="str">
        <f>IF(L742&gt;=91,"A1",IF(L742&gt;=81,"A2",IF(L742&gt;=71,"B1",IF(L742&gt;=61,"B2",IF(L742&gt;=51,"C1",IF(L742&gt;=41,"C2",IF(L742&gt;=33,"D","E")))))))</f>
        <v>B2</v>
      </c>
    </row>
    <row r="743" spans="1:13">
      <c r="A743" s="261" t="s">
        <v>277</v>
      </c>
      <c r="B743" s="274">
        <v>8.25</v>
      </c>
      <c r="C743" s="271">
        <v>4</v>
      </c>
      <c r="D743" s="271">
        <v>4</v>
      </c>
      <c r="E743" s="271">
        <v>58</v>
      </c>
      <c r="F743" s="241">
        <f t="shared" ref="F743:F747" si="83">SUM(B743:E743)</f>
        <v>74.25</v>
      </c>
      <c r="G743" s="271" t="str">
        <f t="shared" ref="G743:G746" si="84">IF(F743&gt;=91,"A1",IF(F743&gt;=81,"A2",IF(F743&gt;=71,"B1",IF(F743&gt;=61,"B2",IF(F743&gt;=51,"C1",IF(F743&gt;=41,"C2",IF(F743&gt;=33,"D","E")))))))</f>
        <v>B1</v>
      </c>
      <c r="H743" s="259">
        <v>6.75</v>
      </c>
      <c r="I743" s="259">
        <v>5</v>
      </c>
      <c r="J743" s="259">
        <v>4</v>
      </c>
      <c r="K743" s="259">
        <v>56</v>
      </c>
      <c r="L743" s="241">
        <f t="shared" ref="L743:L746" si="85">SUM(H743:K743)</f>
        <v>71.75</v>
      </c>
      <c r="M743" s="260" t="str">
        <f t="shared" ref="M743:M746" si="86">IF(L743&gt;=91,"A1",IF(L743&gt;=81,"A2",IF(L743&gt;=71,"B1",IF(L743&gt;=61,"B2",IF(L743&gt;=51,"C1",IF(L743&gt;=41,"C2",IF(L743&gt;=33,"D","E")))))))</f>
        <v>B1</v>
      </c>
    </row>
    <row r="744" spans="1:13">
      <c r="A744" s="261" t="s">
        <v>475</v>
      </c>
      <c r="B744" s="271">
        <v>9</v>
      </c>
      <c r="C744" s="271">
        <v>4</v>
      </c>
      <c r="D744" s="271">
        <v>4</v>
      </c>
      <c r="E744" s="271">
        <v>55</v>
      </c>
      <c r="F744" s="313">
        <f t="shared" si="83"/>
        <v>72</v>
      </c>
      <c r="G744" s="271" t="str">
        <f t="shared" si="84"/>
        <v>B1</v>
      </c>
      <c r="H744" s="259">
        <v>8.5</v>
      </c>
      <c r="I744" s="259">
        <v>5</v>
      </c>
      <c r="J744" s="259">
        <v>5</v>
      </c>
      <c r="K744" s="5">
        <v>67.5</v>
      </c>
      <c r="L744" s="241">
        <f t="shared" si="85"/>
        <v>86</v>
      </c>
      <c r="M744" s="260" t="str">
        <f t="shared" si="86"/>
        <v>A2</v>
      </c>
    </row>
    <row r="745" spans="1:13" ht="15.75">
      <c r="A745" s="261" t="s">
        <v>279</v>
      </c>
      <c r="B745" s="271">
        <v>9.25</v>
      </c>
      <c r="C745" s="271">
        <v>4</v>
      </c>
      <c r="D745" s="271">
        <v>4</v>
      </c>
      <c r="E745" s="271">
        <v>66</v>
      </c>
      <c r="F745" s="313">
        <f t="shared" si="83"/>
        <v>83.25</v>
      </c>
      <c r="G745" s="271" t="str">
        <f t="shared" si="84"/>
        <v>A2</v>
      </c>
      <c r="H745" s="244">
        <v>8.5</v>
      </c>
      <c r="I745" s="338">
        <v>4</v>
      </c>
      <c r="J745" s="338">
        <v>4</v>
      </c>
      <c r="K745" s="5">
        <v>61</v>
      </c>
      <c r="L745" s="241">
        <f t="shared" si="85"/>
        <v>77.5</v>
      </c>
      <c r="M745" s="260" t="str">
        <f t="shared" si="86"/>
        <v>B1</v>
      </c>
    </row>
    <row r="746" spans="1:13" ht="15.75">
      <c r="A746" s="261" t="s">
        <v>379</v>
      </c>
      <c r="B746" s="271">
        <v>6.25</v>
      </c>
      <c r="C746" s="271">
        <v>4</v>
      </c>
      <c r="D746" s="271">
        <v>5</v>
      </c>
      <c r="E746" s="271">
        <v>45</v>
      </c>
      <c r="F746" s="241">
        <f t="shared" si="83"/>
        <v>60.25</v>
      </c>
      <c r="G746" s="271" t="str">
        <f t="shared" si="84"/>
        <v>C1</v>
      </c>
      <c r="H746" s="244">
        <v>6.25</v>
      </c>
      <c r="I746" s="259">
        <v>4</v>
      </c>
      <c r="J746" s="259">
        <v>4</v>
      </c>
      <c r="K746" s="339">
        <v>39.5</v>
      </c>
      <c r="L746" s="241">
        <f t="shared" si="85"/>
        <v>53.75</v>
      </c>
      <c r="M746" s="260" t="str">
        <f t="shared" si="86"/>
        <v>C1</v>
      </c>
    </row>
    <row r="747" spans="1:13">
      <c r="A747" s="261" t="s">
        <v>360</v>
      </c>
      <c r="B747" s="271"/>
      <c r="C747" s="271"/>
      <c r="D747" s="271"/>
      <c r="E747" s="275">
        <v>26</v>
      </c>
      <c r="F747" s="245">
        <f t="shared" si="83"/>
        <v>26</v>
      </c>
      <c r="G747" s="271"/>
      <c r="H747" s="259"/>
      <c r="I747" s="259"/>
      <c r="J747" s="259"/>
      <c r="K747" s="259">
        <v>32</v>
      </c>
      <c r="L747" s="313"/>
      <c r="M747" s="260"/>
    </row>
    <row r="748" spans="1:13">
      <c r="A748" s="261" t="s">
        <v>493</v>
      </c>
      <c r="B748" s="271"/>
      <c r="C748" s="271"/>
      <c r="D748" s="271"/>
      <c r="E748" s="272">
        <v>29</v>
      </c>
      <c r="F748" s="313"/>
      <c r="G748" s="271"/>
      <c r="H748" s="259"/>
      <c r="I748" s="259"/>
      <c r="J748" s="259"/>
      <c r="K748" s="12">
        <v>31.5</v>
      </c>
      <c r="L748" s="313"/>
      <c r="M748" s="260"/>
    </row>
    <row r="749" spans="1:13">
      <c r="A749" s="261" t="s">
        <v>494</v>
      </c>
      <c r="B749" s="271"/>
      <c r="C749" s="271"/>
      <c r="D749" s="271"/>
      <c r="E749" s="271">
        <v>27</v>
      </c>
      <c r="F749" s="313"/>
      <c r="G749" s="271"/>
      <c r="H749" s="259"/>
      <c r="I749" s="259"/>
      <c r="J749" s="259"/>
      <c r="K749" s="259">
        <v>36</v>
      </c>
      <c r="L749" s="313"/>
      <c r="M749" s="260"/>
    </row>
    <row r="750" spans="1:13">
      <c r="A750" s="261" t="s">
        <v>383</v>
      </c>
      <c r="B750" s="271"/>
      <c r="C750" s="271"/>
      <c r="D750" s="271"/>
      <c r="E750" s="271">
        <v>30.5</v>
      </c>
      <c r="F750" s="313"/>
      <c r="G750" s="271"/>
      <c r="H750" s="259"/>
      <c r="I750" s="259"/>
      <c r="J750" s="259"/>
      <c r="K750" s="259">
        <v>22</v>
      </c>
      <c r="L750" s="313"/>
      <c r="M750" s="260"/>
    </row>
    <row r="751" spans="1:13" ht="26.25">
      <c r="A751" s="261" t="s">
        <v>476</v>
      </c>
      <c r="B751" s="259">
        <v>500</v>
      </c>
      <c r="C751" s="263" t="s">
        <v>477</v>
      </c>
      <c r="D751" s="246">
        <f>(F742+F743+F744+F745+F746)</f>
        <v>369</v>
      </c>
      <c r="E751" s="247"/>
      <c r="F751" s="263" t="s">
        <v>478</v>
      </c>
      <c r="G751" s="246">
        <f>(D751/500)*100</f>
        <v>73.8</v>
      </c>
      <c r="H751" s="247"/>
      <c r="I751" s="248"/>
      <c r="J751" s="542" t="s">
        <v>479</v>
      </c>
      <c r="K751" s="542"/>
      <c r="L751" s="543" t="str">
        <f>IF(G751&gt;=91,"A1",IF(G751&gt;=81,"A2",IF(G751&gt;=71,"B1",IF(G751&gt;=61,"B2",IF(G751&gt;=51,"C1",IF(G751&gt;=41,"C2",IF(G751&gt;=33,"D","E")))))))</f>
        <v>B1</v>
      </c>
      <c r="M751" s="544" t="str">
        <f t="shared" ref="M751" si="87">IF(K751&gt;=91,"A1",IF(K751&gt;=81,"A2",IF(K751&gt;=71,"B1",IF(K751&gt;=61,"B2",IF(K751&gt;=51,"C1",IF(K751&gt;=41,"C2",IF(K751&gt;=33,"D","E")))))))</f>
        <v>E</v>
      </c>
    </row>
    <row r="752" spans="1:13" ht="26.25">
      <c r="A752" s="267" t="s">
        <v>480</v>
      </c>
      <c r="B752" s="259">
        <v>500</v>
      </c>
      <c r="C752" s="263" t="s">
        <v>481</v>
      </c>
      <c r="D752" s="246">
        <f>(L742+L743+L744+L745+L746)</f>
        <v>356.75</v>
      </c>
      <c r="E752" s="247"/>
      <c r="F752" s="263" t="s">
        <v>482</v>
      </c>
      <c r="G752" s="246">
        <f>D752/500*100</f>
        <v>71.350000000000009</v>
      </c>
      <c r="H752" s="246"/>
      <c r="I752" s="249"/>
      <c r="J752" s="542" t="s">
        <v>483</v>
      </c>
      <c r="K752" s="542"/>
      <c r="L752" s="543" t="str">
        <f>IF(G752&gt;=91,"A1",IF(G752&gt;=81,"A2",IF(G752&gt;=71,"B1",IF(G752&gt;=61,"B2",IF(G752&gt;=51,"C1",IF(G752&gt;=41,"C2",IF(G752&gt;=33,"D","E")))))))</f>
        <v>B1</v>
      </c>
      <c r="M752" s="544" t="str">
        <f t="shared" ref="M752:M753" si="88">IF(K752&gt;=91,"A1",IF(K752&gt;=81,"A2",IF(K752&gt;=71,"B1",IF(K752&gt;=61,"B2",IF(K752&gt;=51,"C1",IF(K752&gt;=41,"C2",IF(K752&gt;=33,"D","E")))))))</f>
        <v>E</v>
      </c>
    </row>
    <row r="753" spans="1:13">
      <c r="A753" s="268" t="s">
        <v>484</v>
      </c>
      <c r="B753" s="265">
        <v>1000</v>
      </c>
      <c r="C753" s="265">
        <f>(D751+D752)</f>
        <v>725.75</v>
      </c>
      <c r="D753" s="576"/>
      <c r="E753" s="576"/>
      <c r="F753" s="264" t="s">
        <v>485</v>
      </c>
      <c r="G753" s="264"/>
      <c r="H753" s="264"/>
      <c r="I753" s="359">
        <f>(C753/1000)*100</f>
        <v>72.575000000000003</v>
      </c>
      <c r="J753" s="264" t="s">
        <v>486</v>
      </c>
      <c r="K753" s="264"/>
      <c r="L753" s="535" t="str">
        <f>IF(I753&gt;=91,"A1",IF(I753&gt;=81,"A2",IF(I753&gt;=71,"B1",IF(I753&gt;=61,"B2",IF(I753&gt;=51,"C1",IF(I753&gt;=41,"C2",IF(I753&gt;=33,"D","E")))))))</f>
        <v>B1</v>
      </c>
      <c r="M753" s="536" t="str">
        <f t="shared" si="88"/>
        <v>E</v>
      </c>
    </row>
    <row r="754" spans="1:13">
      <c r="A754" s="573" t="s">
        <v>386</v>
      </c>
      <c r="B754" s="574"/>
      <c r="C754" s="574"/>
      <c r="D754" s="574"/>
      <c r="E754" s="574"/>
      <c r="F754" s="574"/>
      <c r="G754" s="574"/>
      <c r="H754" s="574"/>
      <c r="I754" s="574"/>
      <c r="J754" s="574"/>
      <c r="K754" s="574"/>
      <c r="L754" s="574"/>
      <c r="M754" s="575"/>
    </row>
    <row r="755" spans="1:13">
      <c r="A755" s="545" t="s">
        <v>387</v>
      </c>
      <c r="B755" s="546"/>
      <c r="C755" s="546"/>
      <c r="D755" s="546"/>
      <c r="E755" s="546"/>
      <c r="F755" s="546"/>
      <c r="G755" s="546"/>
      <c r="H755" s="546"/>
      <c r="I755" s="546"/>
      <c r="J755" s="546"/>
      <c r="K755" s="546"/>
      <c r="L755" s="546"/>
      <c r="M755" s="547"/>
    </row>
    <row r="756" spans="1:13">
      <c r="A756" s="545" t="s">
        <v>388</v>
      </c>
      <c r="B756" s="546"/>
      <c r="C756" s="546"/>
      <c r="D756" s="546"/>
      <c r="E756" s="546"/>
      <c r="F756" s="546" t="s">
        <v>487</v>
      </c>
      <c r="G756" s="546"/>
      <c r="H756" s="546"/>
      <c r="I756" s="546"/>
      <c r="J756" s="546"/>
      <c r="K756" s="546" t="s">
        <v>488</v>
      </c>
      <c r="L756" s="546"/>
      <c r="M756" s="547"/>
    </row>
    <row r="757" spans="1:13">
      <c r="A757" s="548" t="s">
        <v>390</v>
      </c>
      <c r="B757" s="549"/>
      <c r="C757" s="549"/>
      <c r="D757" s="549"/>
      <c r="E757" s="549"/>
      <c r="F757" s="543" t="s">
        <v>98</v>
      </c>
      <c r="G757" s="543"/>
      <c r="H757" s="543"/>
      <c r="I757" s="543"/>
      <c r="J757" s="543"/>
      <c r="K757" s="569" t="s">
        <v>391</v>
      </c>
      <c r="L757" s="543"/>
      <c r="M757" s="544"/>
    </row>
    <row r="758" spans="1:13">
      <c r="A758" s="545" t="s">
        <v>392</v>
      </c>
      <c r="B758" s="546"/>
      <c r="C758" s="546"/>
      <c r="D758" s="546"/>
      <c r="E758" s="546"/>
      <c r="F758" s="546"/>
      <c r="G758" s="546"/>
      <c r="H758" s="546"/>
      <c r="I758" s="546"/>
      <c r="J758" s="546"/>
      <c r="K758" s="546"/>
      <c r="L758" s="546"/>
      <c r="M758" s="547"/>
    </row>
    <row r="759" spans="1:13">
      <c r="A759" s="545" t="s">
        <v>388</v>
      </c>
      <c r="B759" s="546"/>
      <c r="C759" s="546"/>
      <c r="D759" s="546"/>
      <c r="E759" s="546"/>
      <c r="F759" s="546" t="s">
        <v>487</v>
      </c>
      <c r="G759" s="546"/>
      <c r="H759" s="546"/>
      <c r="I759" s="546"/>
      <c r="J759" s="546"/>
      <c r="K759" s="546" t="s">
        <v>488</v>
      </c>
      <c r="L759" s="546"/>
      <c r="M759" s="547"/>
    </row>
    <row r="760" spans="1:13">
      <c r="A760" s="537" t="s">
        <v>393</v>
      </c>
      <c r="B760" s="538"/>
      <c r="C760" s="538"/>
      <c r="D760" s="538"/>
      <c r="E760" s="538"/>
      <c r="F760" s="546" t="s">
        <v>391</v>
      </c>
      <c r="G760" s="546" t="s">
        <v>391</v>
      </c>
      <c r="H760" s="546" t="s">
        <v>391</v>
      </c>
      <c r="I760" s="546" t="s">
        <v>391</v>
      </c>
      <c r="J760" s="546" t="s">
        <v>391</v>
      </c>
      <c r="K760" s="546" t="s">
        <v>391</v>
      </c>
      <c r="L760" s="546"/>
      <c r="M760" s="547"/>
    </row>
    <row r="761" spans="1:13">
      <c r="A761" s="537" t="s">
        <v>395</v>
      </c>
      <c r="B761" s="538"/>
      <c r="C761" s="538"/>
      <c r="D761" s="538"/>
      <c r="E761" s="538"/>
      <c r="F761" s="543" t="s">
        <v>391</v>
      </c>
      <c r="G761" s="543" t="s">
        <v>391</v>
      </c>
      <c r="H761" s="543" t="s">
        <v>391</v>
      </c>
      <c r="I761" s="543" t="s">
        <v>391</v>
      </c>
      <c r="J761" s="543" t="s">
        <v>391</v>
      </c>
      <c r="K761" s="569" t="s">
        <v>391</v>
      </c>
      <c r="L761" s="543"/>
      <c r="M761" s="544"/>
    </row>
    <row r="762" spans="1:13">
      <c r="A762" s="561" t="s">
        <v>396</v>
      </c>
      <c r="B762" s="562"/>
      <c r="C762" s="562"/>
      <c r="D762" s="562"/>
      <c r="E762" s="563"/>
      <c r="F762" s="564" t="s">
        <v>398</v>
      </c>
      <c r="G762" s="565" t="s">
        <v>398</v>
      </c>
      <c r="H762" s="565" t="s">
        <v>398</v>
      </c>
      <c r="I762" s="565" t="s">
        <v>398</v>
      </c>
      <c r="J762" s="566" t="s">
        <v>398</v>
      </c>
      <c r="K762" s="567" t="s">
        <v>398</v>
      </c>
      <c r="L762" s="565"/>
      <c r="M762" s="568"/>
    </row>
    <row r="763" spans="1:13">
      <c r="A763" s="561" t="s">
        <v>397</v>
      </c>
      <c r="B763" s="562"/>
      <c r="C763" s="562"/>
      <c r="D763" s="562"/>
      <c r="E763" s="563"/>
      <c r="F763" s="564" t="s">
        <v>398</v>
      </c>
      <c r="G763" s="565" t="s">
        <v>398</v>
      </c>
      <c r="H763" s="565" t="s">
        <v>398</v>
      </c>
      <c r="I763" s="565" t="s">
        <v>398</v>
      </c>
      <c r="J763" s="566" t="s">
        <v>398</v>
      </c>
      <c r="K763" s="567" t="s">
        <v>398</v>
      </c>
      <c r="L763" s="565"/>
      <c r="M763" s="568"/>
    </row>
    <row r="764" spans="1:13">
      <c r="A764" s="545" t="s">
        <v>399</v>
      </c>
      <c r="B764" s="546"/>
      <c r="C764" s="546"/>
      <c r="D764" s="546"/>
      <c r="E764" s="546"/>
      <c r="F764" s="546"/>
      <c r="G764" s="546"/>
      <c r="H764" s="546"/>
      <c r="I764" s="546"/>
      <c r="J764" s="546"/>
      <c r="K764" s="546"/>
      <c r="L764" s="546"/>
      <c r="M764" s="547"/>
    </row>
    <row r="765" spans="1:13">
      <c r="A765" s="545" t="s">
        <v>388</v>
      </c>
      <c r="B765" s="546"/>
      <c r="C765" s="546"/>
      <c r="D765" s="546"/>
      <c r="E765" s="546"/>
      <c r="F765" s="546" t="s">
        <v>487</v>
      </c>
      <c r="G765" s="546"/>
      <c r="H765" s="546"/>
      <c r="I765" s="546"/>
      <c r="J765" s="546"/>
      <c r="K765" s="546" t="s">
        <v>488</v>
      </c>
      <c r="L765" s="546"/>
      <c r="M765" s="547"/>
    </row>
    <row r="766" spans="1:13">
      <c r="A766" s="548" t="s">
        <v>373</v>
      </c>
      <c r="B766" s="549"/>
      <c r="C766" s="549"/>
      <c r="D766" s="549"/>
      <c r="E766" s="549"/>
      <c r="F766" s="549"/>
      <c r="G766" s="543" t="s">
        <v>549</v>
      </c>
      <c r="H766" s="543"/>
      <c r="I766" s="543"/>
      <c r="J766" s="543"/>
      <c r="K766" s="543"/>
      <c r="L766" s="543"/>
      <c r="M766" s="544"/>
    </row>
    <row r="767" spans="1:13">
      <c r="A767" s="261" t="s">
        <v>489</v>
      </c>
      <c r="B767" s="559" t="s">
        <v>557</v>
      </c>
      <c r="C767" s="540"/>
      <c r="D767" s="540"/>
      <c r="E767" s="540"/>
      <c r="F767" s="540"/>
      <c r="G767" s="540"/>
      <c r="H767" s="540"/>
      <c r="I767" s="540"/>
      <c r="J767" s="540"/>
      <c r="K767" s="540"/>
      <c r="L767" s="540"/>
      <c r="M767" s="560"/>
    </row>
    <row r="768" spans="1:13">
      <c r="A768" s="261" t="s">
        <v>400</v>
      </c>
      <c r="B768" s="539" t="s">
        <v>525</v>
      </c>
      <c r="C768" s="540"/>
      <c r="D768" s="540"/>
      <c r="E768" s="540"/>
      <c r="F768" s="540"/>
      <c r="G768" s="540"/>
      <c r="H768" s="540"/>
      <c r="I768" s="540"/>
      <c r="J768" s="540"/>
      <c r="K768" s="540"/>
      <c r="L768" s="540"/>
      <c r="M768" s="560"/>
    </row>
    <row r="769" spans="1:13">
      <c r="A769" s="545" t="s">
        <v>490</v>
      </c>
      <c r="B769" s="546"/>
      <c r="C769" s="546"/>
      <c r="D769" s="546" t="s">
        <v>491</v>
      </c>
      <c r="E769" s="546"/>
      <c r="F769" s="546"/>
      <c r="G769" s="546"/>
      <c r="H769" s="546"/>
      <c r="I769" s="546"/>
      <c r="J769" s="546" t="s">
        <v>492</v>
      </c>
      <c r="K769" s="546"/>
      <c r="L769" s="546"/>
      <c r="M769" s="547"/>
    </row>
    <row r="770" spans="1:13">
      <c r="A770" s="545"/>
      <c r="B770" s="546"/>
      <c r="C770" s="546"/>
      <c r="D770" s="546"/>
      <c r="E770" s="546"/>
      <c r="F770" s="546"/>
      <c r="G770" s="546"/>
      <c r="H770" s="546"/>
      <c r="I770" s="546"/>
      <c r="J770" s="546"/>
      <c r="K770" s="546"/>
      <c r="L770" s="546"/>
      <c r="M770" s="547"/>
    </row>
    <row r="771" spans="1:13">
      <c r="A771" s="545"/>
      <c r="B771" s="546"/>
      <c r="C771" s="546"/>
      <c r="D771" s="546"/>
      <c r="E771" s="546"/>
      <c r="F771" s="546"/>
      <c r="G771" s="546"/>
      <c r="H771" s="546"/>
      <c r="I771" s="546"/>
      <c r="J771" s="546"/>
      <c r="K771" s="546"/>
      <c r="L771" s="546"/>
      <c r="M771" s="547"/>
    </row>
    <row r="772" spans="1:13">
      <c r="A772" s="545"/>
      <c r="B772" s="546"/>
      <c r="C772" s="546"/>
      <c r="D772" s="546"/>
      <c r="E772" s="546"/>
      <c r="F772" s="546"/>
      <c r="G772" s="546"/>
      <c r="H772" s="546"/>
      <c r="I772" s="546"/>
      <c r="J772" s="546"/>
      <c r="K772" s="546"/>
      <c r="L772" s="546"/>
      <c r="M772" s="547"/>
    </row>
    <row r="773" spans="1:13">
      <c r="A773" s="554" t="s">
        <v>401</v>
      </c>
      <c r="B773" s="555"/>
      <c r="C773" s="555"/>
      <c r="D773" s="555"/>
      <c r="E773" s="555"/>
      <c r="F773" s="555"/>
      <c r="G773" s="555"/>
      <c r="H773" s="556" t="s">
        <v>402</v>
      </c>
      <c r="I773" s="557"/>
      <c r="J773" s="557"/>
      <c r="K773" s="557"/>
      <c r="L773" s="557"/>
      <c r="M773" s="558"/>
    </row>
    <row r="774" spans="1:13">
      <c r="A774" s="257" t="s">
        <v>403</v>
      </c>
      <c r="B774" s="555" t="s">
        <v>275</v>
      </c>
      <c r="C774" s="555"/>
      <c r="D774" s="250" t="s">
        <v>403</v>
      </c>
      <c r="E774" s="256"/>
      <c r="F774" s="555" t="s">
        <v>275</v>
      </c>
      <c r="G774" s="555"/>
      <c r="H774" s="269"/>
      <c r="I774" s="269"/>
      <c r="J774" s="270" t="s">
        <v>404</v>
      </c>
      <c r="K774" s="269"/>
      <c r="L774" s="270" t="s">
        <v>275</v>
      </c>
      <c r="M774" s="251"/>
    </row>
    <row r="775" spans="1:13">
      <c r="A775" s="252" t="s">
        <v>405</v>
      </c>
      <c r="B775" s="551" t="s">
        <v>280</v>
      </c>
      <c r="C775" s="551"/>
      <c r="D775" s="551" t="s">
        <v>406</v>
      </c>
      <c r="E775" s="551"/>
      <c r="F775" s="551" t="s">
        <v>306</v>
      </c>
      <c r="G775" s="551"/>
      <c r="H775" s="269"/>
      <c r="I775" s="269"/>
      <c r="J775" s="552">
        <v>3</v>
      </c>
      <c r="K775" s="553"/>
      <c r="L775" s="343" t="s">
        <v>398</v>
      </c>
      <c r="M775" s="251"/>
    </row>
    <row r="776" spans="1:13">
      <c r="A776" s="252" t="s">
        <v>407</v>
      </c>
      <c r="B776" s="551" t="s">
        <v>297</v>
      </c>
      <c r="C776" s="551"/>
      <c r="D776" s="551" t="s">
        <v>408</v>
      </c>
      <c r="E776" s="551"/>
      <c r="F776" s="551" t="s">
        <v>292</v>
      </c>
      <c r="G776" s="551"/>
      <c r="H776" s="269"/>
      <c r="I776" s="269"/>
      <c r="J776" s="552">
        <v>2</v>
      </c>
      <c r="K776" s="553"/>
      <c r="L776" s="343" t="s">
        <v>391</v>
      </c>
      <c r="M776" s="251"/>
    </row>
    <row r="777" spans="1:13">
      <c r="A777" s="252" t="s">
        <v>409</v>
      </c>
      <c r="B777" s="551" t="s">
        <v>410</v>
      </c>
      <c r="C777" s="551"/>
      <c r="D777" s="551" t="s">
        <v>411</v>
      </c>
      <c r="E777" s="551"/>
      <c r="F777" s="551" t="s">
        <v>412</v>
      </c>
      <c r="G777" s="551"/>
      <c r="H777" s="269"/>
      <c r="I777" s="269"/>
      <c r="J777" s="552">
        <v>1</v>
      </c>
      <c r="K777" s="553"/>
      <c r="L777" s="343" t="s">
        <v>394</v>
      </c>
      <c r="M777" s="251"/>
    </row>
    <row r="778" spans="1:13" ht="15.75" thickBot="1">
      <c r="A778" s="253" t="s">
        <v>413</v>
      </c>
      <c r="B778" s="550" t="s">
        <v>336</v>
      </c>
      <c r="C778" s="550"/>
      <c r="D778" s="550" t="s">
        <v>414</v>
      </c>
      <c r="E778" s="550"/>
      <c r="F778" s="550" t="s">
        <v>415</v>
      </c>
      <c r="G778" s="550"/>
      <c r="H778" s="254"/>
      <c r="I778" s="254"/>
      <c r="J778" s="254"/>
      <c r="K778" s="254"/>
      <c r="L778" s="358"/>
      <c r="M778" s="255"/>
    </row>
    <row r="781" spans="1:13" ht="15.75" thickBot="1"/>
    <row r="782" spans="1:13" ht="15.75">
      <c r="A782" s="232"/>
      <c r="B782" s="584" t="s">
        <v>449</v>
      </c>
      <c r="C782" s="584"/>
      <c r="D782" s="584"/>
      <c r="E782" s="584"/>
      <c r="F782" s="584"/>
      <c r="G782" s="584"/>
      <c r="H782" s="584"/>
      <c r="I782" s="585"/>
      <c r="J782" s="586" t="s">
        <v>450</v>
      </c>
      <c r="K782" s="584"/>
      <c r="L782" s="584"/>
      <c r="M782" s="587"/>
    </row>
    <row r="783" spans="1:13" ht="21">
      <c r="A783" s="588" t="s">
        <v>451</v>
      </c>
      <c r="B783" s="589"/>
      <c r="C783" s="589"/>
      <c r="D783" s="589"/>
      <c r="E783" s="589"/>
      <c r="F783" s="589"/>
      <c r="G783" s="589"/>
      <c r="H783" s="589"/>
      <c r="I783" s="589"/>
      <c r="J783" s="589"/>
      <c r="K783" s="589"/>
      <c r="L783" s="589"/>
      <c r="M783" s="590"/>
    </row>
    <row r="784" spans="1:13" ht="21">
      <c r="A784" s="233"/>
      <c r="B784" s="578" t="s">
        <v>452</v>
      </c>
      <c r="C784" s="578"/>
      <c r="D784" s="578"/>
      <c r="E784" s="579"/>
      <c r="F784" s="234" t="s">
        <v>453</v>
      </c>
      <c r="G784" s="234"/>
      <c r="H784" s="570" t="s">
        <v>454</v>
      </c>
      <c r="I784" s="571"/>
      <c r="J784" s="572"/>
      <c r="K784" s="235" t="s">
        <v>455</v>
      </c>
      <c r="L784" s="262"/>
      <c r="M784" s="236"/>
    </row>
    <row r="785" spans="1:13">
      <c r="A785" s="580" t="s">
        <v>456</v>
      </c>
      <c r="B785" s="571"/>
      <c r="C785" s="571"/>
      <c r="D785" s="571"/>
      <c r="E785" s="571"/>
      <c r="F785" s="571"/>
      <c r="G785" s="571"/>
      <c r="H785" s="571"/>
      <c r="I785" s="571"/>
      <c r="J785" s="571"/>
      <c r="K785" s="571"/>
      <c r="L785" s="571"/>
      <c r="M785" s="581"/>
    </row>
    <row r="786" spans="1:13">
      <c r="A786" s="561" t="s">
        <v>457</v>
      </c>
      <c r="B786" s="562"/>
      <c r="C786" s="562"/>
      <c r="D786" s="562"/>
      <c r="E786" s="562"/>
      <c r="F786" s="562"/>
      <c r="G786" s="562"/>
      <c r="H786" s="562"/>
      <c r="I786" s="562"/>
      <c r="J786" s="562"/>
      <c r="K786" s="562"/>
      <c r="L786" s="562"/>
      <c r="M786" s="582"/>
    </row>
    <row r="787" spans="1:13">
      <c r="A787" s="537" t="s">
        <v>458</v>
      </c>
      <c r="B787" s="538"/>
      <c r="C787" s="539" t="s">
        <v>183</v>
      </c>
      <c r="D787" s="540"/>
      <c r="E787" s="540"/>
      <c r="F787" s="540"/>
      <c r="G787" s="541"/>
      <c r="H787" s="258" t="s">
        <v>459</v>
      </c>
      <c r="I787" s="237"/>
      <c r="J787" s="549">
        <v>16</v>
      </c>
      <c r="K787" s="549"/>
      <c r="L787" s="549"/>
      <c r="M787" s="583"/>
    </row>
    <row r="788" spans="1:13">
      <c r="A788" s="537" t="s">
        <v>460</v>
      </c>
      <c r="B788" s="538"/>
      <c r="C788" s="539" t="s">
        <v>264</v>
      </c>
      <c r="D788" s="540"/>
      <c r="E788" s="540"/>
      <c r="F788" s="540"/>
      <c r="G788" s="541"/>
      <c r="H788" s="258" t="s">
        <v>461</v>
      </c>
      <c r="I788" s="237"/>
      <c r="J788" s="574">
        <v>1150</v>
      </c>
      <c r="K788" s="574"/>
      <c r="L788" s="574"/>
      <c r="M788" s="575"/>
    </row>
    <row r="789" spans="1:13">
      <c r="A789" s="537" t="s">
        <v>462</v>
      </c>
      <c r="B789" s="538"/>
      <c r="C789" s="592" t="s">
        <v>521</v>
      </c>
      <c r="D789" s="540">
        <v>41145</v>
      </c>
      <c r="E789" s="540">
        <v>41145</v>
      </c>
      <c r="F789" s="540">
        <v>41145</v>
      </c>
      <c r="G789" s="541">
        <v>41145</v>
      </c>
      <c r="H789" s="258" t="s">
        <v>463</v>
      </c>
      <c r="I789" s="237"/>
      <c r="J789" s="574">
        <v>7006054150</v>
      </c>
      <c r="K789" s="574">
        <v>7006054150</v>
      </c>
      <c r="L789" s="574">
        <v>7006054150</v>
      </c>
      <c r="M789" s="575">
        <v>7006054150</v>
      </c>
    </row>
    <row r="790" spans="1:13">
      <c r="A790" s="537" t="s">
        <v>464</v>
      </c>
      <c r="B790" s="538"/>
      <c r="C790" s="539" t="s">
        <v>324</v>
      </c>
      <c r="D790" s="540"/>
      <c r="E790" s="540"/>
      <c r="F790" s="540"/>
      <c r="G790" s="541"/>
      <c r="H790" s="548" t="s">
        <v>270</v>
      </c>
      <c r="I790" s="549"/>
      <c r="J790" s="574" t="s">
        <v>325</v>
      </c>
      <c r="K790" s="574"/>
      <c r="L790" s="574"/>
      <c r="M790" s="575"/>
    </row>
    <row r="791" spans="1:13">
      <c r="A791" s="545" t="s">
        <v>465</v>
      </c>
      <c r="B791" s="546"/>
      <c r="C791" s="546"/>
      <c r="D791" s="546"/>
      <c r="E791" s="546"/>
      <c r="F791" s="546"/>
      <c r="G791" s="546"/>
      <c r="H791" s="546"/>
      <c r="I791" s="546"/>
      <c r="J791" s="546"/>
      <c r="K791" s="546"/>
      <c r="L791" s="546"/>
      <c r="M791" s="547"/>
    </row>
    <row r="792" spans="1:13">
      <c r="A792" s="591" t="s">
        <v>466</v>
      </c>
      <c r="B792" s="546" t="s">
        <v>467</v>
      </c>
      <c r="C792" s="546"/>
      <c r="D792" s="546"/>
      <c r="E792" s="546"/>
      <c r="F792" s="546"/>
      <c r="G792" s="546"/>
      <c r="H792" s="546" t="s">
        <v>468</v>
      </c>
      <c r="I792" s="546"/>
      <c r="J792" s="546"/>
      <c r="K792" s="546"/>
      <c r="L792" s="546"/>
      <c r="M792" s="547"/>
    </row>
    <row r="793" spans="1:13" ht="30">
      <c r="A793" s="591"/>
      <c r="B793" s="238" t="s">
        <v>469</v>
      </c>
      <c r="C793" s="238" t="s">
        <v>470</v>
      </c>
      <c r="D793" s="238" t="s">
        <v>471</v>
      </c>
      <c r="E793" s="238" t="s">
        <v>472</v>
      </c>
      <c r="F793" s="238">
        <v>100</v>
      </c>
      <c r="G793" s="265" t="s">
        <v>275</v>
      </c>
      <c r="H793" s="238" t="s">
        <v>473</v>
      </c>
      <c r="I793" s="238" t="s">
        <v>470</v>
      </c>
      <c r="J793" s="238" t="s">
        <v>471</v>
      </c>
      <c r="K793" s="238" t="s">
        <v>474</v>
      </c>
      <c r="L793" s="238">
        <v>100</v>
      </c>
      <c r="M793" s="239" t="s">
        <v>275</v>
      </c>
    </row>
    <row r="794" spans="1:13">
      <c r="A794" s="261" t="s">
        <v>276</v>
      </c>
      <c r="B794" s="273">
        <v>8</v>
      </c>
      <c r="C794" s="271">
        <v>5</v>
      </c>
      <c r="D794" s="271">
        <v>5</v>
      </c>
      <c r="E794" s="273">
        <v>62.5</v>
      </c>
      <c r="F794" s="241">
        <f>SUM(B794:E794)</f>
        <v>80.5</v>
      </c>
      <c r="G794" s="271" t="str">
        <f>IF(F794&gt;=91,"A1",IF(F794&gt;=81,"A2",IF(F794&gt;=71,"B1",IF(F794&gt;=61,"B2",IF(F794&gt;=51,"C1",IF(F794&gt;=41,"C2",IF(F794&gt;=33,"D","E")))))))</f>
        <v>B1</v>
      </c>
      <c r="H794" s="259">
        <v>8.75</v>
      </c>
      <c r="I794" s="259">
        <v>5</v>
      </c>
      <c r="J794" s="259">
        <v>5</v>
      </c>
      <c r="K794" s="242">
        <v>58</v>
      </c>
      <c r="L794" s="241">
        <f>SUM(H794:K794)</f>
        <v>76.75</v>
      </c>
      <c r="M794" s="260" t="str">
        <f>IF(L794&gt;=91,"A1",IF(L794&gt;=81,"A2",IF(L794&gt;=71,"B1",IF(L794&gt;=61,"B2",IF(L794&gt;=51,"C1",IF(L794&gt;=41,"C2",IF(L794&gt;=33,"D","E")))))))</f>
        <v>B1</v>
      </c>
    </row>
    <row r="795" spans="1:13">
      <c r="A795" s="261" t="s">
        <v>277</v>
      </c>
      <c r="B795" s="274">
        <v>8</v>
      </c>
      <c r="C795" s="271">
        <v>4</v>
      </c>
      <c r="D795" s="271">
        <v>4</v>
      </c>
      <c r="E795" s="271">
        <v>50.5</v>
      </c>
      <c r="F795" s="241">
        <f t="shared" ref="F795:F799" si="89">SUM(B795:E795)</f>
        <v>66.5</v>
      </c>
      <c r="G795" s="271" t="str">
        <f t="shared" ref="G795:G798" si="90">IF(F795&gt;=91,"A1",IF(F795&gt;=81,"A2",IF(F795&gt;=71,"B1",IF(F795&gt;=61,"B2",IF(F795&gt;=51,"C1",IF(F795&gt;=41,"C2",IF(F795&gt;=33,"D","E")))))))</f>
        <v>B2</v>
      </c>
      <c r="H795" s="259">
        <v>5.75</v>
      </c>
      <c r="I795" s="259">
        <v>5</v>
      </c>
      <c r="J795" s="259">
        <v>4.5</v>
      </c>
      <c r="K795" s="259">
        <v>60.5</v>
      </c>
      <c r="L795" s="241">
        <f t="shared" ref="L795:L798" si="91">SUM(H795:K795)</f>
        <v>75.75</v>
      </c>
      <c r="M795" s="260" t="str">
        <f t="shared" ref="M795:M798" si="92">IF(L795&gt;=91,"A1",IF(L795&gt;=81,"A2",IF(L795&gt;=71,"B1",IF(L795&gt;=61,"B2",IF(L795&gt;=51,"C1",IF(L795&gt;=41,"C2",IF(L795&gt;=33,"D","E")))))))</f>
        <v>B1</v>
      </c>
    </row>
    <row r="796" spans="1:13">
      <c r="A796" s="261" t="s">
        <v>475</v>
      </c>
      <c r="B796" s="271">
        <v>9.75</v>
      </c>
      <c r="C796" s="271">
        <v>4</v>
      </c>
      <c r="D796" s="271">
        <v>5</v>
      </c>
      <c r="E796" s="271">
        <v>64.5</v>
      </c>
      <c r="F796" s="313">
        <f t="shared" si="89"/>
        <v>83.25</v>
      </c>
      <c r="G796" s="271" t="str">
        <f t="shared" si="90"/>
        <v>A2</v>
      </c>
      <c r="H796" s="259">
        <v>6.25</v>
      </c>
      <c r="I796" s="259">
        <v>4</v>
      </c>
      <c r="J796" s="259">
        <v>5</v>
      </c>
      <c r="K796" s="5">
        <v>67.5</v>
      </c>
      <c r="L796" s="241">
        <f t="shared" si="91"/>
        <v>82.75</v>
      </c>
      <c r="M796" s="260" t="str">
        <f t="shared" si="92"/>
        <v>A2</v>
      </c>
    </row>
    <row r="797" spans="1:13" ht="15.75">
      <c r="A797" s="261" t="s">
        <v>279</v>
      </c>
      <c r="B797" s="271">
        <v>9.25</v>
      </c>
      <c r="C797" s="271">
        <v>4</v>
      </c>
      <c r="D797" s="271">
        <v>4</v>
      </c>
      <c r="E797" s="271">
        <v>60</v>
      </c>
      <c r="F797" s="313">
        <f t="shared" si="89"/>
        <v>77.25</v>
      </c>
      <c r="G797" s="271" t="str">
        <f t="shared" si="90"/>
        <v>B1</v>
      </c>
      <c r="H797" s="244">
        <v>10</v>
      </c>
      <c r="I797" s="338">
        <v>4</v>
      </c>
      <c r="J797" s="338">
        <v>4</v>
      </c>
      <c r="K797" s="5">
        <v>52</v>
      </c>
      <c r="L797" s="241">
        <f t="shared" si="91"/>
        <v>70</v>
      </c>
      <c r="M797" s="260" t="str">
        <f t="shared" si="92"/>
        <v>B2</v>
      </c>
    </row>
    <row r="798" spans="1:13" ht="15.75">
      <c r="A798" s="261" t="s">
        <v>379</v>
      </c>
      <c r="B798" s="271">
        <v>9</v>
      </c>
      <c r="C798" s="271">
        <v>4.5</v>
      </c>
      <c r="D798" s="271">
        <v>4</v>
      </c>
      <c r="E798" s="271">
        <v>58.5</v>
      </c>
      <c r="F798" s="241">
        <f t="shared" si="89"/>
        <v>76</v>
      </c>
      <c r="G798" s="271" t="str">
        <f t="shared" si="90"/>
        <v>B1</v>
      </c>
      <c r="H798" s="244">
        <v>9</v>
      </c>
      <c r="I798" s="259">
        <v>3.5</v>
      </c>
      <c r="J798" s="259">
        <v>4</v>
      </c>
      <c r="K798" s="339">
        <v>63</v>
      </c>
      <c r="L798" s="241">
        <f t="shared" si="91"/>
        <v>79.5</v>
      </c>
      <c r="M798" s="260" t="str">
        <f t="shared" si="92"/>
        <v>B1</v>
      </c>
    </row>
    <row r="799" spans="1:13">
      <c r="A799" s="261" t="s">
        <v>360</v>
      </c>
      <c r="B799" s="271"/>
      <c r="C799" s="271"/>
      <c r="D799" s="271"/>
      <c r="E799" s="275">
        <v>25.5</v>
      </c>
      <c r="F799" s="245">
        <f t="shared" si="89"/>
        <v>25.5</v>
      </c>
      <c r="G799" s="271"/>
      <c r="H799" s="259"/>
      <c r="I799" s="259"/>
      <c r="J799" s="259"/>
      <c r="K799" s="259">
        <v>34</v>
      </c>
      <c r="L799" s="313"/>
      <c r="M799" s="260"/>
    </row>
    <row r="800" spans="1:13">
      <c r="A800" s="261" t="s">
        <v>493</v>
      </c>
      <c r="B800" s="271"/>
      <c r="C800" s="271"/>
      <c r="D800" s="271"/>
      <c r="E800" s="272">
        <v>32.5</v>
      </c>
      <c r="F800" s="313"/>
      <c r="G800" s="271"/>
      <c r="H800" s="259"/>
      <c r="I800" s="259"/>
      <c r="J800" s="259"/>
      <c r="K800" s="12">
        <v>38.5</v>
      </c>
      <c r="L800" s="313"/>
      <c r="M800" s="260"/>
    </row>
    <row r="801" spans="1:13">
      <c r="A801" s="261" t="s">
        <v>494</v>
      </c>
      <c r="B801" s="271"/>
      <c r="C801" s="271"/>
      <c r="D801" s="271"/>
      <c r="E801" s="271">
        <v>35</v>
      </c>
      <c r="F801" s="313"/>
      <c r="G801" s="271"/>
      <c r="H801" s="259"/>
      <c r="I801" s="259"/>
      <c r="J801" s="259"/>
      <c r="K801" s="259">
        <v>36.5</v>
      </c>
      <c r="L801" s="313"/>
      <c r="M801" s="260"/>
    </row>
    <row r="802" spans="1:13">
      <c r="A802" s="261" t="s">
        <v>383</v>
      </c>
      <c r="B802" s="271"/>
      <c r="C802" s="271"/>
      <c r="D802" s="271"/>
      <c r="E802" s="271">
        <v>30.5</v>
      </c>
      <c r="F802" s="313"/>
      <c r="G802" s="271"/>
      <c r="H802" s="259"/>
      <c r="I802" s="259"/>
      <c r="J802" s="259"/>
      <c r="K802" s="259">
        <v>23</v>
      </c>
      <c r="L802" s="313"/>
      <c r="M802" s="260"/>
    </row>
    <row r="803" spans="1:13" ht="26.25">
      <c r="A803" s="261" t="s">
        <v>476</v>
      </c>
      <c r="B803" s="259">
        <v>500</v>
      </c>
      <c r="C803" s="263" t="s">
        <v>477</v>
      </c>
      <c r="D803" s="246">
        <f>(F794+F795+F796+F797+F798)</f>
        <v>383.5</v>
      </c>
      <c r="E803" s="247"/>
      <c r="F803" s="263" t="s">
        <v>478</v>
      </c>
      <c r="G803" s="246">
        <f>(D803/500)*100</f>
        <v>76.7</v>
      </c>
      <c r="H803" s="247"/>
      <c r="I803" s="248"/>
      <c r="J803" s="542" t="s">
        <v>479</v>
      </c>
      <c r="K803" s="542"/>
      <c r="L803" s="543" t="str">
        <f>IF(G803&gt;=91,"A1",IF(G803&gt;=81,"A2",IF(G803&gt;=71,"B1",IF(G803&gt;=61,"B2",IF(G803&gt;=51,"C1",IF(G803&gt;=41,"C2",IF(G803&gt;=33,"D","E")))))))</f>
        <v>B1</v>
      </c>
      <c r="M803" s="544" t="str">
        <f t="shared" ref="M803" si="93">IF(K803&gt;=91,"A1",IF(K803&gt;=81,"A2",IF(K803&gt;=71,"B1",IF(K803&gt;=61,"B2",IF(K803&gt;=51,"C1",IF(K803&gt;=41,"C2",IF(K803&gt;=33,"D","E")))))))</f>
        <v>E</v>
      </c>
    </row>
    <row r="804" spans="1:13" ht="26.25">
      <c r="A804" s="267" t="s">
        <v>480</v>
      </c>
      <c r="B804" s="259">
        <v>500</v>
      </c>
      <c r="C804" s="263" t="s">
        <v>481</v>
      </c>
      <c r="D804" s="246">
        <f>(L794+L795+L796+L797+L798)</f>
        <v>384.75</v>
      </c>
      <c r="E804" s="247"/>
      <c r="F804" s="263" t="s">
        <v>482</v>
      </c>
      <c r="G804" s="246">
        <f>D804/500*100</f>
        <v>76.95</v>
      </c>
      <c r="H804" s="246"/>
      <c r="I804" s="249"/>
      <c r="J804" s="542" t="s">
        <v>483</v>
      </c>
      <c r="K804" s="542"/>
      <c r="L804" s="543" t="str">
        <f>IF(G804&gt;=91,"A1",IF(G804&gt;=81,"A2",IF(G804&gt;=71,"B1",IF(G804&gt;=61,"B2",IF(G804&gt;=51,"C1",IF(G804&gt;=41,"C2",IF(G804&gt;=33,"D","E")))))))</f>
        <v>B1</v>
      </c>
      <c r="M804" s="544" t="str">
        <f t="shared" ref="M804:M805" si="94">IF(K804&gt;=91,"A1",IF(K804&gt;=81,"A2",IF(K804&gt;=71,"B1",IF(K804&gt;=61,"B2",IF(K804&gt;=51,"C1",IF(K804&gt;=41,"C2",IF(K804&gt;=33,"D","E")))))))</f>
        <v>E</v>
      </c>
    </row>
    <row r="805" spans="1:13">
      <c r="A805" s="268" t="s">
        <v>484</v>
      </c>
      <c r="B805" s="265">
        <v>1000</v>
      </c>
      <c r="C805" s="265">
        <f>(D803+D804)</f>
        <v>768.25</v>
      </c>
      <c r="D805" s="576"/>
      <c r="E805" s="576"/>
      <c r="F805" s="264" t="s">
        <v>485</v>
      </c>
      <c r="G805" s="264"/>
      <c r="H805" s="264"/>
      <c r="I805" s="359">
        <f>(C805/1000)*100</f>
        <v>76.825000000000003</v>
      </c>
      <c r="J805" s="264" t="s">
        <v>486</v>
      </c>
      <c r="K805" s="264"/>
      <c r="L805" s="535" t="str">
        <f>IF(I805&gt;=91,"A1",IF(I805&gt;=81,"A2",IF(I805&gt;=71,"B1",IF(I805&gt;=61,"B2",IF(I805&gt;=51,"C1",IF(I805&gt;=41,"C2",IF(I805&gt;=33,"D","E")))))))</f>
        <v>B1</v>
      </c>
      <c r="M805" s="536" t="str">
        <f t="shared" si="94"/>
        <v>E</v>
      </c>
    </row>
    <row r="806" spans="1:13">
      <c r="A806" s="573" t="s">
        <v>386</v>
      </c>
      <c r="B806" s="574"/>
      <c r="C806" s="574"/>
      <c r="D806" s="574"/>
      <c r="E806" s="574"/>
      <c r="F806" s="574"/>
      <c r="G806" s="574"/>
      <c r="H806" s="574"/>
      <c r="I806" s="574"/>
      <c r="J806" s="574"/>
      <c r="K806" s="574"/>
      <c r="L806" s="574"/>
      <c r="M806" s="575"/>
    </row>
    <row r="807" spans="1:13">
      <c r="A807" s="545" t="s">
        <v>387</v>
      </c>
      <c r="B807" s="546"/>
      <c r="C807" s="546"/>
      <c r="D807" s="546"/>
      <c r="E807" s="546"/>
      <c r="F807" s="546"/>
      <c r="G807" s="546"/>
      <c r="H807" s="546"/>
      <c r="I807" s="546"/>
      <c r="J807" s="546"/>
      <c r="K807" s="546"/>
      <c r="L807" s="546"/>
      <c r="M807" s="547"/>
    </row>
    <row r="808" spans="1:13">
      <c r="A808" s="545" t="s">
        <v>388</v>
      </c>
      <c r="B808" s="546"/>
      <c r="C808" s="546"/>
      <c r="D808" s="546"/>
      <c r="E808" s="546"/>
      <c r="F808" s="546" t="s">
        <v>487</v>
      </c>
      <c r="G808" s="546"/>
      <c r="H808" s="546"/>
      <c r="I808" s="546"/>
      <c r="J808" s="546"/>
      <c r="K808" s="546" t="s">
        <v>488</v>
      </c>
      <c r="L808" s="546"/>
      <c r="M808" s="547"/>
    </row>
    <row r="809" spans="1:13">
      <c r="A809" s="548" t="s">
        <v>390</v>
      </c>
      <c r="B809" s="549"/>
      <c r="C809" s="549"/>
      <c r="D809" s="549"/>
      <c r="E809" s="549"/>
      <c r="F809" s="543" t="s">
        <v>98</v>
      </c>
      <c r="G809" s="543"/>
      <c r="H809" s="543"/>
      <c r="I809" s="543"/>
      <c r="J809" s="543"/>
      <c r="K809" s="569" t="s">
        <v>391</v>
      </c>
      <c r="L809" s="543"/>
      <c r="M809" s="544"/>
    </row>
    <row r="810" spans="1:13">
      <c r="A810" s="545" t="s">
        <v>392</v>
      </c>
      <c r="B810" s="546"/>
      <c r="C810" s="546"/>
      <c r="D810" s="546"/>
      <c r="E810" s="546"/>
      <c r="F810" s="546"/>
      <c r="G810" s="546"/>
      <c r="H810" s="546"/>
      <c r="I810" s="546"/>
      <c r="J810" s="546"/>
      <c r="K810" s="546"/>
      <c r="L810" s="546"/>
      <c r="M810" s="547"/>
    </row>
    <row r="811" spans="1:13">
      <c r="A811" s="545" t="s">
        <v>388</v>
      </c>
      <c r="B811" s="546"/>
      <c r="C811" s="546"/>
      <c r="D811" s="546"/>
      <c r="E811" s="546"/>
      <c r="F811" s="546" t="s">
        <v>487</v>
      </c>
      <c r="G811" s="546"/>
      <c r="H811" s="546"/>
      <c r="I811" s="546"/>
      <c r="J811" s="546"/>
      <c r="K811" s="546" t="s">
        <v>488</v>
      </c>
      <c r="L811" s="546"/>
      <c r="M811" s="547"/>
    </row>
    <row r="812" spans="1:13">
      <c r="A812" s="537" t="s">
        <v>393</v>
      </c>
      <c r="B812" s="538"/>
      <c r="C812" s="538"/>
      <c r="D812" s="538"/>
      <c r="E812" s="538"/>
      <c r="F812" s="546" t="s">
        <v>398</v>
      </c>
      <c r="G812" s="546" t="s">
        <v>398</v>
      </c>
      <c r="H812" s="546" t="s">
        <v>398</v>
      </c>
      <c r="I812" s="546" t="s">
        <v>398</v>
      </c>
      <c r="J812" s="546" t="s">
        <v>398</v>
      </c>
      <c r="K812" s="546" t="s">
        <v>398</v>
      </c>
      <c r="L812" s="546"/>
      <c r="M812" s="547"/>
    </row>
    <row r="813" spans="1:13">
      <c r="A813" s="537" t="s">
        <v>395</v>
      </c>
      <c r="B813" s="538"/>
      <c r="C813" s="538"/>
      <c r="D813" s="538"/>
      <c r="E813" s="538"/>
      <c r="F813" s="543" t="s">
        <v>398</v>
      </c>
      <c r="G813" s="543" t="s">
        <v>398</v>
      </c>
      <c r="H813" s="543" t="s">
        <v>398</v>
      </c>
      <c r="I813" s="543" t="s">
        <v>398</v>
      </c>
      <c r="J813" s="543" t="s">
        <v>398</v>
      </c>
      <c r="K813" s="569" t="s">
        <v>398</v>
      </c>
      <c r="L813" s="543"/>
      <c r="M813" s="544"/>
    </row>
    <row r="814" spans="1:13">
      <c r="A814" s="561" t="s">
        <v>396</v>
      </c>
      <c r="B814" s="562"/>
      <c r="C814" s="562"/>
      <c r="D814" s="562"/>
      <c r="E814" s="563"/>
      <c r="F814" s="564" t="s">
        <v>398</v>
      </c>
      <c r="G814" s="565" t="s">
        <v>398</v>
      </c>
      <c r="H814" s="565" t="s">
        <v>398</v>
      </c>
      <c r="I814" s="565" t="s">
        <v>398</v>
      </c>
      <c r="J814" s="566" t="s">
        <v>398</v>
      </c>
      <c r="K814" s="567" t="s">
        <v>398</v>
      </c>
      <c r="L814" s="565"/>
      <c r="M814" s="568"/>
    </row>
    <row r="815" spans="1:13">
      <c r="A815" s="561" t="s">
        <v>397</v>
      </c>
      <c r="B815" s="562"/>
      <c r="C815" s="562"/>
      <c r="D815" s="562"/>
      <c r="E815" s="563"/>
      <c r="F815" s="564" t="s">
        <v>398</v>
      </c>
      <c r="G815" s="565" t="s">
        <v>398</v>
      </c>
      <c r="H815" s="565" t="s">
        <v>398</v>
      </c>
      <c r="I815" s="565" t="s">
        <v>398</v>
      </c>
      <c r="J815" s="566" t="s">
        <v>398</v>
      </c>
      <c r="K815" s="567" t="s">
        <v>398</v>
      </c>
      <c r="L815" s="565"/>
      <c r="M815" s="568"/>
    </row>
    <row r="816" spans="1:13">
      <c r="A816" s="545" t="s">
        <v>399</v>
      </c>
      <c r="B816" s="546"/>
      <c r="C816" s="546"/>
      <c r="D816" s="546"/>
      <c r="E816" s="546"/>
      <c r="F816" s="546"/>
      <c r="G816" s="546"/>
      <c r="H816" s="546"/>
      <c r="I816" s="546"/>
      <c r="J816" s="546"/>
      <c r="K816" s="546"/>
      <c r="L816" s="546"/>
      <c r="M816" s="547"/>
    </row>
    <row r="817" spans="1:13">
      <c r="A817" s="545" t="s">
        <v>388</v>
      </c>
      <c r="B817" s="546"/>
      <c r="C817" s="546"/>
      <c r="D817" s="546"/>
      <c r="E817" s="546"/>
      <c r="F817" s="546" t="s">
        <v>487</v>
      </c>
      <c r="G817" s="546"/>
      <c r="H817" s="546"/>
      <c r="I817" s="546"/>
      <c r="J817" s="546"/>
      <c r="K817" s="546" t="s">
        <v>488</v>
      </c>
      <c r="L817" s="546"/>
      <c r="M817" s="547"/>
    </row>
    <row r="818" spans="1:13">
      <c r="A818" s="548" t="s">
        <v>373</v>
      </c>
      <c r="B818" s="549"/>
      <c r="C818" s="549"/>
      <c r="D818" s="549"/>
      <c r="E818" s="549"/>
      <c r="F818" s="549"/>
      <c r="G818" s="543" t="s">
        <v>550</v>
      </c>
      <c r="H818" s="543"/>
      <c r="I818" s="543"/>
      <c r="J818" s="543"/>
      <c r="K818" s="543"/>
      <c r="L818" s="543"/>
      <c r="M818" s="544"/>
    </row>
    <row r="819" spans="1:13">
      <c r="A819" s="261" t="s">
        <v>489</v>
      </c>
      <c r="B819" s="559" t="s">
        <v>557</v>
      </c>
      <c r="C819" s="540"/>
      <c r="D819" s="540"/>
      <c r="E819" s="540"/>
      <c r="F819" s="540"/>
      <c r="G819" s="540"/>
      <c r="H819" s="540"/>
      <c r="I819" s="540"/>
      <c r="J819" s="540"/>
      <c r="K819" s="540"/>
      <c r="L819" s="540"/>
      <c r="M819" s="560"/>
    </row>
    <row r="820" spans="1:13">
      <c r="A820" s="261" t="s">
        <v>400</v>
      </c>
      <c r="B820" s="539" t="s">
        <v>525</v>
      </c>
      <c r="C820" s="540"/>
      <c r="D820" s="540"/>
      <c r="E820" s="540"/>
      <c r="F820" s="540"/>
      <c r="G820" s="540"/>
      <c r="H820" s="540"/>
      <c r="I820" s="540"/>
      <c r="J820" s="540"/>
      <c r="K820" s="540"/>
      <c r="L820" s="540"/>
      <c r="M820" s="560"/>
    </row>
    <row r="821" spans="1:13">
      <c r="A821" s="545" t="s">
        <v>490</v>
      </c>
      <c r="B821" s="546"/>
      <c r="C821" s="546"/>
      <c r="D821" s="546" t="s">
        <v>491</v>
      </c>
      <c r="E821" s="546"/>
      <c r="F821" s="546"/>
      <c r="G821" s="546"/>
      <c r="H821" s="546"/>
      <c r="I821" s="546"/>
      <c r="J821" s="546" t="s">
        <v>492</v>
      </c>
      <c r="K821" s="546"/>
      <c r="L821" s="546"/>
      <c r="M821" s="547"/>
    </row>
    <row r="822" spans="1:13">
      <c r="A822" s="545"/>
      <c r="B822" s="546"/>
      <c r="C822" s="546"/>
      <c r="D822" s="546"/>
      <c r="E822" s="546"/>
      <c r="F822" s="546"/>
      <c r="G822" s="546"/>
      <c r="H822" s="546"/>
      <c r="I822" s="546"/>
      <c r="J822" s="546"/>
      <c r="K822" s="546"/>
      <c r="L822" s="546"/>
      <c r="M822" s="547"/>
    </row>
    <row r="823" spans="1:13">
      <c r="A823" s="545"/>
      <c r="B823" s="546"/>
      <c r="C823" s="546"/>
      <c r="D823" s="546"/>
      <c r="E823" s="546"/>
      <c r="F823" s="546"/>
      <c r="G823" s="546"/>
      <c r="H823" s="546"/>
      <c r="I823" s="546"/>
      <c r="J823" s="546"/>
      <c r="K823" s="546"/>
      <c r="L823" s="546"/>
      <c r="M823" s="547"/>
    </row>
    <row r="824" spans="1:13">
      <c r="A824" s="545"/>
      <c r="B824" s="546"/>
      <c r="C824" s="546"/>
      <c r="D824" s="546"/>
      <c r="E824" s="546"/>
      <c r="F824" s="546"/>
      <c r="G824" s="546"/>
      <c r="H824" s="546"/>
      <c r="I824" s="546"/>
      <c r="J824" s="546"/>
      <c r="K824" s="546"/>
      <c r="L824" s="546"/>
      <c r="M824" s="547"/>
    </row>
    <row r="825" spans="1:13">
      <c r="A825" s="554" t="s">
        <v>401</v>
      </c>
      <c r="B825" s="555"/>
      <c r="C825" s="555"/>
      <c r="D825" s="555"/>
      <c r="E825" s="555"/>
      <c r="F825" s="555"/>
      <c r="G825" s="555"/>
      <c r="H825" s="556" t="s">
        <v>402</v>
      </c>
      <c r="I825" s="557"/>
      <c r="J825" s="557"/>
      <c r="K825" s="557"/>
      <c r="L825" s="557"/>
      <c r="M825" s="558"/>
    </row>
    <row r="826" spans="1:13">
      <c r="A826" s="257" t="s">
        <v>403</v>
      </c>
      <c r="B826" s="555" t="s">
        <v>275</v>
      </c>
      <c r="C826" s="555"/>
      <c r="D826" s="250" t="s">
        <v>403</v>
      </c>
      <c r="E826" s="256"/>
      <c r="F826" s="555" t="s">
        <v>275</v>
      </c>
      <c r="G826" s="555"/>
      <c r="H826" s="269"/>
      <c r="I826" s="269"/>
      <c r="J826" s="270" t="s">
        <v>404</v>
      </c>
      <c r="K826" s="269"/>
      <c r="L826" s="270" t="s">
        <v>275</v>
      </c>
      <c r="M826" s="251"/>
    </row>
    <row r="827" spans="1:13">
      <c r="A827" s="252" t="s">
        <v>405</v>
      </c>
      <c r="B827" s="551" t="s">
        <v>280</v>
      </c>
      <c r="C827" s="551"/>
      <c r="D827" s="551" t="s">
        <v>406</v>
      </c>
      <c r="E827" s="551"/>
      <c r="F827" s="551" t="s">
        <v>306</v>
      </c>
      <c r="G827" s="551"/>
      <c r="H827" s="269"/>
      <c r="I827" s="269"/>
      <c r="J827" s="552">
        <v>3</v>
      </c>
      <c r="K827" s="553"/>
      <c r="L827" s="343" t="s">
        <v>398</v>
      </c>
      <c r="M827" s="251"/>
    </row>
    <row r="828" spans="1:13">
      <c r="A828" s="252" t="s">
        <v>407</v>
      </c>
      <c r="B828" s="551" t="s">
        <v>297</v>
      </c>
      <c r="C828" s="551"/>
      <c r="D828" s="551" t="s">
        <v>408</v>
      </c>
      <c r="E828" s="551"/>
      <c r="F828" s="551" t="s">
        <v>292</v>
      </c>
      <c r="G828" s="551"/>
      <c r="H828" s="269"/>
      <c r="I828" s="269"/>
      <c r="J828" s="552">
        <v>2</v>
      </c>
      <c r="K828" s="553"/>
      <c r="L828" s="343" t="s">
        <v>391</v>
      </c>
      <c r="M828" s="251"/>
    </row>
    <row r="829" spans="1:13">
      <c r="A829" s="252" t="s">
        <v>409</v>
      </c>
      <c r="B829" s="551" t="s">
        <v>410</v>
      </c>
      <c r="C829" s="551"/>
      <c r="D829" s="551" t="s">
        <v>411</v>
      </c>
      <c r="E829" s="551"/>
      <c r="F829" s="551" t="s">
        <v>412</v>
      </c>
      <c r="G829" s="551"/>
      <c r="H829" s="269"/>
      <c r="I829" s="269"/>
      <c r="J829" s="552">
        <v>1</v>
      </c>
      <c r="K829" s="553"/>
      <c r="L829" s="343" t="s">
        <v>394</v>
      </c>
      <c r="M829" s="251"/>
    </row>
    <row r="830" spans="1:13" ht="15.75" thickBot="1">
      <c r="A830" s="253" t="s">
        <v>413</v>
      </c>
      <c r="B830" s="550" t="s">
        <v>336</v>
      </c>
      <c r="C830" s="550"/>
      <c r="D830" s="550" t="s">
        <v>414</v>
      </c>
      <c r="E830" s="550"/>
      <c r="F830" s="550" t="s">
        <v>415</v>
      </c>
      <c r="G830" s="550"/>
      <c r="H830" s="254"/>
      <c r="I830" s="254"/>
      <c r="J830" s="254"/>
      <c r="K830" s="254"/>
      <c r="L830" s="358"/>
      <c r="M830" s="255"/>
    </row>
    <row r="833" spans="1:13" ht="15.75" thickBot="1"/>
    <row r="834" spans="1:13" ht="15.75">
      <c r="A834" s="232"/>
      <c r="B834" s="584" t="s">
        <v>449</v>
      </c>
      <c r="C834" s="584"/>
      <c r="D834" s="584"/>
      <c r="E834" s="584"/>
      <c r="F834" s="584"/>
      <c r="G834" s="584"/>
      <c r="H834" s="584"/>
      <c r="I834" s="585"/>
      <c r="J834" s="586" t="s">
        <v>450</v>
      </c>
      <c r="K834" s="584"/>
      <c r="L834" s="584"/>
      <c r="M834" s="587"/>
    </row>
    <row r="835" spans="1:13" ht="21">
      <c r="A835" s="588" t="s">
        <v>451</v>
      </c>
      <c r="B835" s="589"/>
      <c r="C835" s="589"/>
      <c r="D835" s="589"/>
      <c r="E835" s="589"/>
      <c r="F835" s="589"/>
      <c r="G835" s="589"/>
      <c r="H835" s="589"/>
      <c r="I835" s="589"/>
      <c r="J835" s="589"/>
      <c r="K835" s="589"/>
      <c r="L835" s="589"/>
      <c r="M835" s="590"/>
    </row>
    <row r="836" spans="1:13" ht="21">
      <c r="A836" s="233"/>
      <c r="B836" s="578" t="s">
        <v>452</v>
      </c>
      <c r="C836" s="578"/>
      <c r="D836" s="578"/>
      <c r="E836" s="579"/>
      <c r="F836" s="234" t="s">
        <v>453</v>
      </c>
      <c r="G836" s="234"/>
      <c r="H836" s="570" t="s">
        <v>454</v>
      </c>
      <c r="I836" s="571"/>
      <c r="J836" s="572"/>
      <c r="K836" s="235" t="s">
        <v>455</v>
      </c>
      <c r="L836" s="262"/>
      <c r="M836" s="236"/>
    </row>
    <row r="837" spans="1:13">
      <c r="A837" s="580" t="s">
        <v>456</v>
      </c>
      <c r="B837" s="571"/>
      <c r="C837" s="571"/>
      <c r="D837" s="571"/>
      <c r="E837" s="571"/>
      <c r="F837" s="571"/>
      <c r="G837" s="571"/>
      <c r="H837" s="571"/>
      <c r="I837" s="571"/>
      <c r="J837" s="571"/>
      <c r="K837" s="571"/>
      <c r="L837" s="571"/>
      <c r="M837" s="581"/>
    </row>
    <row r="838" spans="1:13">
      <c r="A838" s="561" t="s">
        <v>457</v>
      </c>
      <c r="B838" s="562"/>
      <c r="C838" s="562"/>
      <c r="D838" s="562"/>
      <c r="E838" s="562"/>
      <c r="F838" s="562"/>
      <c r="G838" s="562"/>
      <c r="H838" s="562"/>
      <c r="I838" s="562"/>
      <c r="J838" s="562"/>
      <c r="K838" s="562"/>
      <c r="L838" s="562"/>
      <c r="M838" s="582"/>
    </row>
    <row r="839" spans="1:13">
      <c r="A839" s="537" t="s">
        <v>458</v>
      </c>
      <c r="B839" s="538"/>
      <c r="C839" s="539" t="s">
        <v>192</v>
      </c>
      <c r="D839" s="540"/>
      <c r="E839" s="540"/>
      <c r="F839" s="540"/>
      <c r="G839" s="541"/>
      <c r="H839" s="258" t="s">
        <v>459</v>
      </c>
      <c r="I839" s="237"/>
      <c r="J839" s="549">
        <v>17</v>
      </c>
      <c r="K839" s="549"/>
      <c r="L839" s="549"/>
      <c r="M839" s="583"/>
    </row>
    <row r="840" spans="1:13">
      <c r="A840" s="537" t="s">
        <v>460</v>
      </c>
      <c r="B840" s="538"/>
      <c r="C840" s="539" t="s">
        <v>264</v>
      </c>
      <c r="D840" s="540"/>
      <c r="E840" s="540"/>
      <c r="F840" s="540"/>
      <c r="G840" s="541"/>
      <c r="H840" s="258" t="s">
        <v>461</v>
      </c>
      <c r="I840" s="237"/>
      <c r="J840" s="574">
        <v>1542</v>
      </c>
      <c r="K840" s="574"/>
      <c r="L840" s="574"/>
      <c r="M840" s="575"/>
    </row>
    <row r="841" spans="1:13">
      <c r="A841" s="537" t="s">
        <v>462</v>
      </c>
      <c r="B841" s="538"/>
      <c r="C841" s="577" t="s">
        <v>194</v>
      </c>
      <c r="D841" s="540" t="s">
        <v>194</v>
      </c>
      <c r="E841" s="540" t="s">
        <v>194</v>
      </c>
      <c r="F841" s="540" t="s">
        <v>194</v>
      </c>
      <c r="G841" s="541" t="s">
        <v>194</v>
      </c>
      <c r="H841" s="258" t="s">
        <v>463</v>
      </c>
      <c r="I841" s="237"/>
      <c r="J841" s="574">
        <v>7889732265</v>
      </c>
      <c r="K841" s="574">
        <v>7889732265</v>
      </c>
      <c r="L841" s="574">
        <v>7889732265</v>
      </c>
      <c r="M841" s="575">
        <v>7889732265</v>
      </c>
    </row>
    <row r="842" spans="1:13">
      <c r="A842" s="537" t="s">
        <v>464</v>
      </c>
      <c r="B842" s="538"/>
      <c r="C842" s="539" t="s">
        <v>435</v>
      </c>
      <c r="D842" s="540"/>
      <c r="E842" s="540"/>
      <c r="F842" s="540"/>
      <c r="G842" s="541"/>
      <c r="H842" s="548" t="s">
        <v>270</v>
      </c>
      <c r="I842" s="549"/>
      <c r="J842" s="574" t="s">
        <v>434</v>
      </c>
      <c r="K842" s="574"/>
      <c r="L842" s="574"/>
      <c r="M842" s="575"/>
    </row>
    <row r="843" spans="1:13">
      <c r="A843" s="545" t="s">
        <v>465</v>
      </c>
      <c r="B843" s="546"/>
      <c r="C843" s="546"/>
      <c r="D843" s="546"/>
      <c r="E843" s="546"/>
      <c r="F843" s="546"/>
      <c r="G843" s="546"/>
      <c r="H843" s="546"/>
      <c r="I843" s="546"/>
      <c r="J843" s="546"/>
      <c r="K843" s="546"/>
      <c r="L843" s="546"/>
      <c r="M843" s="547"/>
    </row>
    <row r="844" spans="1:13">
      <c r="A844" s="591" t="s">
        <v>466</v>
      </c>
      <c r="B844" s="546" t="s">
        <v>467</v>
      </c>
      <c r="C844" s="546"/>
      <c r="D844" s="546"/>
      <c r="E844" s="546"/>
      <c r="F844" s="546"/>
      <c r="G844" s="546"/>
      <c r="H844" s="546" t="s">
        <v>468</v>
      </c>
      <c r="I844" s="546"/>
      <c r="J844" s="546"/>
      <c r="K844" s="546"/>
      <c r="L844" s="546"/>
      <c r="M844" s="547"/>
    </row>
    <row r="845" spans="1:13" ht="30">
      <c r="A845" s="591"/>
      <c r="B845" s="238" t="s">
        <v>469</v>
      </c>
      <c r="C845" s="238" t="s">
        <v>470</v>
      </c>
      <c r="D845" s="238" t="s">
        <v>471</v>
      </c>
      <c r="E845" s="238" t="s">
        <v>472</v>
      </c>
      <c r="F845" s="238">
        <v>100</v>
      </c>
      <c r="G845" s="265" t="s">
        <v>275</v>
      </c>
      <c r="H845" s="238" t="s">
        <v>473</v>
      </c>
      <c r="I845" s="238" t="s">
        <v>470</v>
      </c>
      <c r="J845" s="238" t="s">
        <v>471</v>
      </c>
      <c r="K845" s="238" t="s">
        <v>474</v>
      </c>
      <c r="L845" s="238">
        <v>100</v>
      </c>
      <c r="M845" s="239" t="s">
        <v>275</v>
      </c>
    </row>
    <row r="846" spans="1:13">
      <c r="A846" s="261" t="s">
        <v>276</v>
      </c>
      <c r="B846" s="273">
        <v>7.5</v>
      </c>
      <c r="C846" s="271">
        <v>4</v>
      </c>
      <c r="D846" s="271">
        <v>5</v>
      </c>
      <c r="E846" s="273">
        <v>66.5</v>
      </c>
      <c r="F846" s="241">
        <f>SUM(B846:E846)</f>
        <v>83</v>
      </c>
      <c r="G846" s="271" t="str">
        <f>IF(F846&gt;=91,"A1",IF(F846&gt;=81,"A2",IF(F846&gt;=71,"B1",IF(F846&gt;=61,"B2",IF(F846&gt;=51,"C1",IF(F846&gt;=41,"C2",IF(F846&gt;=33,"D","E")))))))</f>
        <v>A2</v>
      </c>
      <c r="H846" s="259">
        <v>8</v>
      </c>
      <c r="I846" s="259">
        <v>4</v>
      </c>
      <c r="J846" s="259">
        <v>4</v>
      </c>
      <c r="K846" s="242">
        <v>57</v>
      </c>
      <c r="L846" s="241">
        <f>SUM(H846:K846)</f>
        <v>73</v>
      </c>
      <c r="M846" s="260" t="str">
        <f>IF(L846&gt;=91,"A1",IF(L846&gt;=81,"A2",IF(L846&gt;=71,"B1",IF(L846&gt;=61,"B2",IF(L846&gt;=51,"C1",IF(L846&gt;=41,"C2",IF(L846&gt;=33,"D","E")))))))</f>
        <v>B1</v>
      </c>
    </row>
    <row r="847" spans="1:13">
      <c r="A847" s="261" t="s">
        <v>277</v>
      </c>
      <c r="B847" s="274">
        <v>7</v>
      </c>
      <c r="C847" s="271">
        <v>4</v>
      </c>
      <c r="D847" s="271">
        <v>4</v>
      </c>
      <c r="E847" s="271">
        <v>55</v>
      </c>
      <c r="F847" s="241">
        <f t="shared" ref="F847:F851" si="95">SUM(B847:E847)</f>
        <v>70</v>
      </c>
      <c r="G847" s="271" t="str">
        <f t="shared" ref="G847:G850" si="96">IF(F847&gt;=91,"A1",IF(F847&gt;=81,"A2",IF(F847&gt;=71,"B1",IF(F847&gt;=61,"B2",IF(F847&gt;=51,"C1",IF(F847&gt;=41,"C2",IF(F847&gt;=33,"D","E")))))))</f>
        <v>B2</v>
      </c>
      <c r="H847" s="259">
        <v>7.25</v>
      </c>
      <c r="I847" s="259">
        <v>5</v>
      </c>
      <c r="J847" s="259">
        <v>4.5</v>
      </c>
      <c r="K847" s="259">
        <v>62</v>
      </c>
      <c r="L847" s="241">
        <f t="shared" ref="L847:L850" si="97">SUM(H847:K847)</f>
        <v>78.75</v>
      </c>
      <c r="M847" s="260" t="str">
        <f t="shared" ref="M847:M850" si="98">IF(L847&gt;=91,"A1",IF(L847&gt;=81,"A2",IF(L847&gt;=71,"B1",IF(L847&gt;=61,"B2",IF(L847&gt;=51,"C1",IF(L847&gt;=41,"C2",IF(L847&gt;=33,"D","E")))))))</f>
        <v>B1</v>
      </c>
    </row>
    <row r="848" spans="1:13">
      <c r="A848" s="261" t="s">
        <v>475</v>
      </c>
      <c r="B848" s="271">
        <v>8.75</v>
      </c>
      <c r="C848" s="271">
        <v>5</v>
      </c>
      <c r="D848" s="271">
        <v>5</v>
      </c>
      <c r="E848" s="271">
        <v>71.5</v>
      </c>
      <c r="F848" s="313">
        <f t="shared" si="95"/>
        <v>90.25</v>
      </c>
      <c r="G848" s="271" t="str">
        <f t="shared" si="96"/>
        <v>A2</v>
      </c>
      <c r="H848" s="259">
        <v>9.25</v>
      </c>
      <c r="I848" s="259">
        <v>5</v>
      </c>
      <c r="J848" s="259">
        <v>5</v>
      </c>
      <c r="K848" s="5">
        <v>71</v>
      </c>
      <c r="L848" s="241">
        <f t="shared" si="97"/>
        <v>90.25</v>
      </c>
      <c r="M848" s="260" t="str">
        <f t="shared" si="98"/>
        <v>A2</v>
      </c>
    </row>
    <row r="849" spans="1:13" ht="15.75">
      <c r="A849" s="261" t="s">
        <v>279</v>
      </c>
      <c r="B849" s="271">
        <v>9.75</v>
      </c>
      <c r="C849" s="271">
        <v>5</v>
      </c>
      <c r="D849" s="271">
        <v>5</v>
      </c>
      <c r="E849" s="271">
        <v>71</v>
      </c>
      <c r="F849" s="313">
        <f t="shared" si="95"/>
        <v>90.75</v>
      </c>
      <c r="G849" s="271" t="str">
        <f t="shared" si="96"/>
        <v>A2</v>
      </c>
      <c r="H849" s="244">
        <v>9.75</v>
      </c>
      <c r="I849" s="337">
        <v>4.5</v>
      </c>
      <c r="J849" s="338">
        <v>5</v>
      </c>
      <c r="K849" s="5">
        <v>72</v>
      </c>
      <c r="L849" s="241">
        <f t="shared" si="97"/>
        <v>91.25</v>
      </c>
      <c r="M849" s="260" t="str">
        <f t="shared" si="98"/>
        <v>A1</v>
      </c>
    </row>
    <row r="850" spans="1:13" ht="15.75">
      <c r="A850" s="261" t="s">
        <v>379</v>
      </c>
      <c r="B850" s="271">
        <v>7.5</v>
      </c>
      <c r="C850" s="271">
        <v>4</v>
      </c>
      <c r="D850" s="271">
        <v>4.5</v>
      </c>
      <c r="E850" s="271">
        <v>58</v>
      </c>
      <c r="F850" s="241">
        <f t="shared" si="95"/>
        <v>74</v>
      </c>
      <c r="G850" s="271" t="str">
        <f t="shared" si="96"/>
        <v>B1</v>
      </c>
      <c r="H850" s="244">
        <v>9</v>
      </c>
      <c r="I850" s="259">
        <v>4</v>
      </c>
      <c r="J850" s="259">
        <v>4.5</v>
      </c>
      <c r="K850" s="339">
        <v>68</v>
      </c>
      <c r="L850" s="241">
        <f t="shared" si="97"/>
        <v>85.5</v>
      </c>
      <c r="M850" s="260" t="str">
        <f t="shared" si="98"/>
        <v>A2</v>
      </c>
    </row>
    <row r="851" spans="1:13">
      <c r="A851" s="261" t="s">
        <v>360</v>
      </c>
      <c r="B851" s="271"/>
      <c r="C851" s="271"/>
      <c r="D851" s="271"/>
      <c r="E851" s="275">
        <v>44.5</v>
      </c>
      <c r="F851" s="245">
        <f t="shared" si="95"/>
        <v>44.5</v>
      </c>
      <c r="G851" s="271"/>
      <c r="H851" s="259"/>
      <c r="I851" s="259"/>
      <c r="J851" s="259"/>
      <c r="K851" s="259">
        <v>46.5</v>
      </c>
      <c r="L851" s="313"/>
      <c r="M851" s="260"/>
    </row>
    <row r="852" spans="1:13">
      <c r="A852" s="261" t="s">
        <v>493</v>
      </c>
      <c r="B852" s="271"/>
      <c r="C852" s="271"/>
      <c r="D852" s="271"/>
      <c r="E852" s="272">
        <v>45</v>
      </c>
      <c r="F852" s="313"/>
      <c r="G852" s="271"/>
      <c r="H852" s="259"/>
      <c r="I852" s="259"/>
      <c r="J852" s="259"/>
      <c r="K852" s="12">
        <v>48.5</v>
      </c>
      <c r="L852" s="313"/>
      <c r="M852" s="260"/>
    </row>
    <row r="853" spans="1:13">
      <c r="A853" s="261" t="s">
        <v>494</v>
      </c>
      <c r="B853" s="271"/>
      <c r="C853" s="271"/>
      <c r="D853" s="271"/>
      <c r="E853" s="271">
        <v>40.5</v>
      </c>
      <c r="F853" s="313"/>
      <c r="G853" s="271"/>
      <c r="H853" s="259"/>
      <c r="I853" s="259"/>
      <c r="J853" s="259"/>
      <c r="K853" s="259">
        <v>45</v>
      </c>
      <c r="L853" s="313"/>
      <c r="M853" s="260"/>
    </row>
    <row r="854" spans="1:13">
      <c r="A854" s="261" t="s">
        <v>383</v>
      </c>
      <c r="B854" s="271"/>
      <c r="C854" s="271"/>
      <c r="D854" s="271"/>
      <c r="E854" s="271">
        <v>28</v>
      </c>
      <c r="F854" s="313"/>
      <c r="G854" s="271"/>
      <c r="H854" s="259"/>
      <c r="I854" s="259"/>
      <c r="J854" s="259"/>
      <c r="K854" s="259">
        <v>30</v>
      </c>
      <c r="L854" s="313"/>
      <c r="M854" s="260"/>
    </row>
    <row r="855" spans="1:13" ht="26.25">
      <c r="A855" s="261" t="s">
        <v>476</v>
      </c>
      <c r="B855" s="259">
        <v>500</v>
      </c>
      <c r="C855" s="263" t="s">
        <v>477</v>
      </c>
      <c r="D855" s="246">
        <f>(F846+F847+F848+F849+F850)</f>
        <v>408</v>
      </c>
      <c r="E855" s="247"/>
      <c r="F855" s="263" t="s">
        <v>478</v>
      </c>
      <c r="G855" s="246">
        <f>(D855/500)*100</f>
        <v>81.599999999999994</v>
      </c>
      <c r="H855" s="247"/>
      <c r="I855" s="248"/>
      <c r="J855" s="542" t="s">
        <v>479</v>
      </c>
      <c r="K855" s="542"/>
      <c r="L855" s="543" t="str">
        <f>IF(G855&gt;=91,"A1",IF(G855&gt;=81,"A2",IF(G855&gt;=71,"B1",IF(G855&gt;=61,"B2",IF(G855&gt;=51,"C1",IF(G855&gt;=41,"C2",IF(G855&gt;=33,"D","E")))))))</f>
        <v>A2</v>
      </c>
      <c r="M855" s="544" t="str">
        <f t="shared" ref="M855" si="99">IF(K855&gt;=91,"A1",IF(K855&gt;=81,"A2",IF(K855&gt;=71,"B1",IF(K855&gt;=61,"B2",IF(K855&gt;=51,"C1",IF(K855&gt;=41,"C2",IF(K855&gt;=33,"D","E")))))))</f>
        <v>E</v>
      </c>
    </row>
    <row r="856" spans="1:13" ht="26.25">
      <c r="A856" s="267" t="s">
        <v>480</v>
      </c>
      <c r="B856" s="259">
        <v>500</v>
      </c>
      <c r="C856" s="263" t="s">
        <v>481</v>
      </c>
      <c r="D856" s="246">
        <f>(L846+L847+L848+L849+L850)</f>
        <v>418.75</v>
      </c>
      <c r="E856" s="247"/>
      <c r="F856" s="263" t="s">
        <v>482</v>
      </c>
      <c r="G856" s="246">
        <f>D856/500*100</f>
        <v>83.75</v>
      </c>
      <c r="H856" s="246"/>
      <c r="I856" s="249"/>
      <c r="J856" s="542" t="s">
        <v>483</v>
      </c>
      <c r="K856" s="542"/>
      <c r="L856" s="543" t="str">
        <f>IF(G856&gt;=91,"A1",IF(G856&gt;=81,"A2",IF(G856&gt;=71,"B1",IF(G856&gt;=61,"B2",IF(G856&gt;=51,"C1",IF(G856&gt;=41,"C2",IF(G856&gt;=33,"D","E")))))))</f>
        <v>A2</v>
      </c>
      <c r="M856" s="544" t="str">
        <f t="shared" ref="M856:M857" si="100">IF(K856&gt;=91,"A1",IF(K856&gt;=81,"A2",IF(K856&gt;=71,"B1",IF(K856&gt;=61,"B2",IF(K856&gt;=51,"C1",IF(K856&gt;=41,"C2",IF(K856&gt;=33,"D","E")))))))</f>
        <v>E</v>
      </c>
    </row>
    <row r="857" spans="1:13">
      <c r="A857" s="268" t="s">
        <v>484</v>
      </c>
      <c r="B857" s="265">
        <v>1000</v>
      </c>
      <c r="C857" s="265">
        <f>(D855+D856)</f>
        <v>826.75</v>
      </c>
      <c r="D857" s="576"/>
      <c r="E857" s="576"/>
      <c r="F857" s="264" t="s">
        <v>485</v>
      </c>
      <c r="G857" s="264"/>
      <c r="H857" s="264"/>
      <c r="I857" s="359">
        <f>(C857/1000)*100</f>
        <v>82.674999999999997</v>
      </c>
      <c r="J857" s="264" t="s">
        <v>486</v>
      </c>
      <c r="K857" s="264"/>
      <c r="L857" s="535" t="str">
        <f>IF(I857&gt;=91,"A1",IF(I857&gt;=81,"A2",IF(I857&gt;=71,"B1",IF(I857&gt;=61,"B2",IF(I857&gt;=51,"C1",IF(I857&gt;=41,"C2",IF(I857&gt;=33,"D","E")))))))</f>
        <v>A2</v>
      </c>
      <c r="M857" s="536" t="str">
        <f t="shared" si="100"/>
        <v>E</v>
      </c>
    </row>
    <row r="858" spans="1:13">
      <c r="A858" s="573" t="s">
        <v>386</v>
      </c>
      <c r="B858" s="574"/>
      <c r="C858" s="574"/>
      <c r="D858" s="574"/>
      <c r="E858" s="574"/>
      <c r="F858" s="574"/>
      <c r="G858" s="574"/>
      <c r="H858" s="574"/>
      <c r="I858" s="574"/>
      <c r="J858" s="574"/>
      <c r="K858" s="574"/>
      <c r="L858" s="574"/>
      <c r="M858" s="575"/>
    </row>
    <row r="859" spans="1:13">
      <c r="A859" s="545" t="s">
        <v>387</v>
      </c>
      <c r="B859" s="546"/>
      <c r="C859" s="546"/>
      <c r="D859" s="546"/>
      <c r="E859" s="546"/>
      <c r="F859" s="546"/>
      <c r="G859" s="546"/>
      <c r="H859" s="546"/>
      <c r="I859" s="546"/>
      <c r="J859" s="546"/>
      <c r="K859" s="546"/>
      <c r="L859" s="546"/>
      <c r="M859" s="547"/>
    </row>
    <row r="860" spans="1:13">
      <c r="A860" s="545" t="s">
        <v>388</v>
      </c>
      <c r="B860" s="546"/>
      <c r="C860" s="546"/>
      <c r="D860" s="546"/>
      <c r="E860" s="546"/>
      <c r="F860" s="546" t="s">
        <v>487</v>
      </c>
      <c r="G860" s="546"/>
      <c r="H860" s="546"/>
      <c r="I860" s="546"/>
      <c r="J860" s="546"/>
      <c r="K860" s="546" t="s">
        <v>488</v>
      </c>
      <c r="L860" s="546"/>
      <c r="M860" s="547"/>
    </row>
    <row r="861" spans="1:13">
      <c r="A861" s="548" t="s">
        <v>390</v>
      </c>
      <c r="B861" s="549"/>
      <c r="C861" s="549"/>
      <c r="D861" s="549"/>
      <c r="E861" s="549"/>
      <c r="F861" s="543" t="s">
        <v>391</v>
      </c>
      <c r="G861" s="543"/>
      <c r="H861" s="543"/>
      <c r="I861" s="543"/>
      <c r="J861" s="543"/>
      <c r="K861" s="569" t="s">
        <v>391</v>
      </c>
      <c r="L861" s="543"/>
      <c r="M861" s="544"/>
    </row>
    <row r="862" spans="1:13">
      <c r="A862" s="545" t="s">
        <v>392</v>
      </c>
      <c r="B862" s="546"/>
      <c r="C862" s="546"/>
      <c r="D862" s="546"/>
      <c r="E862" s="546"/>
      <c r="F862" s="546"/>
      <c r="G862" s="546"/>
      <c r="H862" s="546"/>
      <c r="I862" s="546"/>
      <c r="J862" s="546"/>
      <c r="K862" s="546"/>
      <c r="L862" s="546"/>
      <c r="M862" s="547"/>
    </row>
    <row r="863" spans="1:13">
      <c r="A863" s="545" t="s">
        <v>388</v>
      </c>
      <c r="B863" s="546"/>
      <c r="C863" s="546"/>
      <c r="D863" s="546"/>
      <c r="E863" s="546"/>
      <c r="F863" s="546" t="s">
        <v>487</v>
      </c>
      <c r="G863" s="546"/>
      <c r="H863" s="546"/>
      <c r="I863" s="546"/>
      <c r="J863" s="546"/>
      <c r="K863" s="546" t="s">
        <v>488</v>
      </c>
      <c r="L863" s="546"/>
      <c r="M863" s="547"/>
    </row>
    <row r="864" spans="1:13">
      <c r="A864" s="537" t="s">
        <v>393</v>
      </c>
      <c r="B864" s="538"/>
      <c r="C864" s="538"/>
      <c r="D864" s="538"/>
      <c r="E864" s="538"/>
      <c r="F864" s="546" t="s">
        <v>391</v>
      </c>
      <c r="G864" s="546" t="s">
        <v>391</v>
      </c>
      <c r="H864" s="546" t="s">
        <v>391</v>
      </c>
      <c r="I864" s="546" t="s">
        <v>391</v>
      </c>
      <c r="J864" s="546" t="s">
        <v>391</v>
      </c>
      <c r="K864" s="546" t="s">
        <v>398</v>
      </c>
      <c r="L864" s="546"/>
      <c r="M864" s="547"/>
    </row>
    <row r="865" spans="1:13">
      <c r="A865" s="537" t="s">
        <v>395</v>
      </c>
      <c r="B865" s="538"/>
      <c r="C865" s="538"/>
      <c r="D865" s="538"/>
      <c r="E865" s="538"/>
      <c r="F865" s="543" t="s">
        <v>391</v>
      </c>
      <c r="G865" s="543" t="s">
        <v>391</v>
      </c>
      <c r="H865" s="543" t="s">
        <v>391</v>
      </c>
      <c r="I865" s="543" t="s">
        <v>391</v>
      </c>
      <c r="J865" s="543" t="s">
        <v>391</v>
      </c>
      <c r="K865" s="569" t="s">
        <v>398</v>
      </c>
      <c r="L865" s="543"/>
      <c r="M865" s="544"/>
    </row>
    <row r="866" spans="1:13">
      <c r="A866" s="561" t="s">
        <v>396</v>
      </c>
      <c r="B866" s="562"/>
      <c r="C866" s="562"/>
      <c r="D866" s="562"/>
      <c r="E866" s="563"/>
      <c r="F866" s="564" t="s">
        <v>398</v>
      </c>
      <c r="G866" s="565" t="s">
        <v>398</v>
      </c>
      <c r="H866" s="565" t="s">
        <v>398</v>
      </c>
      <c r="I866" s="565" t="s">
        <v>398</v>
      </c>
      <c r="J866" s="566" t="s">
        <v>398</v>
      </c>
      <c r="K866" s="567" t="s">
        <v>398</v>
      </c>
      <c r="L866" s="565"/>
      <c r="M866" s="568"/>
    </row>
    <row r="867" spans="1:13">
      <c r="A867" s="561" t="s">
        <v>397</v>
      </c>
      <c r="B867" s="562"/>
      <c r="C867" s="562"/>
      <c r="D867" s="562"/>
      <c r="E867" s="563"/>
      <c r="F867" s="564" t="s">
        <v>398</v>
      </c>
      <c r="G867" s="565" t="s">
        <v>398</v>
      </c>
      <c r="H867" s="565" t="s">
        <v>398</v>
      </c>
      <c r="I867" s="565" t="s">
        <v>398</v>
      </c>
      <c r="J867" s="566" t="s">
        <v>398</v>
      </c>
      <c r="K867" s="567" t="s">
        <v>52</v>
      </c>
      <c r="L867" s="565"/>
      <c r="M867" s="568"/>
    </row>
    <row r="868" spans="1:13">
      <c r="A868" s="545" t="s">
        <v>399</v>
      </c>
      <c r="B868" s="546"/>
      <c r="C868" s="546"/>
      <c r="D868" s="546"/>
      <c r="E868" s="546"/>
      <c r="F868" s="546"/>
      <c r="G868" s="546"/>
      <c r="H868" s="546"/>
      <c r="I868" s="546"/>
      <c r="J868" s="546"/>
      <c r="K868" s="546"/>
      <c r="L868" s="546"/>
      <c r="M868" s="547"/>
    </row>
    <row r="869" spans="1:13">
      <c r="A869" s="545" t="s">
        <v>388</v>
      </c>
      <c r="B869" s="546"/>
      <c r="C869" s="546"/>
      <c r="D869" s="546"/>
      <c r="E869" s="546"/>
      <c r="F869" s="546" t="s">
        <v>487</v>
      </c>
      <c r="G869" s="546"/>
      <c r="H869" s="546"/>
      <c r="I869" s="546"/>
      <c r="J869" s="546"/>
      <c r="K869" s="546" t="s">
        <v>488</v>
      </c>
      <c r="L869" s="546"/>
      <c r="M869" s="547"/>
    </row>
    <row r="870" spans="1:13">
      <c r="A870" s="548" t="s">
        <v>373</v>
      </c>
      <c r="B870" s="549"/>
      <c r="C870" s="549"/>
      <c r="D870" s="549"/>
      <c r="E870" s="549"/>
      <c r="F870" s="549"/>
      <c r="G870" s="543" t="s">
        <v>551</v>
      </c>
      <c r="H870" s="543"/>
      <c r="I870" s="543"/>
      <c r="J870" s="543"/>
      <c r="K870" s="543"/>
      <c r="L870" s="543"/>
      <c r="M870" s="544"/>
    </row>
    <row r="871" spans="1:13">
      <c r="A871" s="261" t="s">
        <v>489</v>
      </c>
      <c r="B871" s="559" t="s">
        <v>557</v>
      </c>
      <c r="C871" s="540"/>
      <c r="D871" s="540"/>
      <c r="E871" s="540"/>
      <c r="F871" s="540"/>
      <c r="G871" s="540"/>
      <c r="H871" s="540"/>
      <c r="I871" s="540"/>
      <c r="J871" s="540"/>
      <c r="K871" s="540"/>
      <c r="L871" s="540"/>
      <c r="M871" s="560"/>
    </row>
    <row r="872" spans="1:13">
      <c r="A872" s="261" t="s">
        <v>400</v>
      </c>
      <c r="B872" s="539" t="s">
        <v>525</v>
      </c>
      <c r="C872" s="540"/>
      <c r="D872" s="540"/>
      <c r="E872" s="540"/>
      <c r="F872" s="540"/>
      <c r="G872" s="540"/>
      <c r="H872" s="540"/>
      <c r="I872" s="540"/>
      <c r="J872" s="540"/>
      <c r="K872" s="540"/>
      <c r="L872" s="540"/>
      <c r="M872" s="560"/>
    </row>
    <row r="873" spans="1:13">
      <c r="A873" s="545" t="s">
        <v>490</v>
      </c>
      <c r="B873" s="546"/>
      <c r="C873" s="546"/>
      <c r="D873" s="546" t="s">
        <v>491</v>
      </c>
      <c r="E873" s="546"/>
      <c r="F873" s="546"/>
      <c r="G873" s="546"/>
      <c r="H873" s="546"/>
      <c r="I873" s="546"/>
      <c r="J873" s="546" t="s">
        <v>492</v>
      </c>
      <c r="K873" s="546"/>
      <c r="L873" s="546"/>
      <c r="M873" s="547"/>
    </row>
    <row r="874" spans="1:13">
      <c r="A874" s="545"/>
      <c r="B874" s="546"/>
      <c r="C874" s="546"/>
      <c r="D874" s="546"/>
      <c r="E874" s="546"/>
      <c r="F874" s="546"/>
      <c r="G874" s="546"/>
      <c r="H874" s="546"/>
      <c r="I874" s="546"/>
      <c r="J874" s="546"/>
      <c r="K874" s="546"/>
      <c r="L874" s="546"/>
      <c r="M874" s="547"/>
    </row>
    <row r="875" spans="1:13">
      <c r="A875" s="545"/>
      <c r="B875" s="546"/>
      <c r="C875" s="546"/>
      <c r="D875" s="546"/>
      <c r="E875" s="546"/>
      <c r="F875" s="546"/>
      <c r="G875" s="546"/>
      <c r="H875" s="546"/>
      <c r="I875" s="546"/>
      <c r="J875" s="546"/>
      <c r="K875" s="546"/>
      <c r="L875" s="546"/>
      <c r="M875" s="547"/>
    </row>
    <row r="876" spans="1:13">
      <c r="A876" s="545"/>
      <c r="B876" s="546"/>
      <c r="C876" s="546"/>
      <c r="D876" s="546"/>
      <c r="E876" s="546"/>
      <c r="F876" s="546"/>
      <c r="G876" s="546"/>
      <c r="H876" s="546"/>
      <c r="I876" s="546"/>
      <c r="J876" s="546"/>
      <c r="K876" s="546"/>
      <c r="L876" s="546"/>
      <c r="M876" s="547"/>
    </row>
    <row r="877" spans="1:13">
      <c r="A877" s="554" t="s">
        <v>401</v>
      </c>
      <c r="B877" s="555"/>
      <c r="C877" s="555"/>
      <c r="D877" s="555"/>
      <c r="E877" s="555"/>
      <c r="F877" s="555"/>
      <c r="G877" s="555"/>
      <c r="H877" s="556" t="s">
        <v>402</v>
      </c>
      <c r="I877" s="557"/>
      <c r="J877" s="557"/>
      <c r="K877" s="557"/>
      <c r="L877" s="557"/>
      <c r="M877" s="558"/>
    </row>
    <row r="878" spans="1:13">
      <c r="A878" s="257" t="s">
        <v>403</v>
      </c>
      <c r="B878" s="555" t="s">
        <v>275</v>
      </c>
      <c r="C878" s="555"/>
      <c r="D878" s="250" t="s">
        <v>403</v>
      </c>
      <c r="E878" s="256"/>
      <c r="F878" s="555" t="s">
        <v>275</v>
      </c>
      <c r="G878" s="555"/>
      <c r="H878" s="269"/>
      <c r="I878" s="269"/>
      <c r="J878" s="270" t="s">
        <v>404</v>
      </c>
      <c r="K878" s="269"/>
      <c r="L878" s="270" t="s">
        <v>275</v>
      </c>
      <c r="M878" s="251"/>
    </row>
    <row r="879" spans="1:13">
      <c r="A879" s="252" t="s">
        <v>405</v>
      </c>
      <c r="B879" s="551" t="s">
        <v>280</v>
      </c>
      <c r="C879" s="551"/>
      <c r="D879" s="551" t="s">
        <v>406</v>
      </c>
      <c r="E879" s="551"/>
      <c r="F879" s="551" t="s">
        <v>306</v>
      </c>
      <c r="G879" s="551"/>
      <c r="H879" s="269"/>
      <c r="I879" s="269"/>
      <c r="J879" s="552">
        <v>3</v>
      </c>
      <c r="K879" s="553"/>
      <c r="L879" s="343" t="s">
        <v>398</v>
      </c>
      <c r="M879" s="251"/>
    </row>
    <row r="880" spans="1:13">
      <c r="A880" s="252" t="s">
        <v>407</v>
      </c>
      <c r="B880" s="551" t="s">
        <v>297</v>
      </c>
      <c r="C880" s="551"/>
      <c r="D880" s="551" t="s">
        <v>408</v>
      </c>
      <c r="E880" s="551"/>
      <c r="F880" s="551" t="s">
        <v>292</v>
      </c>
      <c r="G880" s="551"/>
      <c r="H880" s="269"/>
      <c r="I880" s="269"/>
      <c r="J880" s="552">
        <v>2</v>
      </c>
      <c r="K880" s="553"/>
      <c r="L880" s="343" t="s">
        <v>391</v>
      </c>
      <c r="M880" s="251"/>
    </row>
    <row r="881" spans="1:13">
      <c r="A881" s="252" t="s">
        <v>409</v>
      </c>
      <c r="B881" s="551" t="s">
        <v>410</v>
      </c>
      <c r="C881" s="551"/>
      <c r="D881" s="551" t="s">
        <v>411</v>
      </c>
      <c r="E881" s="551"/>
      <c r="F881" s="551" t="s">
        <v>412</v>
      </c>
      <c r="G881" s="551"/>
      <c r="H881" s="269"/>
      <c r="I881" s="269"/>
      <c r="J881" s="552">
        <v>1</v>
      </c>
      <c r="K881" s="553"/>
      <c r="L881" s="343" t="s">
        <v>394</v>
      </c>
      <c r="M881" s="251"/>
    </row>
    <row r="882" spans="1:13" ht="15.75" thickBot="1">
      <c r="A882" s="253" t="s">
        <v>413</v>
      </c>
      <c r="B882" s="550" t="s">
        <v>336</v>
      </c>
      <c r="C882" s="550"/>
      <c r="D882" s="550" t="s">
        <v>414</v>
      </c>
      <c r="E882" s="550"/>
      <c r="F882" s="550" t="s">
        <v>415</v>
      </c>
      <c r="G882" s="550"/>
      <c r="H882" s="254"/>
      <c r="I882" s="254"/>
      <c r="J882" s="254"/>
      <c r="K882" s="254"/>
      <c r="L882" s="358"/>
      <c r="M882" s="255"/>
    </row>
    <row r="885" spans="1:13" ht="15.75" thickBot="1"/>
    <row r="886" spans="1:13" ht="15.75">
      <c r="A886" s="232"/>
      <c r="B886" s="584" t="s">
        <v>449</v>
      </c>
      <c r="C886" s="584"/>
      <c r="D886" s="584"/>
      <c r="E886" s="584"/>
      <c r="F886" s="584"/>
      <c r="G886" s="584"/>
      <c r="H886" s="584"/>
      <c r="I886" s="585"/>
      <c r="J886" s="586" t="s">
        <v>450</v>
      </c>
      <c r="K886" s="584"/>
      <c r="L886" s="584"/>
      <c r="M886" s="587"/>
    </row>
    <row r="887" spans="1:13" ht="21">
      <c r="A887" s="588" t="s">
        <v>451</v>
      </c>
      <c r="B887" s="589"/>
      <c r="C887" s="589"/>
      <c r="D887" s="589"/>
      <c r="E887" s="589"/>
      <c r="F887" s="589"/>
      <c r="G887" s="589"/>
      <c r="H887" s="589"/>
      <c r="I887" s="589"/>
      <c r="J887" s="589"/>
      <c r="K887" s="589"/>
      <c r="L887" s="589"/>
      <c r="M887" s="590"/>
    </row>
    <row r="888" spans="1:13" ht="21">
      <c r="A888" s="233"/>
      <c r="B888" s="578" t="s">
        <v>452</v>
      </c>
      <c r="C888" s="578"/>
      <c r="D888" s="578"/>
      <c r="E888" s="579"/>
      <c r="F888" s="234" t="s">
        <v>453</v>
      </c>
      <c r="G888" s="234"/>
      <c r="H888" s="570" t="s">
        <v>454</v>
      </c>
      <c r="I888" s="571"/>
      <c r="J888" s="572"/>
      <c r="K888" s="235" t="s">
        <v>455</v>
      </c>
      <c r="L888" s="262"/>
      <c r="M888" s="236"/>
    </row>
    <row r="889" spans="1:13">
      <c r="A889" s="580" t="s">
        <v>456</v>
      </c>
      <c r="B889" s="571"/>
      <c r="C889" s="571"/>
      <c r="D889" s="571"/>
      <c r="E889" s="571"/>
      <c r="F889" s="571"/>
      <c r="G889" s="571"/>
      <c r="H889" s="571"/>
      <c r="I889" s="571"/>
      <c r="J889" s="571"/>
      <c r="K889" s="571"/>
      <c r="L889" s="571"/>
      <c r="M889" s="581"/>
    </row>
    <row r="890" spans="1:13">
      <c r="A890" s="561" t="s">
        <v>457</v>
      </c>
      <c r="B890" s="562"/>
      <c r="C890" s="562"/>
      <c r="D890" s="562"/>
      <c r="E890" s="562"/>
      <c r="F890" s="562"/>
      <c r="G890" s="562"/>
      <c r="H890" s="562"/>
      <c r="I890" s="562"/>
      <c r="J890" s="562"/>
      <c r="K890" s="562"/>
      <c r="L890" s="562"/>
      <c r="M890" s="582"/>
    </row>
    <row r="891" spans="1:13">
      <c r="A891" s="537" t="s">
        <v>458</v>
      </c>
      <c r="B891" s="538"/>
      <c r="C891" s="539" t="s">
        <v>200</v>
      </c>
      <c r="D891" s="540"/>
      <c r="E891" s="540"/>
      <c r="F891" s="540"/>
      <c r="G891" s="541"/>
      <c r="H891" s="258" t="s">
        <v>459</v>
      </c>
      <c r="I891" s="237"/>
      <c r="J891" s="549">
        <v>18</v>
      </c>
      <c r="K891" s="549"/>
      <c r="L891" s="549"/>
      <c r="M891" s="583"/>
    </row>
    <row r="892" spans="1:13">
      <c r="A892" s="537" t="s">
        <v>460</v>
      </c>
      <c r="B892" s="538"/>
      <c r="C892" s="539" t="s">
        <v>264</v>
      </c>
      <c r="D892" s="540"/>
      <c r="E892" s="540"/>
      <c r="F892" s="540"/>
      <c r="G892" s="541"/>
      <c r="H892" s="258" t="s">
        <v>461</v>
      </c>
      <c r="I892" s="237"/>
      <c r="J892" s="574">
        <v>1133</v>
      </c>
      <c r="K892" s="574"/>
      <c r="L892" s="574"/>
      <c r="M892" s="575"/>
    </row>
    <row r="893" spans="1:13">
      <c r="A893" s="537" t="s">
        <v>462</v>
      </c>
      <c r="B893" s="538"/>
      <c r="C893" s="592" t="s">
        <v>522</v>
      </c>
      <c r="D893" s="540">
        <v>40923</v>
      </c>
      <c r="E893" s="540">
        <v>40923</v>
      </c>
      <c r="F893" s="540">
        <v>40923</v>
      </c>
      <c r="G893" s="541">
        <v>40923</v>
      </c>
      <c r="H893" s="258" t="s">
        <v>463</v>
      </c>
      <c r="I893" s="237"/>
      <c r="J893" s="574">
        <v>7006084917</v>
      </c>
      <c r="K893" s="574">
        <v>7006084917</v>
      </c>
      <c r="L893" s="574">
        <v>7006084917</v>
      </c>
      <c r="M893" s="575">
        <v>7006084917</v>
      </c>
    </row>
    <row r="894" spans="1:13">
      <c r="A894" s="537" t="s">
        <v>464</v>
      </c>
      <c r="B894" s="538"/>
      <c r="C894" s="539" t="s">
        <v>328</v>
      </c>
      <c r="D894" s="540"/>
      <c r="E894" s="540"/>
      <c r="F894" s="540"/>
      <c r="G894" s="541"/>
      <c r="H894" s="548" t="s">
        <v>270</v>
      </c>
      <c r="I894" s="549"/>
      <c r="J894" s="574" t="s">
        <v>329</v>
      </c>
      <c r="K894" s="574"/>
      <c r="L894" s="574"/>
      <c r="M894" s="575"/>
    </row>
    <row r="895" spans="1:13">
      <c r="A895" s="545" t="s">
        <v>465</v>
      </c>
      <c r="B895" s="546"/>
      <c r="C895" s="546"/>
      <c r="D895" s="546"/>
      <c r="E895" s="546"/>
      <c r="F895" s="546"/>
      <c r="G895" s="546"/>
      <c r="H895" s="546"/>
      <c r="I895" s="546"/>
      <c r="J895" s="546"/>
      <c r="K895" s="546"/>
      <c r="L895" s="546"/>
      <c r="M895" s="547"/>
    </row>
    <row r="896" spans="1:13">
      <c r="A896" s="591" t="s">
        <v>466</v>
      </c>
      <c r="B896" s="546" t="s">
        <v>467</v>
      </c>
      <c r="C896" s="546"/>
      <c r="D896" s="546"/>
      <c r="E896" s="546"/>
      <c r="F896" s="546"/>
      <c r="G896" s="546"/>
      <c r="H896" s="546" t="s">
        <v>468</v>
      </c>
      <c r="I896" s="546"/>
      <c r="J896" s="546"/>
      <c r="K896" s="546"/>
      <c r="L896" s="546"/>
      <c r="M896" s="547"/>
    </row>
    <row r="897" spans="1:13" ht="30">
      <c r="A897" s="591"/>
      <c r="B897" s="238" t="s">
        <v>469</v>
      </c>
      <c r="C897" s="238" t="s">
        <v>470</v>
      </c>
      <c r="D897" s="238" t="s">
        <v>471</v>
      </c>
      <c r="E897" s="238" t="s">
        <v>472</v>
      </c>
      <c r="F897" s="238">
        <v>100</v>
      </c>
      <c r="G897" s="265" t="s">
        <v>275</v>
      </c>
      <c r="H897" s="238" t="s">
        <v>473</v>
      </c>
      <c r="I897" s="238" t="s">
        <v>470</v>
      </c>
      <c r="J897" s="238" t="s">
        <v>471</v>
      </c>
      <c r="K897" s="238" t="s">
        <v>474</v>
      </c>
      <c r="L897" s="238">
        <v>100</v>
      </c>
      <c r="M897" s="239" t="s">
        <v>275</v>
      </c>
    </row>
    <row r="898" spans="1:13">
      <c r="A898" s="261" t="s">
        <v>276</v>
      </c>
      <c r="B898" s="273">
        <v>9.25</v>
      </c>
      <c r="C898" s="271">
        <v>5</v>
      </c>
      <c r="D898" s="271">
        <v>5</v>
      </c>
      <c r="E898" s="273">
        <v>70</v>
      </c>
      <c r="F898" s="241">
        <f>SUM(B898:E898)</f>
        <v>89.25</v>
      </c>
      <c r="G898" s="271" t="str">
        <f>IF(F898&gt;=91,"A1",IF(F898&gt;=81,"A2",IF(F898&gt;=71,"B1",IF(F898&gt;=61,"B2",IF(F898&gt;=51,"C1",IF(F898&gt;=41,"C2",IF(F898&gt;=33,"D","E")))))))</f>
        <v>A2</v>
      </c>
      <c r="H898" s="259">
        <v>9</v>
      </c>
      <c r="I898" s="259">
        <v>5</v>
      </c>
      <c r="J898" s="259">
        <v>5</v>
      </c>
      <c r="K898" s="242">
        <v>64</v>
      </c>
      <c r="L898" s="241">
        <f>SUM(H898:K898)</f>
        <v>83</v>
      </c>
      <c r="M898" s="260" t="str">
        <f>IF(L898&gt;=91,"A1",IF(L898&gt;=81,"A2",IF(L898&gt;=71,"B1",IF(L898&gt;=61,"B2",IF(L898&gt;=51,"C1",IF(L898&gt;=41,"C2",IF(L898&gt;=33,"D","E")))))))</f>
        <v>A2</v>
      </c>
    </row>
    <row r="899" spans="1:13">
      <c r="A899" s="261" t="s">
        <v>277</v>
      </c>
      <c r="B899" s="274">
        <v>8.5</v>
      </c>
      <c r="C899" s="271">
        <v>5</v>
      </c>
      <c r="D899" s="271">
        <v>5</v>
      </c>
      <c r="E899" s="271">
        <v>61</v>
      </c>
      <c r="F899" s="241">
        <f t="shared" ref="F899:F903" si="101">SUM(B899:E899)</f>
        <v>79.5</v>
      </c>
      <c r="G899" s="271" t="str">
        <f t="shared" ref="G899:G902" si="102">IF(F899&gt;=91,"A1",IF(F899&gt;=81,"A2",IF(F899&gt;=71,"B1",IF(F899&gt;=61,"B2",IF(F899&gt;=51,"C1",IF(F899&gt;=41,"C2",IF(F899&gt;=33,"D","E")))))))</f>
        <v>B1</v>
      </c>
      <c r="H899" s="259">
        <v>8.5</v>
      </c>
      <c r="I899" s="259">
        <v>5</v>
      </c>
      <c r="J899" s="259">
        <v>4.5</v>
      </c>
      <c r="K899" s="259">
        <v>68</v>
      </c>
      <c r="L899" s="241">
        <f t="shared" ref="L899:L902" si="103">SUM(H899:K899)</f>
        <v>86</v>
      </c>
      <c r="M899" s="260" t="str">
        <f t="shared" ref="M899:M902" si="104">IF(L899&gt;=91,"A1",IF(L899&gt;=81,"A2",IF(L899&gt;=71,"B1",IF(L899&gt;=61,"B2",IF(L899&gt;=51,"C1",IF(L899&gt;=41,"C2",IF(L899&gt;=33,"D","E")))))))</f>
        <v>A2</v>
      </c>
    </row>
    <row r="900" spans="1:13">
      <c r="A900" s="261" t="s">
        <v>475</v>
      </c>
      <c r="B900" s="271">
        <v>10</v>
      </c>
      <c r="C900" s="271">
        <v>5</v>
      </c>
      <c r="D900" s="271">
        <v>5</v>
      </c>
      <c r="E900" s="271">
        <v>68</v>
      </c>
      <c r="F900" s="313">
        <f t="shared" si="101"/>
        <v>88</v>
      </c>
      <c r="G900" s="271" t="str">
        <f t="shared" si="102"/>
        <v>A2</v>
      </c>
      <c r="H900" s="259">
        <v>9.75</v>
      </c>
      <c r="I900" s="259">
        <v>5</v>
      </c>
      <c r="J900" s="259">
        <v>5</v>
      </c>
      <c r="K900" s="5">
        <v>73</v>
      </c>
      <c r="L900" s="241">
        <f t="shared" si="103"/>
        <v>92.75</v>
      </c>
      <c r="M900" s="260" t="str">
        <f t="shared" si="104"/>
        <v>A1</v>
      </c>
    </row>
    <row r="901" spans="1:13" ht="15.75">
      <c r="A901" s="261" t="s">
        <v>279</v>
      </c>
      <c r="B901" s="271">
        <v>10</v>
      </c>
      <c r="C901" s="271">
        <v>5</v>
      </c>
      <c r="D901" s="271">
        <v>5</v>
      </c>
      <c r="E901" s="271">
        <v>74.5</v>
      </c>
      <c r="F901" s="313">
        <f t="shared" si="101"/>
        <v>94.5</v>
      </c>
      <c r="G901" s="271" t="str">
        <f t="shared" si="102"/>
        <v>A1</v>
      </c>
      <c r="H901" s="244">
        <v>10</v>
      </c>
      <c r="I901" s="338">
        <v>5</v>
      </c>
      <c r="J901" s="338">
        <v>5</v>
      </c>
      <c r="K901" s="5">
        <v>80</v>
      </c>
      <c r="L901" s="241">
        <f t="shared" si="103"/>
        <v>100</v>
      </c>
      <c r="M901" s="260" t="str">
        <f t="shared" si="104"/>
        <v>A1</v>
      </c>
    </row>
    <row r="902" spans="1:13" ht="15.75">
      <c r="A902" s="261" t="s">
        <v>379</v>
      </c>
      <c r="B902" s="271">
        <v>9.75</v>
      </c>
      <c r="C902" s="271">
        <v>5</v>
      </c>
      <c r="D902" s="271">
        <v>5</v>
      </c>
      <c r="E902" s="271">
        <v>73</v>
      </c>
      <c r="F902" s="241">
        <f t="shared" si="101"/>
        <v>92.75</v>
      </c>
      <c r="G902" s="271" t="str">
        <f t="shared" si="102"/>
        <v>A1</v>
      </c>
      <c r="H902" s="244">
        <v>9</v>
      </c>
      <c r="I902" s="259">
        <v>4.5</v>
      </c>
      <c r="J902" s="259">
        <v>5</v>
      </c>
      <c r="K902" s="339">
        <v>75</v>
      </c>
      <c r="L902" s="241">
        <f t="shared" si="103"/>
        <v>93.5</v>
      </c>
      <c r="M902" s="260" t="str">
        <f t="shared" si="104"/>
        <v>A1</v>
      </c>
    </row>
    <row r="903" spans="1:13">
      <c r="A903" s="261" t="s">
        <v>360</v>
      </c>
      <c r="B903" s="271"/>
      <c r="C903" s="271"/>
      <c r="D903" s="271"/>
      <c r="E903" s="275">
        <v>46</v>
      </c>
      <c r="F903" s="245">
        <f t="shared" si="101"/>
        <v>46</v>
      </c>
      <c r="G903" s="271"/>
      <c r="H903" s="259"/>
      <c r="I903" s="259"/>
      <c r="J903" s="259"/>
      <c r="K903" s="259">
        <v>46.5</v>
      </c>
      <c r="L903" s="313"/>
      <c r="M903" s="260"/>
    </row>
    <row r="904" spans="1:13">
      <c r="A904" s="261" t="s">
        <v>493</v>
      </c>
      <c r="B904" s="271"/>
      <c r="C904" s="271"/>
      <c r="D904" s="271"/>
      <c r="E904" s="272">
        <v>47.5</v>
      </c>
      <c r="F904" s="313"/>
      <c r="G904" s="271"/>
      <c r="H904" s="259"/>
      <c r="I904" s="259"/>
      <c r="J904" s="259"/>
      <c r="K904" s="12">
        <v>40</v>
      </c>
      <c r="L904" s="313"/>
      <c r="M904" s="260"/>
    </row>
    <row r="905" spans="1:13">
      <c r="A905" s="261" t="s">
        <v>494</v>
      </c>
      <c r="B905" s="271"/>
      <c r="C905" s="271"/>
      <c r="D905" s="271"/>
      <c r="E905" s="271">
        <v>40.5</v>
      </c>
      <c r="F905" s="313"/>
      <c r="G905" s="271"/>
      <c r="H905" s="259"/>
      <c r="I905" s="259"/>
      <c r="J905" s="259"/>
      <c r="K905" s="259">
        <v>43.5</v>
      </c>
      <c r="L905" s="313"/>
      <c r="M905" s="260"/>
    </row>
    <row r="906" spans="1:13">
      <c r="A906" s="261" t="s">
        <v>383</v>
      </c>
      <c r="B906" s="271"/>
      <c r="C906" s="271"/>
      <c r="D906" s="271"/>
      <c r="E906" s="271">
        <v>43</v>
      </c>
      <c r="F906" s="313"/>
      <c r="G906" s="271"/>
      <c r="H906" s="259"/>
      <c r="I906" s="259"/>
      <c r="J906" s="259"/>
      <c r="K906" s="259">
        <v>42</v>
      </c>
      <c r="L906" s="313"/>
      <c r="M906" s="260"/>
    </row>
    <row r="907" spans="1:13" ht="26.25">
      <c r="A907" s="261" t="s">
        <v>476</v>
      </c>
      <c r="B907" s="259">
        <v>500</v>
      </c>
      <c r="C907" s="263" t="s">
        <v>477</v>
      </c>
      <c r="D907" s="246">
        <f>(F898+F899+F900+F901+F902)</f>
        <v>444</v>
      </c>
      <c r="E907" s="247"/>
      <c r="F907" s="263" t="s">
        <v>478</v>
      </c>
      <c r="G907" s="246">
        <f>(D907/500)*100</f>
        <v>88.8</v>
      </c>
      <c r="H907" s="247"/>
      <c r="I907" s="248"/>
      <c r="J907" s="542" t="s">
        <v>479</v>
      </c>
      <c r="K907" s="542"/>
      <c r="L907" s="543" t="str">
        <f>IF(G907&gt;=91,"A1",IF(G907&gt;=81,"A2",IF(G907&gt;=71,"B1",IF(G907&gt;=61,"B2",IF(G907&gt;=51,"C1",IF(G907&gt;=41,"C2",IF(G907&gt;=33,"D","E")))))))</f>
        <v>A2</v>
      </c>
      <c r="M907" s="544" t="str">
        <f t="shared" ref="M907" si="105">IF(K907&gt;=91,"A1",IF(K907&gt;=81,"A2",IF(K907&gt;=71,"B1",IF(K907&gt;=61,"B2",IF(K907&gt;=51,"C1",IF(K907&gt;=41,"C2",IF(K907&gt;=33,"D","E")))))))</f>
        <v>E</v>
      </c>
    </row>
    <row r="908" spans="1:13" ht="26.25">
      <c r="A908" s="267" t="s">
        <v>480</v>
      </c>
      <c r="B908" s="259">
        <v>500</v>
      </c>
      <c r="C908" s="263" t="s">
        <v>481</v>
      </c>
      <c r="D908" s="246">
        <f>(L898+L899+L900+L901+L902)</f>
        <v>455.25</v>
      </c>
      <c r="E908" s="247"/>
      <c r="F908" s="263" t="s">
        <v>482</v>
      </c>
      <c r="G908" s="246">
        <f>D908/500*100</f>
        <v>91.05</v>
      </c>
      <c r="H908" s="246"/>
      <c r="I908" s="249"/>
      <c r="J908" s="542" t="s">
        <v>483</v>
      </c>
      <c r="K908" s="542"/>
      <c r="L908" s="543" t="str">
        <f>IF(G908&gt;=91,"A1",IF(G908&gt;=81,"A2",IF(G908&gt;=71,"B1",IF(G908&gt;=61,"B2",IF(G908&gt;=51,"C1",IF(G908&gt;=41,"C2",IF(G908&gt;=33,"D","E")))))))</f>
        <v>A1</v>
      </c>
      <c r="M908" s="544" t="str">
        <f t="shared" ref="M908:M909" si="106">IF(K908&gt;=91,"A1",IF(K908&gt;=81,"A2",IF(K908&gt;=71,"B1",IF(K908&gt;=61,"B2",IF(K908&gt;=51,"C1",IF(K908&gt;=41,"C2",IF(K908&gt;=33,"D","E")))))))</f>
        <v>E</v>
      </c>
    </row>
    <row r="909" spans="1:13">
      <c r="A909" s="268" t="s">
        <v>484</v>
      </c>
      <c r="B909" s="265">
        <v>1000</v>
      </c>
      <c r="C909" s="265">
        <f>(D907+D908)</f>
        <v>899.25</v>
      </c>
      <c r="D909" s="576"/>
      <c r="E909" s="576"/>
      <c r="F909" s="264" t="s">
        <v>485</v>
      </c>
      <c r="G909" s="264"/>
      <c r="H909" s="264"/>
      <c r="I909" s="359">
        <f>(C909/1000)*100</f>
        <v>89.924999999999997</v>
      </c>
      <c r="J909" s="264" t="s">
        <v>486</v>
      </c>
      <c r="K909" s="264"/>
      <c r="L909" s="535" t="str">
        <f>IF(I909&gt;=91,"A1",IF(I909&gt;=81,"A2",IF(I909&gt;=71,"B1",IF(I909&gt;=61,"B2",IF(I909&gt;=51,"C1",IF(I909&gt;=41,"C2",IF(I909&gt;=33,"D","E")))))))</f>
        <v>A2</v>
      </c>
      <c r="M909" s="536" t="str">
        <f t="shared" si="106"/>
        <v>E</v>
      </c>
    </row>
    <row r="910" spans="1:13">
      <c r="A910" s="573" t="s">
        <v>386</v>
      </c>
      <c r="B910" s="574"/>
      <c r="C910" s="574"/>
      <c r="D910" s="574"/>
      <c r="E910" s="574"/>
      <c r="F910" s="574"/>
      <c r="G910" s="574"/>
      <c r="H910" s="574"/>
      <c r="I910" s="574"/>
      <c r="J910" s="574"/>
      <c r="K910" s="574"/>
      <c r="L910" s="574"/>
      <c r="M910" s="575"/>
    </row>
    <row r="911" spans="1:13">
      <c r="A911" s="545" t="s">
        <v>387</v>
      </c>
      <c r="B911" s="546"/>
      <c r="C911" s="546"/>
      <c r="D911" s="546"/>
      <c r="E911" s="546"/>
      <c r="F911" s="546"/>
      <c r="G911" s="546"/>
      <c r="H911" s="546"/>
      <c r="I911" s="546"/>
      <c r="J911" s="546"/>
      <c r="K911" s="546"/>
      <c r="L911" s="546"/>
      <c r="M911" s="547"/>
    </row>
    <row r="912" spans="1:13">
      <c r="A912" s="545" t="s">
        <v>388</v>
      </c>
      <c r="B912" s="546"/>
      <c r="C912" s="546"/>
      <c r="D912" s="546"/>
      <c r="E912" s="546"/>
      <c r="F912" s="546" t="s">
        <v>487</v>
      </c>
      <c r="G912" s="546"/>
      <c r="H912" s="546"/>
      <c r="I912" s="546"/>
      <c r="J912" s="546"/>
      <c r="K912" s="546" t="s">
        <v>488</v>
      </c>
      <c r="L912" s="546"/>
      <c r="M912" s="547"/>
    </row>
    <row r="913" spans="1:13">
      <c r="A913" s="548" t="s">
        <v>390</v>
      </c>
      <c r="B913" s="549"/>
      <c r="C913" s="549"/>
      <c r="D913" s="549"/>
      <c r="E913" s="549"/>
      <c r="F913" s="543" t="s">
        <v>391</v>
      </c>
      <c r="G913" s="543"/>
      <c r="H913" s="543"/>
      <c r="I913" s="543"/>
      <c r="J913" s="543"/>
      <c r="K913" s="569" t="s">
        <v>391</v>
      </c>
      <c r="L913" s="543"/>
      <c r="M913" s="544"/>
    </row>
    <row r="914" spans="1:13">
      <c r="A914" s="545" t="s">
        <v>392</v>
      </c>
      <c r="B914" s="546"/>
      <c r="C914" s="546"/>
      <c r="D914" s="546"/>
      <c r="E914" s="546"/>
      <c r="F914" s="546"/>
      <c r="G914" s="546"/>
      <c r="H914" s="546"/>
      <c r="I914" s="546"/>
      <c r="J914" s="546"/>
      <c r="K914" s="546"/>
      <c r="L914" s="546"/>
      <c r="M914" s="547"/>
    </row>
    <row r="915" spans="1:13">
      <c r="A915" s="545" t="s">
        <v>388</v>
      </c>
      <c r="B915" s="546"/>
      <c r="C915" s="546"/>
      <c r="D915" s="546"/>
      <c r="E915" s="546"/>
      <c r="F915" s="546" t="s">
        <v>487</v>
      </c>
      <c r="G915" s="546"/>
      <c r="H915" s="546"/>
      <c r="I915" s="546"/>
      <c r="J915" s="546"/>
      <c r="K915" s="546" t="s">
        <v>488</v>
      </c>
      <c r="L915" s="546"/>
      <c r="M915" s="547"/>
    </row>
    <row r="916" spans="1:13">
      <c r="A916" s="537" t="s">
        <v>393</v>
      </c>
      <c r="B916" s="538"/>
      <c r="C916" s="538"/>
      <c r="D916" s="538"/>
      <c r="E916" s="538"/>
      <c r="F916" s="546" t="s">
        <v>394</v>
      </c>
      <c r="G916" s="546" t="s">
        <v>394</v>
      </c>
      <c r="H916" s="546" t="s">
        <v>394</v>
      </c>
      <c r="I916" s="546" t="s">
        <v>394</v>
      </c>
      <c r="J916" s="546" t="s">
        <v>394</v>
      </c>
      <c r="K916" s="546" t="s">
        <v>398</v>
      </c>
      <c r="L916" s="546"/>
      <c r="M916" s="547"/>
    </row>
    <row r="917" spans="1:13">
      <c r="A917" s="537" t="s">
        <v>395</v>
      </c>
      <c r="B917" s="538"/>
      <c r="C917" s="538"/>
      <c r="D917" s="538"/>
      <c r="E917" s="538"/>
      <c r="F917" s="543" t="s">
        <v>394</v>
      </c>
      <c r="G917" s="543" t="s">
        <v>394</v>
      </c>
      <c r="H917" s="543" t="s">
        <v>394</v>
      </c>
      <c r="I917" s="543" t="s">
        <v>394</v>
      </c>
      <c r="J917" s="543" t="s">
        <v>394</v>
      </c>
      <c r="K917" s="569" t="s">
        <v>398</v>
      </c>
      <c r="L917" s="543"/>
      <c r="M917" s="544"/>
    </row>
    <row r="918" spans="1:13">
      <c r="A918" s="561" t="s">
        <v>396</v>
      </c>
      <c r="B918" s="562"/>
      <c r="C918" s="562"/>
      <c r="D918" s="562"/>
      <c r="E918" s="563"/>
      <c r="F918" s="564" t="s">
        <v>391</v>
      </c>
      <c r="G918" s="565" t="s">
        <v>391</v>
      </c>
      <c r="H918" s="565" t="s">
        <v>391</v>
      </c>
      <c r="I918" s="565" t="s">
        <v>391</v>
      </c>
      <c r="J918" s="566" t="s">
        <v>391</v>
      </c>
      <c r="K918" s="567" t="s">
        <v>398</v>
      </c>
      <c r="L918" s="565"/>
      <c r="M918" s="568"/>
    </row>
    <row r="919" spans="1:13">
      <c r="A919" s="561" t="s">
        <v>397</v>
      </c>
      <c r="B919" s="562"/>
      <c r="C919" s="562"/>
      <c r="D919" s="562"/>
      <c r="E919" s="563"/>
      <c r="F919" s="564" t="s">
        <v>398</v>
      </c>
      <c r="G919" s="565" t="s">
        <v>398</v>
      </c>
      <c r="H919" s="565" t="s">
        <v>398</v>
      </c>
      <c r="I919" s="565" t="s">
        <v>398</v>
      </c>
      <c r="J919" s="566" t="s">
        <v>398</v>
      </c>
      <c r="K919" s="567" t="s">
        <v>398</v>
      </c>
      <c r="L919" s="565"/>
      <c r="M919" s="568"/>
    </row>
    <row r="920" spans="1:13">
      <c r="A920" s="545" t="s">
        <v>399</v>
      </c>
      <c r="B920" s="546"/>
      <c r="C920" s="546"/>
      <c r="D920" s="546"/>
      <c r="E920" s="546"/>
      <c r="F920" s="546"/>
      <c r="G920" s="546"/>
      <c r="H920" s="546"/>
      <c r="I920" s="546"/>
      <c r="J920" s="546"/>
      <c r="K920" s="546"/>
      <c r="L920" s="546"/>
      <c r="M920" s="547"/>
    </row>
    <row r="921" spans="1:13">
      <c r="A921" s="545" t="s">
        <v>388</v>
      </c>
      <c r="B921" s="546"/>
      <c r="C921" s="546"/>
      <c r="D921" s="546"/>
      <c r="E921" s="546"/>
      <c r="F921" s="546" t="s">
        <v>487</v>
      </c>
      <c r="G921" s="546"/>
      <c r="H921" s="546"/>
      <c r="I921" s="546"/>
      <c r="J921" s="546"/>
      <c r="K921" s="546" t="s">
        <v>488</v>
      </c>
      <c r="L921" s="546"/>
      <c r="M921" s="547"/>
    </row>
    <row r="922" spans="1:13">
      <c r="A922" s="548" t="s">
        <v>373</v>
      </c>
      <c r="B922" s="549"/>
      <c r="C922" s="549"/>
      <c r="D922" s="549"/>
      <c r="E922" s="549"/>
      <c r="F922" s="549"/>
      <c r="G922" s="543" t="s">
        <v>552</v>
      </c>
      <c r="H922" s="543"/>
      <c r="I922" s="543"/>
      <c r="J922" s="543"/>
      <c r="K922" s="543"/>
      <c r="L922" s="543"/>
      <c r="M922" s="544"/>
    </row>
    <row r="923" spans="1:13">
      <c r="A923" s="261" t="s">
        <v>489</v>
      </c>
      <c r="B923" s="559" t="s">
        <v>557</v>
      </c>
      <c r="C923" s="540"/>
      <c r="D923" s="540"/>
      <c r="E923" s="540"/>
      <c r="F923" s="540"/>
      <c r="G923" s="540"/>
      <c r="H923" s="540"/>
      <c r="I923" s="540"/>
      <c r="J923" s="540"/>
      <c r="K923" s="540"/>
      <c r="L923" s="540"/>
      <c r="M923" s="560"/>
    </row>
    <row r="924" spans="1:13">
      <c r="A924" s="261" t="s">
        <v>400</v>
      </c>
      <c r="B924" s="539" t="s">
        <v>525</v>
      </c>
      <c r="C924" s="540"/>
      <c r="D924" s="540"/>
      <c r="E924" s="540"/>
      <c r="F924" s="540"/>
      <c r="G924" s="540"/>
      <c r="H924" s="540"/>
      <c r="I924" s="540"/>
      <c r="J924" s="540"/>
      <c r="K924" s="540"/>
      <c r="L924" s="540"/>
      <c r="M924" s="560"/>
    </row>
    <row r="925" spans="1:13">
      <c r="A925" s="545" t="s">
        <v>490</v>
      </c>
      <c r="B925" s="546"/>
      <c r="C925" s="546"/>
      <c r="D925" s="546" t="s">
        <v>491</v>
      </c>
      <c r="E925" s="546"/>
      <c r="F925" s="546"/>
      <c r="G925" s="546"/>
      <c r="H925" s="546"/>
      <c r="I925" s="546"/>
      <c r="J925" s="546" t="s">
        <v>492</v>
      </c>
      <c r="K925" s="546"/>
      <c r="L925" s="546"/>
      <c r="M925" s="547"/>
    </row>
    <row r="926" spans="1:13">
      <c r="A926" s="545"/>
      <c r="B926" s="546"/>
      <c r="C926" s="546"/>
      <c r="D926" s="546"/>
      <c r="E926" s="546"/>
      <c r="F926" s="546"/>
      <c r="G926" s="546"/>
      <c r="H926" s="546"/>
      <c r="I926" s="546"/>
      <c r="J926" s="546"/>
      <c r="K926" s="546"/>
      <c r="L926" s="546"/>
      <c r="M926" s="547"/>
    </row>
    <row r="927" spans="1:13">
      <c r="A927" s="545"/>
      <c r="B927" s="546"/>
      <c r="C927" s="546"/>
      <c r="D927" s="546"/>
      <c r="E927" s="546"/>
      <c r="F927" s="546"/>
      <c r="G927" s="546"/>
      <c r="H927" s="546"/>
      <c r="I927" s="546"/>
      <c r="J927" s="546"/>
      <c r="K927" s="546"/>
      <c r="L927" s="546"/>
      <c r="M927" s="547"/>
    </row>
    <row r="928" spans="1:13">
      <c r="A928" s="545"/>
      <c r="B928" s="546"/>
      <c r="C928" s="546"/>
      <c r="D928" s="546"/>
      <c r="E928" s="546"/>
      <c r="F928" s="546"/>
      <c r="G928" s="546"/>
      <c r="H928" s="546"/>
      <c r="I928" s="546"/>
      <c r="J928" s="546"/>
      <c r="K928" s="546"/>
      <c r="L928" s="546"/>
      <c r="M928" s="547"/>
    </row>
    <row r="929" spans="1:13">
      <c r="A929" s="554" t="s">
        <v>401</v>
      </c>
      <c r="B929" s="555"/>
      <c r="C929" s="555"/>
      <c r="D929" s="555"/>
      <c r="E929" s="555"/>
      <c r="F929" s="555"/>
      <c r="G929" s="555"/>
      <c r="H929" s="556" t="s">
        <v>402</v>
      </c>
      <c r="I929" s="557"/>
      <c r="J929" s="557"/>
      <c r="K929" s="557"/>
      <c r="L929" s="557"/>
      <c r="M929" s="558"/>
    </row>
    <row r="930" spans="1:13">
      <c r="A930" s="257" t="s">
        <v>403</v>
      </c>
      <c r="B930" s="555" t="s">
        <v>275</v>
      </c>
      <c r="C930" s="555"/>
      <c r="D930" s="250" t="s">
        <v>403</v>
      </c>
      <c r="E930" s="256"/>
      <c r="F930" s="555" t="s">
        <v>275</v>
      </c>
      <c r="G930" s="555"/>
      <c r="H930" s="269"/>
      <c r="I930" s="269"/>
      <c r="J930" s="270" t="s">
        <v>404</v>
      </c>
      <c r="K930" s="269"/>
      <c r="L930" s="270" t="s">
        <v>275</v>
      </c>
      <c r="M930" s="251"/>
    </row>
    <row r="931" spans="1:13">
      <c r="A931" s="252" t="s">
        <v>405</v>
      </c>
      <c r="B931" s="551" t="s">
        <v>280</v>
      </c>
      <c r="C931" s="551"/>
      <c r="D931" s="551" t="s">
        <v>406</v>
      </c>
      <c r="E931" s="551"/>
      <c r="F931" s="551" t="s">
        <v>306</v>
      </c>
      <c r="G931" s="551"/>
      <c r="H931" s="269"/>
      <c r="I931" s="269"/>
      <c r="J931" s="552">
        <v>3</v>
      </c>
      <c r="K931" s="553"/>
      <c r="L931" s="343" t="s">
        <v>398</v>
      </c>
      <c r="M931" s="251"/>
    </row>
    <row r="932" spans="1:13">
      <c r="A932" s="252" t="s">
        <v>407</v>
      </c>
      <c r="B932" s="551" t="s">
        <v>297</v>
      </c>
      <c r="C932" s="551"/>
      <c r="D932" s="551" t="s">
        <v>408</v>
      </c>
      <c r="E932" s="551"/>
      <c r="F932" s="551" t="s">
        <v>292</v>
      </c>
      <c r="G932" s="551"/>
      <c r="H932" s="269"/>
      <c r="I932" s="269"/>
      <c r="J932" s="552">
        <v>2</v>
      </c>
      <c r="K932" s="553"/>
      <c r="L932" s="343" t="s">
        <v>391</v>
      </c>
      <c r="M932" s="251"/>
    </row>
    <row r="933" spans="1:13">
      <c r="A933" s="252" t="s">
        <v>409</v>
      </c>
      <c r="B933" s="551" t="s">
        <v>410</v>
      </c>
      <c r="C933" s="551"/>
      <c r="D933" s="551" t="s">
        <v>411</v>
      </c>
      <c r="E933" s="551"/>
      <c r="F933" s="551" t="s">
        <v>412</v>
      </c>
      <c r="G933" s="551"/>
      <c r="H933" s="269"/>
      <c r="I933" s="269"/>
      <c r="J933" s="552">
        <v>1</v>
      </c>
      <c r="K933" s="553"/>
      <c r="L933" s="343" t="s">
        <v>394</v>
      </c>
      <c r="M933" s="251"/>
    </row>
    <row r="934" spans="1:13" ht="15.75" thickBot="1">
      <c r="A934" s="253" t="s">
        <v>413</v>
      </c>
      <c r="B934" s="550" t="s">
        <v>336</v>
      </c>
      <c r="C934" s="550"/>
      <c r="D934" s="550" t="s">
        <v>414</v>
      </c>
      <c r="E934" s="550"/>
      <c r="F934" s="550" t="s">
        <v>415</v>
      </c>
      <c r="G934" s="550"/>
      <c r="H934" s="254"/>
      <c r="I934" s="254"/>
      <c r="J934" s="254"/>
      <c r="K934" s="254"/>
      <c r="L934" s="358"/>
      <c r="M934" s="255"/>
    </row>
    <row r="937" spans="1:13" ht="15.75" thickBot="1"/>
    <row r="938" spans="1:13" ht="15.75">
      <c r="A938" s="232"/>
      <c r="B938" s="584" t="s">
        <v>449</v>
      </c>
      <c r="C938" s="584"/>
      <c r="D938" s="584"/>
      <c r="E938" s="584"/>
      <c r="F938" s="584"/>
      <c r="G938" s="584"/>
      <c r="H938" s="584"/>
      <c r="I938" s="585"/>
      <c r="J938" s="586" t="s">
        <v>450</v>
      </c>
      <c r="K938" s="584"/>
      <c r="L938" s="584"/>
      <c r="M938" s="587"/>
    </row>
    <row r="939" spans="1:13" ht="21">
      <c r="A939" s="588" t="s">
        <v>451</v>
      </c>
      <c r="B939" s="589"/>
      <c r="C939" s="589"/>
      <c r="D939" s="589"/>
      <c r="E939" s="589"/>
      <c r="F939" s="589"/>
      <c r="G939" s="589"/>
      <c r="H939" s="589"/>
      <c r="I939" s="589"/>
      <c r="J939" s="589"/>
      <c r="K939" s="589"/>
      <c r="L939" s="589"/>
      <c r="M939" s="590"/>
    </row>
    <row r="940" spans="1:13" ht="21">
      <c r="A940" s="233"/>
      <c r="B940" s="578" t="s">
        <v>452</v>
      </c>
      <c r="C940" s="578"/>
      <c r="D940" s="578"/>
      <c r="E940" s="579"/>
      <c r="F940" s="234" t="s">
        <v>453</v>
      </c>
      <c r="G940" s="234"/>
      <c r="H940" s="570" t="s">
        <v>454</v>
      </c>
      <c r="I940" s="571"/>
      <c r="J940" s="572"/>
      <c r="K940" s="235" t="s">
        <v>455</v>
      </c>
      <c r="L940" s="262"/>
      <c r="M940" s="236"/>
    </row>
    <row r="941" spans="1:13">
      <c r="A941" s="580" t="s">
        <v>456</v>
      </c>
      <c r="B941" s="571"/>
      <c r="C941" s="571"/>
      <c r="D941" s="571"/>
      <c r="E941" s="571"/>
      <c r="F941" s="571"/>
      <c r="G941" s="571"/>
      <c r="H941" s="571"/>
      <c r="I941" s="571"/>
      <c r="J941" s="571"/>
      <c r="K941" s="571"/>
      <c r="L941" s="571"/>
      <c r="M941" s="581"/>
    </row>
    <row r="942" spans="1:13">
      <c r="A942" s="561" t="s">
        <v>457</v>
      </c>
      <c r="B942" s="562"/>
      <c r="C942" s="562"/>
      <c r="D942" s="562"/>
      <c r="E942" s="562"/>
      <c r="F942" s="562"/>
      <c r="G942" s="562"/>
      <c r="H942" s="562"/>
      <c r="I942" s="562"/>
      <c r="J942" s="562"/>
      <c r="K942" s="562"/>
      <c r="L942" s="562"/>
      <c r="M942" s="582"/>
    </row>
    <row r="943" spans="1:13">
      <c r="A943" s="537" t="s">
        <v>458</v>
      </c>
      <c r="B943" s="538"/>
      <c r="C943" s="539" t="s">
        <v>210</v>
      </c>
      <c r="D943" s="540"/>
      <c r="E943" s="540"/>
      <c r="F943" s="540"/>
      <c r="G943" s="541"/>
      <c r="H943" s="258" t="s">
        <v>459</v>
      </c>
      <c r="I943" s="237"/>
      <c r="J943" s="549">
        <v>19</v>
      </c>
      <c r="K943" s="549"/>
      <c r="L943" s="549"/>
      <c r="M943" s="583"/>
    </row>
    <row r="944" spans="1:13">
      <c r="A944" s="537" t="s">
        <v>460</v>
      </c>
      <c r="B944" s="538"/>
      <c r="C944" s="539" t="s">
        <v>264</v>
      </c>
      <c r="D944" s="540"/>
      <c r="E944" s="540"/>
      <c r="F944" s="540"/>
      <c r="G944" s="541"/>
      <c r="H944" s="258" t="s">
        <v>461</v>
      </c>
      <c r="I944" s="237"/>
      <c r="J944" s="574">
        <v>1163</v>
      </c>
      <c r="K944" s="574"/>
      <c r="L944" s="574"/>
      <c r="M944" s="575"/>
    </row>
    <row r="945" spans="1:13">
      <c r="A945" s="537" t="s">
        <v>462</v>
      </c>
      <c r="B945" s="538"/>
      <c r="C945" s="577">
        <v>41156</v>
      </c>
      <c r="D945" s="540">
        <v>41008</v>
      </c>
      <c r="E945" s="540">
        <v>41008</v>
      </c>
      <c r="F945" s="540">
        <v>41008</v>
      </c>
      <c r="G945" s="541">
        <v>41008</v>
      </c>
      <c r="H945" s="258" t="s">
        <v>463</v>
      </c>
      <c r="I945" s="237"/>
      <c r="J945" s="574">
        <v>9419121471</v>
      </c>
      <c r="K945" s="574">
        <v>9419121471</v>
      </c>
      <c r="L945" s="574">
        <v>9419121471</v>
      </c>
      <c r="M945" s="575">
        <v>9419121471</v>
      </c>
    </row>
    <row r="946" spans="1:13">
      <c r="A946" s="537" t="s">
        <v>464</v>
      </c>
      <c r="B946" s="538"/>
      <c r="C946" s="539" t="s">
        <v>330</v>
      </c>
      <c r="D946" s="540"/>
      <c r="E946" s="540"/>
      <c r="F946" s="540"/>
      <c r="G946" s="541"/>
      <c r="H946" s="548" t="s">
        <v>270</v>
      </c>
      <c r="I946" s="549"/>
      <c r="J946" s="574" t="s">
        <v>331</v>
      </c>
      <c r="K946" s="574"/>
      <c r="L946" s="574"/>
      <c r="M946" s="575"/>
    </row>
    <row r="947" spans="1:13">
      <c r="A947" s="545" t="s">
        <v>465</v>
      </c>
      <c r="B947" s="546"/>
      <c r="C947" s="546"/>
      <c r="D947" s="546"/>
      <c r="E947" s="546"/>
      <c r="F947" s="546"/>
      <c r="G947" s="546"/>
      <c r="H947" s="546"/>
      <c r="I947" s="546"/>
      <c r="J947" s="546"/>
      <c r="K947" s="546"/>
      <c r="L947" s="546"/>
      <c r="M947" s="547"/>
    </row>
    <row r="948" spans="1:13">
      <c r="A948" s="591" t="s">
        <v>466</v>
      </c>
      <c r="B948" s="546" t="s">
        <v>467</v>
      </c>
      <c r="C948" s="546"/>
      <c r="D948" s="546"/>
      <c r="E948" s="546"/>
      <c r="F948" s="546"/>
      <c r="G948" s="546"/>
      <c r="H948" s="546" t="s">
        <v>468</v>
      </c>
      <c r="I948" s="546"/>
      <c r="J948" s="546"/>
      <c r="K948" s="546"/>
      <c r="L948" s="546"/>
      <c r="M948" s="547"/>
    </row>
    <row r="949" spans="1:13" ht="30">
      <c r="A949" s="591"/>
      <c r="B949" s="238" t="s">
        <v>469</v>
      </c>
      <c r="C949" s="238" t="s">
        <v>470</v>
      </c>
      <c r="D949" s="238" t="s">
        <v>471</v>
      </c>
      <c r="E949" s="238" t="s">
        <v>472</v>
      </c>
      <c r="F949" s="238">
        <v>100</v>
      </c>
      <c r="G949" s="265" t="s">
        <v>275</v>
      </c>
      <c r="H949" s="238" t="s">
        <v>473</v>
      </c>
      <c r="I949" s="238" t="s">
        <v>470</v>
      </c>
      <c r="J949" s="238" t="s">
        <v>471</v>
      </c>
      <c r="K949" s="238" t="s">
        <v>474</v>
      </c>
      <c r="L949" s="238">
        <v>100</v>
      </c>
      <c r="M949" s="239" t="s">
        <v>275</v>
      </c>
    </row>
    <row r="950" spans="1:13">
      <c r="A950" s="261" t="s">
        <v>276</v>
      </c>
      <c r="B950" s="273">
        <v>6.25</v>
      </c>
      <c r="C950" s="271">
        <v>4</v>
      </c>
      <c r="D950" s="271">
        <v>5</v>
      </c>
      <c r="E950" s="273">
        <v>66</v>
      </c>
      <c r="F950" s="241">
        <f>SUM(B950:E950)</f>
        <v>81.25</v>
      </c>
      <c r="G950" s="271" t="str">
        <f>IF(F950&gt;=91,"A1",IF(F950&gt;=81,"A2",IF(F950&gt;=71,"B1",IF(F950&gt;=61,"B2",IF(F950&gt;=51,"C1",IF(F950&gt;=41,"C2",IF(F950&gt;=33,"D","E")))))))</f>
        <v>A2</v>
      </c>
      <c r="H950" s="259">
        <v>8.75</v>
      </c>
      <c r="I950" s="259">
        <v>4.5</v>
      </c>
      <c r="J950" s="259">
        <v>4.5</v>
      </c>
      <c r="K950" s="242">
        <v>65</v>
      </c>
      <c r="L950" s="241">
        <f>SUM(H950:K950)</f>
        <v>82.75</v>
      </c>
      <c r="M950" s="260" t="str">
        <f>IF(L950&gt;=91,"A1",IF(L950&gt;=81,"A2",IF(L950&gt;=71,"B1",IF(L950&gt;=61,"B2",IF(L950&gt;=51,"C1",IF(L950&gt;=41,"C2",IF(L950&gt;=33,"D","E")))))))</f>
        <v>A2</v>
      </c>
    </row>
    <row r="951" spans="1:13">
      <c r="A951" s="261" t="s">
        <v>277</v>
      </c>
      <c r="B951" s="274">
        <v>5</v>
      </c>
      <c r="C951" s="271">
        <v>4</v>
      </c>
      <c r="D951" s="271">
        <v>4</v>
      </c>
      <c r="E951" s="271">
        <v>43.5</v>
      </c>
      <c r="F951" s="241">
        <f t="shared" ref="F951:F955" si="107">SUM(B951:E951)</f>
        <v>56.5</v>
      </c>
      <c r="G951" s="271" t="str">
        <f t="shared" ref="G951:G954" si="108">IF(F951&gt;=91,"A1",IF(F951&gt;=81,"A2",IF(F951&gt;=71,"B1",IF(F951&gt;=61,"B2",IF(F951&gt;=51,"C1",IF(F951&gt;=41,"C2",IF(F951&gt;=33,"D","E")))))))</f>
        <v>C1</v>
      </c>
      <c r="H951" s="259">
        <v>5.75</v>
      </c>
      <c r="I951" s="259">
        <v>5</v>
      </c>
      <c r="J951" s="259">
        <v>4</v>
      </c>
      <c r="K951" s="259">
        <v>53</v>
      </c>
      <c r="L951" s="241">
        <f t="shared" ref="L951:L954" si="109">SUM(H951:K951)</f>
        <v>67.75</v>
      </c>
      <c r="M951" s="260" t="str">
        <f t="shared" ref="M951:M954" si="110">IF(L951&gt;=91,"A1",IF(L951&gt;=81,"A2",IF(L951&gt;=71,"B1",IF(L951&gt;=61,"B2",IF(L951&gt;=51,"C1",IF(L951&gt;=41,"C2",IF(L951&gt;=33,"D","E")))))))</f>
        <v>B2</v>
      </c>
    </row>
    <row r="952" spans="1:13">
      <c r="A952" s="261" t="s">
        <v>475</v>
      </c>
      <c r="B952" s="271">
        <v>7</v>
      </c>
      <c r="C952" s="271">
        <v>3.5</v>
      </c>
      <c r="D952" s="271">
        <v>3.5</v>
      </c>
      <c r="E952" s="271">
        <v>30</v>
      </c>
      <c r="F952" s="313">
        <f t="shared" si="107"/>
        <v>44</v>
      </c>
      <c r="G952" s="271" t="str">
        <f t="shared" si="108"/>
        <v>C2</v>
      </c>
      <c r="H952" s="259">
        <v>2.75</v>
      </c>
      <c r="I952" s="259">
        <v>3</v>
      </c>
      <c r="J952" s="259">
        <v>3</v>
      </c>
      <c r="K952" s="5">
        <v>39</v>
      </c>
      <c r="L952" s="241">
        <f t="shared" si="109"/>
        <v>47.75</v>
      </c>
      <c r="M952" s="260" t="str">
        <f t="shared" si="110"/>
        <v>C2</v>
      </c>
    </row>
    <row r="953" spans="1:13" ht="15.75">
      <c r="A953" s="261" t="s">
        <v>279</v>
      </c>
      <c r="B953" s="271">
        <v>9.25</v>
      </c>
      <c r="C953" s="271">
        <v>4</v>
      </c>
      <c r="D953" s="271">
        <v>4</v>
      </c>
      <c r="E953" s="271">
        <v>53</v>
      </c>
      <c r="F953" s="313">
        <f t="shared" si="107"/>
        <v>70.25</v>
      </c>
      <c r="G953" s="271" t="str">
        <f t="shared" si="108"/>
        <v>B2</v>
      </c>
      <c r="H953" s="244">
        <v>9</v>
      </c>
      <c r="I953" s="338">
        <v>4</v>
      </c>
      <c r="J953" s="338">
        <v>4</v>
      </c>
      <c r="K953" s="5">
        <v>61.5</v>
      </c>
      <c r="L953" s="241">
        <f t="shared" si="109"/>
        <v>78.5</v>
      </c>
      <c r="M953" s="260" t="str">
        <f t="shared" si="110"/>
        <v>B1</v>
      </c>
    </row>
    <row r="954" spans="1:13" ht="15.75">
      <c r="A954" s="261" t="s">
        <v>379</v>
      </c>
      <c r="B954" s="271">
        <v>5.75</v>
      </c>
      <c r="C954" s="271">
        <v>4</v>
      </c>
      <c r="D954" s="271">
        <v>4</v>
      </c>
      <c r="E954" s="271">
        <v>48.5</v>
      </c>
      <c r="F954" s="241">
        <f t="shared" si="107"/>
        <v>62.25</v>
      </c>
      <c r="G954" s="271" t="str">
        <f t="shared" si="108"/>
        <v>B2</v>
      </c>
      <c r="H954" s="244">
        <v>7.5</v>
      </c>
      <c r="I954" s="259">
        <v>5</v>
      </c>
      <c r="J954" s="259">
        <v>4</v>
      </c>
      <c r="K954" s="339">
        <v>67</v>
      </c>
      <c r="L954" s="241">
        <f t="shared" si="109"/>
        <v>83.5</v>
      </c>
      <c r="M954" s="260" t="str">
        <f t="shared" si="110"/>
        <v>A2</v>
      </c>
    </row>
    <row r="955" spans="1:13">
      <c r="A955" s="261" t="s">
        <v>360</v>
      </c>
      <c r="B955" s="271"/>
      <c r="C955" s="271"/>
      <c r="D955" s="271"/>
      <c r="E955" s="275">
        <v>31</v>
      </c>
      <c r="F955" s="245">
        <f t="shared" si="107"/>
        <v>31</v>
      </c>
      <c r="G955" s="271"/>
      <c r="H955" s="259"/>
      <c r="I955" s="259"/>
      <c r="J955" s="259"/>
      <c r="K955" s="259">
        <v>34</v>
      </c>
      <c r="L955" s="313"/>
      <c r="M955" s="260"/>
    </row>
    <row r="956" spans="1:13">
      <c r="A956" s="261" t="s">
        <v>493</v>
      </c>
      <c r="B956" s="271"/>
      <c r="C956" s="271"/>
      <c r="D956" s="271"/>
      <c r="E956" s="272">
        <v>39.5</v>
      </c>
      <c r="F956" s="313"/>
      <c r="G956" s="271"/>
      <c r="H956" s="259"/>
      <c r="I956" s="259"/>
      <c r="J956" s="259"/>
      <c r="K956" s="12">
        <v>42</v>
      </c>
      <c r="L956" s="313"/>
      <c r="M956" s="260"/>
    </row>
    <row r="957" spans="1:13">
      <c r="A957" s="261" t="s">
        <v>494</v>
      </c>
      <c r="B957" s="271"/>
      <c r="C957" s="271"/>
      <c r="D957" s="271"/>
      <c r="E957" s="271">
        <v>39.5</v>
      </c>
      <c r="F957" s="313"/>
      <c r="G957" s="271"/>
      <c r="H957" s="259"/>
      <c r="I957" s="259"/>
      <c r="J957" s="259"/>
      <c r="K957" s="259">
        <v>44</v>
      </c>
      <c r="L957" s="313"/>
      <c r="M957" s="260"/>
    </row>
    <row r="958" spans="1:13">
      <c r="A958" s="261" t="s">
        <v>383</v>
      </c>
      <c r="B958" s="271"/>
      <c r="C958" s="271"/>
      <c r="D958" s="271"/>
      <c r="E958" s="271">
        <v>37</v>
      </c>
      <c r="F958" s="313"/>
      <c r="G958" s="271"/>
      <c r="H958" s="259"/>
      <c r="I958" s="259"/>
      <c r="J958" s="259"/>
      <c r="K958" s="259">
        <v>26.5</v>
      </c>
      <c r="L958" s="313"/>
      <c r="M958" s="260"/>
    </row>
    <row r="959" spans="1:13" ht="26.25">
      <c r="A959" s="261" t="s">
        <v>476</v>
      </c>
      <c r="B959" s="259">
        <v>500</v>
      </c>
      <c r="C959" s="263" t="s">
        <v>477</v>
      </c>
      <c r="D959" s="246">
        <f>(F950+F951+F952+F953+F954)</f>
        <v>314.25</v>
      </c>
      <c r="E959" s="247"/>
      <c r="F959" s="263" t="s">
        <v>478</v>
      </c>
      <c r="G959" s="246">
        <f>(D959/500)*100</f>
        <v>62.849999999999994</v>
      </c>
      <c r="H959" s="247"/>
      <c r="I959" s="248"/>
      <c r="J959" s="542" t="s">
        <v>479</v>
      </c>
      <c r="K959" s="542"/>
      <c r="L959" s="543" t="str">
        <f>IF(G959&gt;=91,"A1",IF(G959&gt;=81,"A2",IF(G959&gt;=71,"B1",IF(G959&gt;=61,"B2",IF(G959&gt;=51,"C1",IF(G959&gt;=41,"C2",IF(G959&gt;=33,"D","E")))))))</f>
        <v>B2</v>
      </c>
      <c r="M959" s="544" t="str">
        <f t="shared" ref="M959" si="111">IF(K959&gt;=91,"A1",IF(K959&gt;=81,"A2",IF(K959&gt;=71,"B1",IF(K959&gt;=61,"B2",IF(K959&gt;=51,"C1",IF(K959&gt;=41,"C2",IF(K959&gt;=33,"D","E")))))))</f>
        <v>E</v>
      </c>
    </row>
    <row r="960" spans="1:13" ht="26.25">
      <c r="A960" s="267" t="s">
        <v>480</v>
      </c>
      <c r="B960" s="259">
        <v>500</v>
      </c>
      <c r="C960" s="263" t="s">
        <v>481</v>
      </c>
      <c r="D960" s="246">
        <f>(L950+L951+L952+L953+L954)</f>
        <v>360.25</v>
      </c>
      <c r="E960" s="247"/>
      <c r="F960" s="263" t="s">
        <v>482</v>
      </c>
      <c r="G960" s="246">
        <f>D960/500*100</f>
        <v>72.05</v>
      </c>
      <c r="H960" s="246"/>
      <c r="I960" s="249"/>
      <c r="J960" s="542" t="s">
        <v>483</v>
      </c>
      <c r="K960" s="542"/>
      <c r="L960" s="543" t="str">
        <f>IF(G960&gt;=91,"A1",IF(G960&gt;=81,"A2",IF(G960&gt;=71,"B1",IF(G960&gt;=61,"B2",IF(G960&gt;=51,"C1",IF(G960&gt;=41,"C2",IF(G960&gt;=33,"D","E")))))))</f>
        <v>B1</v>
      </c>
      <c r="M960" s="544" t="str">
        <f t="shared" ref="M960:M961" si="112">IF(K960&gt;=91,"A1",IF(K960&gt;=81,"A2",IF(K960&gt;=71,"B1",IF(K960&gt;=61,"B2",IF(K960&gt;=51,"C1",IF(K960&gt;=41,"C2",IF(K960&gt;=33,"D","E")))))))</f>
        <v>E</v>
      </c>
    </row>
    <row r="961" spans="1:13">
      <c r="A961" s="268" t="s">
        <v>484</v>
      </c>
      <c r="B961" s="265">
        <v>1000</v>
      </c>
      <c r="C961" s="265">
        <f>(D959+D960)</f>
        <v>674.5</v>
      </c>
      <c r="D961" s="576"/>
      <c r="E961" s="576"/>
      <c r="F961" s="264" t="s">
        <v>485</v>
      </c>
      <c r="G961" s="264"/>
      <c r="H961" s="264"/>
      <c r="I961" s="265">
        <f>(C961/1000)*100</f>
        <v>67.45</v>
      </c>
      <c r="J961" s="264" t="s">
        <v>486</v>
      </c>
      <c r="K961" s="264"/>
      <c r="L961" s="535" t="str">
        <f>IF(I961&gt;=91,"A1",IF(I961&gt;=81,"A2",IF(I961&gt;=71,"B1",IF(I961&gt;=61,"B2",IF(I961&gt;=51,"C1",IF(I961&gt;=41,"C2",IF(I961&gt;=33,"D","E")))))))</f>
        <v>B2</v>
      </c>
      <c r="M961" s="536" t="str">
        <f t="shared" si="112"/>
        <v>E</v>
      </c>
    </row>
    <row r="962" spans="1:13">
      <c r="A962" s="573" t="s">
        <v>386</v>
      </c>
      <c r="B962" s="574"/>
      <c r="C962" s="574"/>
      <c r="D962" s="574"/>
      <c r="E962" s="574"/>
      <c r="F962" s="574"/>
      <c r="G962" s="574"/>
      <c r="H962" s="574"/>
      <c r="I962" s="574"/>
      <c r="J962" s="574"/>
      <c r="K962" s="574"/>
      <c r="L962" s="574"/>
      <c r="M962" s="575"/>
    </row>
    <row r="963" spans="1:13">
      <c r="A963" s="545" t="s">
        <v>387</v>
      </c>
      <c r="B963" s="546"/>
      <c r="C963" s="546"/>
      <c r="D963" s="546"/>
      <c r="E963" s="546"/>
      <c r="F963" s="546"/>
      <c r="G963" s="546"/>
      <c r="H963" s="546"/>
      <c r="I963" s="546"/>
      <c r="J963" s="546"/>
      <c r="K963" s="546"/>
      <c r="L963" s="546"/>
      <c r="M963" s="547"/>
    </row>
    <row r="964" spans="1:13">
      <c r="A964" s="545" t="s">
        <v>388</v>
      </c>
      <c r="B964" s="546"/>
      <c r="C964" s="546"/>
      <c r="D964" s="546"/>
      <c r="E964" s="546"/>
      <c r="F964" s="546" t="s">
        <v>487</v>
      </c>
      <c r="G964" s="546"/>
      <c r="H964" s="546"/>
      <c r="I964" s="546"/>
      <c r="J964" s="546"/>
      <c r="K964" s="546" t="s">
        <v>488</v>
      </c>
      <c r="L964" s="546"/>
      <c r="M964" s="547"/>
    </row>
    <row r="965" spans="1:13">
      <c r="A965" s="548" t="s">
        <v>390</v>
      </c>
      <c r="B965" s="549"/>
      <c r="C965" s="549"/>
      <c r="D965" s="549"/>
      <c r="E965" s="549"/>
      <c r="F965" s="543" t="s">
        <v>391</v>
      </c>
      <c r="G965" s="543"/>
      <c r="H965" s="543"/>
      <c r="I965" s="543"/>
      <c r="J965" s="543"/>
      <c r="K965" s="569" t="s">
        <v>391</v>
      </c>
      <c r="L965" s="543"/>
      <c r="M965" s="544"/>
    </row>
    <row r="966" spans="1:13">
      <c r="A966" s="545" t="s">
        <v>392</v>
      </c>
      <c r="B966" s="546"/>
      <c r="C966" s="546"/>
      <c r="D966" s="546"/>
      <c r="E966" s="546"/>
      <c r="F966" s="546"/>
      <c r="G966" s="546"/>
      <c r="H966" s="546"/>
      <c r="I966" s="546"/>
      <c r="J966" s="546"/>
      <c r="K966" s="546"/>
      <c r="L966" s="546"/>
      <c r="M966" s="547"/>
    </row>
    <row r="967" spans="1:13">
      <c r="A967" s="545" t="s">
        <v>388</v>
      </c>
      <c r="B967" s="546"/>
      <c r="C967" s="546"/>
      <c r="D967" s="546"/>
      <c r="E967" s="546"/>
      <c r="F967" s="546" t="s">
        <v>487</v>
      </c>
      <c r="G967" s="546"/>
      <c r="H967" s="546"/>
      <c r="I967" s="546"/>
      <c r="J967" s="546"/>
      <c r="K967" s="546" t="s">
        <v>488</v>
      </c>
      <c r="L967" s="546"/>
      <c r="M967" s="547"/>
    </row>
    <row r="968" spans="1:13">
      <c r="A968" s="537" t="s">
        <v>393</v>
      </c>
      <c r="B968" s="538"/>
      <c r="C968" s="538"/>
      <c r="D968" s="538"/>
      <c r="E968" s="538"/>
      <c r="F968" s="546" t="s">
        <v>394</v>
      </c>
      <c r="G968" s="546" t="s">
        <v>394</v>
      </c>
      <c r="H968" s="546" t="s">
        <v>394</v>
      </c>
      <c r="I968" s="546" t="s">
        <v>394</v>
      </c>
      <c r="J968" s="546" t="s">
        <v>394</v>
      </c>
      <c r="K968" s="546" t="s">
        <v>391</v>
      </c>
      <c r="L968" s="546"/>
      <c r="M968" s="547"/>
    </row>
    <row r="969" spans="1:13">
      <c r="A969" s="537" t="s">
        <v>395</v>
      </c>
      <c r="B969" s="538"/>
      <c r="C969" s="538"/>
      <c r="D969" s="538"/>
      <c r="E969" s="538"/>
      <c r="F969" s="543" t="s">
        <v>394</v>
      </c>
      <c r="G969" s="543" t="s">
        <v>394</v>
      </c>
      <c r="H969" s="543" t="s">
        <v>394</v>
      </c>
      <c r="I969" s="543" t="s">
        <v>394</v>
      </c>
      <c r="J969" s="543" t="s">
        <v>394</v>
      </c>
      <c r="K969" s="569" t="s">
        <v>391</v>
      </c>
      <c r="L969" s="543"/>
      <c r="M969" s="544"/>
    </row>
    <row r="970" spans="1:13">
      <c r="A970" s="561" t="s">
        <v>396</v>
      </c>
      <c r="B970" s="562"/>
      <c r="C970" s="562"/>
      <c r="D970" s="562"/>
      <c r="E970" s="563"/>
      <c r="F970" s="564" t="s">
        <v>391</v>
      </c>
      <c r="G970" s="565" t="s">
        <v>391</v>
      </c>
      <c r="H970" s="565" t="s">
        <v>391</v>
      </c>
      <c r="I970" s="565" t="s">
        <v>391</v>
      </c>
      <c r="J970" s="566" t="s">
        <v>391</v>
      </c>
      <c r="K970" s="567" t="s">
        <v>398</v>
      </c>
      <c r="L970" s="565"/>
      <c r="M970" s="568"/>
    </row>
    <row r="971" spans="1:13">
      <c r="A971" s="561" t="s">
        <v>397</v>
      </c>
      <c r="B971" s="562"/>
      <c r="C971" s="562"/>
      <c r="D971" s="562"/>
      <c r="E971" s="563"/>
      <c r="F971" s="564" t="s">
        <v>398</v>
      </c>
      <c r="G971" s="565" t="s">
        <v>398</v>
      </c>
      <c r="H971" s="565" t="s">
        <v>398</v>
      </c>
      <c r="I971" s="565" t="s">
        <v>398</v>
      </c>
      <c r="J971" s="566" t="s">
        <v>398</v>
      </c>
      <c r="K971" s="567" t="s">
        <v>398</v>
      </c>
      <c r="L971" s="565"/>
      <c r="M971" s="568"/>
    </row>
    <row r="972" spans="1:13">
      <c r="A972" s="545" t="s">
        <v>399</v>
      </c>
      <c r="B972" s="546"/>
      <c r="C972" s="546"/>
      <c r="D972" s="546"/>
      <c r="E972" s="546"/>
      <c r="F972" s="546"/>
      <c r="G972" s="546"/>
      <c r="H972" s="546"/>
      <c r="I972" s="546"/>
      <c r="J972" s="546"/>
      <c r="K972" s="546"/>
      <c r="L972" s="546"/>
      <c r="M972" s="547"/>
    </row>
    <row r="973" spans="1:13">
      <c r="A973" s="545" t="s">
        <v>388</v>
      </c>
      <c r="B973" s="546"/>
      <c r="C973" s="546"/>
      <c r="D973" s="546"/>
      <c r="E973" s="546"/>
      <c r="F973" s="546" t="s">
        <v>487</v>
      </c>
      <c r="G973" s="546"/>
      <c r="H973" s="546"/>
      <c r="I973" s="546"/>
      <c r="J973" s="546"/>
      <c r="K973" s="546" t="s">
        <v>488</v>
      </c>
      <c r="L973" s="546"/>
      <c r="M973" s="547"/>
    </row>
    <row r="974" spans="1:13">
      <c r="A974" s="548" t="s">
        <v>373</v>
      </c>
      <c r="B974" s="549"/>
      <c r="C974" s="549"/>
      <c r="D974" s="549"/>
      <c r="E974" s="549"/>
      <c r="F974" s="549"/>
      <c r="G974" s="543" t="s">
        <v>552</v>
      </c>
      <c r="H974" s="543"/>
      <c r="I974" s="543"/>
      <c r="J974" s="543"/>
      <c r="K974" s="543"/>
      <c r="L974" s="543"/>
      <c r="M974" s="544"/>
    </row>
    <row r="975" spans="1:13">
      <c r="A975" s="261" t="s">
        <v>489</v>
      </c>
      <c r="B975" s="559" t="s">
        <v>557</v>
      </c>
      <c r="C975" s="540"/>
      <c r="D975" s="540"/>
      <c r="E975" s="540"/>
      <c r="F975" s="540"/>
      <c r="G975" s="540"/>
      <c r="H975" s="540"/>
      <c r="I975" s="540"/>
      <c r="J975" s="540"/>
      <c r="K975" s="540"/>
      <c r="L975" s="540"/>
      <c r="M975" s="560"/>
    </row>
    <row r="976" spans="1:13">
      <c r="A976" s="261" t="s">
        <v>400</v>
      </c>
      <c r="B976" s="539" t="s">
        <v>525</v>
      </c>
      <c r="C976" s="540"/>
      <c r="D976" s="540"/>
      <c r="E976" s="540"/>
      <c r="F976" s="540"/>
      <c r="G976" s="540"/>
      <c r="H976" s="540"/>
      <c r="I976" s="540"/>
      <c r="J976" s="540"/>
      <c r="K976" s="540"/>
      <c r="L976" s="540"/>
      <c r="M976" s="560"/>
    </row>
    <row r="977" spans="1:13">
      <c r="A977" s="545" t="s">
        <v>490</v>
      </c>
      <c r="B977" s="546"/>
      <c r="C977" s="546"/>
      <c r="D977" s="546" t="s">
        <v>491</v>
      </c>
      <c r="E977" s="546"/>
      <c r="F977" s="546"/>
      <c r="G977" s="546"/>
      <c r="H977" s="546"/>
      <c r="I977" s="546"/>
      <c r="J977" s="546" t="s">
        <v>492</v>
      </c>
      <c r="K977" s="546"/>
      <c r="L977" s="546"/>
      <c r="M977" s="547"/>
    </row>
    <row r="978" spans="1:13">
      <c r="A978" s="545"/>
      <c r="B978" s="546"/>
      <c r="C978" s="546"/>
      <c r="D978" s="546"/>
      <c r="E978" s="546"/>
      <c r="F978" s="546"/>
      <c r="G978" s="546"/>
      <c r="H978" s="546"/>
      <c r="I978" s="546"/>
      <c r="J978" s="546"/>
      <c r="K978" s="546"/>
      <c r="L978" s="546"/>
      <c r="M978" s="547"/>
    </row>
    <row r="979" spans="1:13">
      <c r="A979" s="545"/>
      <c r="B979" s="546"/>
      <c r="C979" s="546"/>
      <c r="D979" s="546"/>
      <c r="E979" s="546"/>
      <c r="F979" s="546"/>
      <c r="G979" s="546"/>
      <c r="H979" s="546"/>
      <c r="I979" s="546"/>
      <c r="J979" s="546"/>
      <c r="K979" s="546"/>
      <c r="L979" s="546"/>
      <c r="M979" s="547"/>
    </row>
    <row r="980" spans="1:13">
      <c r="A980" s="545"/>
      <c r="B980" s="546"/>
      <c r="C980" s="546"/>
      <c r="D980" s="546"/>
      <c r="E980" s="546"/>
      <c r="F980" s="546"/>
      <c r="G980" s="546"/>
      <c r="H980" s="546"/>
      <c r="I980" s="546"/>
      <c r="J980" s="546"/>
      <c r="K980" s="546"/>
      <c r="L980" s="546"/>
      <c r="M980" s="547"/>
    </row>
    <row r="981" spans="1:13">
      <c r="A981" s="554" t="s">
        <v>401</v>
      </c>
      <c r="B981" s="555"/>
      <c r="C981" s="555"/>
      <c r="D981" s="555"/>
      <c r="E981" s="555"/>
      <c r="F981" s="555"/>
      <c r="G981" s="555"/>
      <c r="H981" s="556" t="s">
        <v>402</v>
      </c>
      <c r="I981" s="557"/>
      <c r="J981" s="557"/>
      <c r="K981" s="557"/>
      <c r="L981" s="557"/>
      <c r="M981" s="558"/>
    </row>
    <row r="982" spans="1:13">
      <c r="A982" s="257" t="s">
        <v>403</v>
      </c>
      <c r="B982" s="555" t="s">
        <v>275</v>
      </c>
      <c r="C982" s="555"/>
      <c r="D982" s="250" t="s">
        <v>403</v>
      </c>
      <c r="E982" s="256"/>
      <c r="F982" s="555" t="s">
        <v>275</v>
      </c>
      <c r="G982" s="555"/>
      <c r="H982" s="269"/>
      <c r="I982" s="269"/>
      <c r="J982" s="270" t="s">
        <v>404</v>
      </c>
      <c r="K982" s="269"/>
      <c r="L982" s="270" t="s">
        <v>275</v>
      </c>
      <c r="M982" s="251"/>
    </row>
    <row r="983" spans="1:13">
      <c r="A983" s="252" t="s">
        <v>405</v>
      </c>
      <c r="B983" s="551" t="s">
        <v>280</v>
      </c>
      <c r="C983" s="551"/>
      <c r="D983" s="551" t="s">
        <v>406</v>
      </c>
      <c r="E983" s="551"/>
      <c r="F983" s="551" t="s">
        <v>306</v>
      </c>
      <c r="G983" s="551"/>
      <c r="H983" s="269"/>
      <c r="I983" s="269"/>
      <c r="J983" s="552">
        <v>3</v>
      </c>
      <c r="K983" s="553"/>
      <c r="L983" s="343" t="s">
        <v>398</v>
      </c>
      <c r="M983" s="251"/>
    </row>
    <row r="984" spans="1:13">
      <c r="A984" s="252" t="s">
        <v>407</v>
      </c>
      <c r="B984" s="551" t="s">
        <v>297</v>
      </c>
      <c r="C984" s="551"/>
      <c r="D984" s="551" t="s">
        <v>408</v>
      </c>
      <c r="E984" s="551"/>
      <c r="F984" s="551" t="s">
        <v>292</v>
      </c>
      <c r="G984" s="551"/>
      <c r="H984" s="269"/>
      <c r="I984" s="269"/>
      <c r="J984" s="552">
        <v>2</v>
      </c>
      <c r="K984" s="553"/>
      <c r="L984" s="343" t="s">
        <v>391</v>
      </c>
      <c r="M984" s="251"/>
    </row>
    <row r="985" spans="1:13">
      <c r="A985" s="252" t="s">
        <v>409</v>
      </c>
      <c r="B985" s="551" t="s">
        <v>410</v>
      </c>
      <c r="C985" s="551"/>
      <c r="D985" s="551" t="s">
        <v>411</v>
      </c>
      <c r="E985" s="551"/>
      <c r="F985" s="551" t="s">
        <v>412</v>
      </c>
      <c r="G985" s="551"/>
      <c r="H985" s="269"/>
      <c r="I985" s="269"/>
      <c r="J985" s="552">
        <v>1</v>
      </c>
      <c r="K985" s="553"/>
      <c r="L985" s="343" t="s">
        <v>394</v>
      </c>
      <c r="M985" s="251"/>
    </row>
    <row r="986" spans="1:13" ht="15.75" thickBot="1">
      <c r="A986" s="253" t="s">
        <v>413</v>
      </c>
      <c r="B986" s="550" t="s">
        <v>336</v>
      </c>
      <c r="C986" s="550"/>
      <c r="D986" s="550" t="s">
        <v>414</v>
      </c>
      <c r="E986" s="550"/>
      <c r="F986" s="550" t="s">
        <v>415</v>
      </c>
      <c r="G986" s="550"/>
      <c r="H986" s="254"/>
      <c r="I986" s="254"/>
      <c r="J986" s="254"/>
      <c r="K986" s="254"/>
      <c r="L986" s="358"/>
      <c r="M986" s="255"/>
    </row>
    <row r="989" spans="1:13" ht="15.75" thickBot="1"/>
    <row r="990" spans="1:13" ht="15.75">
      <c r="A990" s="232"/>
      <c r="B990" s="584" t="s">
        <v>449</v>
      </c>
      <c r="C990" s="584"/>
      <c r="D990" s="584"/>
      <c r="E990" s="584"/>
      <c r="F990" s="584"/>
      <c r="G990" s="584"/>
      <c r="H990" s="584"/>
      <c r="I990" s="585"/>
      <c r="J990" s="586" t="s">
        <v>450</v>
      </c>
      <c r="K990" s="584"/>
      <c r="L990" s="584"/>
      <c r="M990" s="587"/>
    </row>
    <row r="991" spans="1:13" ht="21">
      <c r="A991" s="588" t="s">
        <v>451</v>
      </c>
      <c r="B991" s="589"/>
      <c r="C991" s="589"/>
      <c r="D991" s="589"/>
      <c r="E991" s="589"/>
      <c r="F991" s="589"/>
      <c r="G991" s="589"/>
      <c r="H991" s="589"/>
      <c r="I991" s="589"/>
      <c r="J991" s="589"/>
      <c r="K991" s="589"/>
      <c r="L991" s="589"/>
      <c r="M991" s="590"/>
    </row>
    <row r="992" spans="1:13" ht="21">
      <c r="A992" s="233"/>
      <c r="B992" s="578" t="s">
        <v>452</v>
      </c>
      <c r="C992" s="578"/>
      <c r="D992" s="578"/>
      <c r="E992" s="579"/>
      <c r="F992" s="234" t="s">
        <v>453</v>
      </c>
      <c r="G992" s="234"/>
      <c r="H992" s="570" t="s">
        <v>454</v>
      </c>
      <c r="I992" s="571"/>
      <c r="J992" s="572"/>
      <c r="K992" s="235" t="s">
        <v>455</v>
      </c>
      <c r="L992" s="262"/>
      <c r="M992" s="236"/>
    </row>
    <row r="993" spans="1:13">
      <c r="A993" s="580" t="s">
        <v>456</v>
      </c>
      <c r="B993" s="571"/>
      <c r="C993" s="571"/>
      <c r="D993" s="571"/>
      <c r="E993" s="571"/>
      <c r="F993" s="571"/>
      <c r="G993" s="571"/>
      <c r="H993" s="571"/>
      <c r="I993" s="571"/>
      <c r="J993" s="571"/>
      <c r="K993" s="571"/>
      <c r="L993" s="571"/>
      <c r="M993" s="581"/>
    </row>
    <row r="994" spans="1:13">
      <c r="A994" s="561" t="s">
        <v>457</v>
      </c>
      <c r="B994" s="562"/>
      <c r="C994" s="562"/>
      <c r="D994" s="562"/>
      <c r="E994" s="562"/>
      <c r="F994" s="562"/>
      <c r="G994" s="562"/>
      <c r="H994" s="562"/>
      <c r="I994" s="562"/>
      <c r="J994" s="562"/>
      <c r="K994" s="562"/>
      <c r="L994" s="562"/>
      <c r="M994" s="582"/>
    </row>
    <row r="995" spans="1:13">
      <c r="A995" s="537" t="s">
        <v>458</v>
      </c>
      <c r="B995" s="538"/>
      <c r="C995" s="539" t="s">
        <v>218</v>
      </c>
      <c r="D995" s="540"/>
      <c r="E995" s="540"/>
      <c r="F995" s="540"/>
      <c r="G995" s="541"/>
      <c r="H995" s="258" t="s">
        <v>459</v>
      </c>
      <c r="I995" s="237"/>
      <c r="J995" s="549">
        <v>20</v>
      </c>
      <c r="K995" s="549"/>
      <c r="L995" s="549"/>
      <c r="M995" s="583"/>
    </row>
    <row r="996" spans="1:13">
      <c r="A996" s="537" t="s">
        <v>460</v>
      </c>
      <c r="B996" s="538"/>
      <c r="C996" s="539" t="s">
        <v>264</v>
      </c>
      <c r="D996" s="540"/>
      <c r="E996" s="540"/>
      <c r="F996" s="540"/>
      <c r="G996" s="541"/>
      <c r="H996" s="258" t="s">
        <v>461</v>
      </c>
      <c r="I996" s="237"/>
      <c r="J996" s="574">
        <v>1037</v>
      </c>
      <c r="K996" s="574"/>
      <c r="L996" s="574"/>
      <c r="M996" s="575"/>
    </row>
    <row r="997" spans="1:13">
      <c r="A997" s="537" t="s">
        <v>462</v>
      </c>
      <c r="B997" s="538"/>
      <c r="C997" s="592" t="s">
        <v>523</v>
      </c>
      <c r="D997" s="540">
        <v>41333</v>
      </c>
      <c r="E997" s="540">
        <v>41333</v>
      </c>
      <c r="F997" s="540">
        <v>41333</v>
      </c>
      <c r="G997" s="541">
        <v>41333</v>
      </c>
      <c r="H997" s="258" t="s">
        <v>463</v>
      </c>
      <c r="I997" s="237"/>
      <c r="J997" s="574">
        <v>9858272229</v>
      </c>
      <c r="K997" s="574">
        <v>9858272229</v>
      </c>
      <c r="L997" s="574">
        <v>9858272229</v>
      </c>
      <c r="M997" s="575">
        <v>9858272229</v>
      </c>
    </row>
    <row r="998" spans="1:13">
      <c r="A998" s="537" t="s">
        <v>464</v>
      </c>
      <c r="B998" s="538"/>
      <c r="C998" s="539" t="s">
        <v>332</v>
      </c>
      <c r="D998" s="540"/>
      <c r="E998" s="540"/>
      <c r="F998" s="540"/>
      <c r="G998" s="541"/>
      <c r="H998" s="548" t="s">
        <v>270</v>
      </c>
      <c r="I998" s="549"/>
      <c r="J998" s="574" t="s">
        <v>333</v>
      </c>
      <c r="K998" s="574"/>
      <c r="L998" s="574"/>
      <c r="M998" s="575"/>
    </row>
    <row r="999" spans="1:13">
      <c r="A999" s="545" t="s">
        <v>465</v>
      </c>
      <c r="B999" s="546"/>
      <c r="C999" s="546"/>
      <c r="D999" s="546"/>
      <c r="E999" s="546"/>
      <c r="F999" s="546"/>
      <c r="G999" s="546"/>
      <c r="H999" s="546"/>
      <c r="I999" s="546"/>
      <c r="J999" s="546"/>
      <c r="K999" s="546"/>
      <c r="L999" s="546"/>
      <c r="M999" s="547"/>
    </row>
    <row r="1000" spans="1:13">
      <c r="A1000" s="591" t="s">
        <v>466</v>
      </c>
      <c r="B1000" s="546" t="s">
        <v>467</v>
      </c>
      <c r="C1000" s="546"/>
      <c r="D1000" s="546"/>
      <c r="E1000" s="546"/>
      <c r="F1000" s="546"/>
      <c r="G1000" s="546"/>
      <c r="H1000" s="546" t="s">
        <v>468</v>
      </c>
      <c r="I1000" s="546"/>
      <c r="J1000" s="546"/>
      <c r="K1000" s="546"/>
      <c r="L1000" s="546"/>
      <c r="M1000" s="547"/>
    </row>
    <row r="1001" spans="1:13" ht="30">
      <c r="A1001" s="591"/>
      <c r="B1001" s="238" t="s">
        <v>469</v>
      </c>
      <c r="C1001" s="238" t="s">
        <v>470</v>
      </c>
      <c r="D1001" s="238" t="s">
        <v>471</v>
      </c>
      <c r="E1001" s="238" t="s">
        <v>472</v>
      </c>
      <c r="F1001" s="238">
        <v>100</v>
      </c>
      <c r="G1001" s="265" t="s">
        <v>275</v>
      </c>
      <c r="H1001" s="238" t="s">
        <v>473</v>
      </c>
      <c r="I1001" s="238" t="s">
        <v>470</v>
      </c>
      <c r="J1001" s="238" t="s">
        <v>471</v>
      </c>
      <c r="K1001" s="238" t="s">
        <v>474</v>
      </c>
      <c r="L1001" s="238">
        <v>100</v>
      </c>
      <c r="M1001" s="239" t="s">
        <v>275</v>
      </c>
    </row>
    <row r="1002" spans="1:13">
      <c r="A1002" s="261" t="s">
        <v>276</v>
      </c>
      <c r="B1002" s="273">
        <v>6.75</v>
      </c>
      <c r="C1002" s="271">
        <v>4</v>
      </c>
      <c r="D1002" s="271">
        <v>4</v>
      </c>
      <c r="E1002" s="273">
        <v>50</v>
      </c>
      <c r="F1002" s="241">
        <f>SUM(B1002:E1002)</f>
        <v>64.75</v>
      </c>
      <c r="G1002" s="271" t="str">
        <f>IF(F1002&gt;=91,"A1",IF(F1002&gt;=81,"A2",IF(F1002&gt;=71,"B1",IF(F1002&gt;=61,"B2",IF(F1002&gt;=51,"C1",IF(F1002&gt;=41,"C2",IF(F1002&gt;=33,"D","E")))))))</f>
        <v>B2</v>
      </c>
      <c r="H1002" s="259">
        <v>7</v>
      </c>
      <c r="I1002" s="259">
        <v>4</v>
      </c>
      <c r="J1002" s="259">
        <v>2</v>
      </c>
      <c r="K1002" s="242">
        <v>43.5</v>
      </c>
      <c r="L1002" s="241">
        <f>SUM(H1002:K1002)</f>
        <v>56.5</v>
      </c>
      <c r="M1002" s="260" t="str">
        <f>IF(L1002&gt;=91,"A1",IF(L1002&gt;=81,"A2",IF(L1002&gt;=71,"B1",IF(L1002&gt;=61,"B2",IF(L1002&gt;=51,"C1",IF(L1002&gt;=41,"C2",IF(L1002&gt;=33,"D","E")))))))</f>
        <v>C1</v>
      </c>
    </row>
    <row r="1003" spans="1:13">
      <c r="A1003" s="261" t="s">
        <v>277</v>
      </c>
      <c r="B1003" s="274">
        <v>5.5</v>
      </c>
      <c r="C1003" s="271">
        <v>4</v>
      </c>
      <c r="D1003" s="271">
        <v>4</v>
      </c>
      <c r="E1003" s="271">
        <v>43</v>
      </c>
      <c r="F1003" s="241">
        <f t="shared" ref="F1003:F1007" si="113">SUM(B1003:E1003)</f>
        <v>56.5</v>
      </c>
      <c r="G1003" s="271" t="str">
        <f t="shared" ref="G1003:G1006" si="114">IF(F1003&gt;=91,"A1",IF(F1003&gt;=81,"A2",IF(F1003&gt;=71,"B1",IF(F1003&gt;=61,"B2",IF(F1003&gt;=51,"C1",IF(F1003&gt;=41,"C2",IF(F1003&gt;=33,"D","E")))))))</f>
        <v>C1</v>
      </c>
      <c r="H1003" s="259">
        <v>6</v>
      </c>
      <c r="I1003" s="259">
        <v>5</v>
      </c>
      <c r="J1003" s="259">
        <v>4</v>
      </c>
      <c r="K1003" s="259">
        <v>50</v>
      </c>
      <c r="L1003" s="241">
        <f t="shared" ref="L1003:L1006" si="115">SUM(H1003:K1003)</f>
        <v>65</v>
      </c>
      <c r="M1003" s="260" t="str">
        <f t="shared" ref="M1003:M1006" si="116">IF(L1003&gt;=91,"A1",IF(L1003&gt;=81,"A2",IF(L1003&gt;=71,"B1",IF(L1003&gt;=61,"B2",IF(L1003&gt;=51,"C1",IF(L1003&gt;=41,"C2",IF(L1003&gt;=33,"D","E")))))))</f>
        <v>B2</v>
      </c>
    </row>
    <row r="1004" spans="1:13">
      <c r="A1004" s="261" t="s">
        <v>475</v>
      </c>
      <c r="B1004" s="271">
        <v>8.75</v>
      </c>
      <c r="C1004" s="271">
        <v>3.5</v>
      </c>
      <c r="D1004" s="271">
        <v>4</v>
      </c>
      <c r="E1004" s="271">
        <v>49</v>
      </c>
      <c r="F1004" s="313">
        <f t="shared" si="113"/>
        <v>65.25</v>
      </c>
      <c r="G1004" s="271" t="str">
        <f t="shared" si="114"/>
        <v>B2</v>
      </c>
      <c r="H1004" s="259">
        <v>7.25</v>
      </c>
      <c r="I1004" s="259">
        <v>4</v>
      </c>
      <c r="J1004" s="259">
        <v>3.5</v>
      </c>
      <c r="K1004" s="5">
        <v>42.5</v>
      </c>
      <c r="L1004" s="241">
        <f t="shared" si="115"/>
        <v>57.25</v>
      </c>
      <c r="M1004" s="260" t="str">
        <f t="shared" si="116"/>
        <v>C1</v>
      </c>
    </row>
    <row r="1005" spans="1:13" ht="15.75">
      <c r="A1005" s="261" t="s">
        <v>279</v>
      </c>
      <c r="B1005" s="271">
        <v>9.5</v>
      </c>
      <c r="C1005" s="271">
        <v>4</v>
      </c>
      <c r="D1005" s="271">
        <v>4</v>
      </c>
      <c r="E1005" s="271">
        <v>47.5</v>
      </c>
      <c r="F1005" s="313">
        <f t="shared" si="113"/>
        <v>65</v>
      </c>
      <c r="G1005" s="271" t="str">
        <f t="shared" si="114"/>
        <v>B2</v>
      </c>
      <c r="H1005" s="244">
        <v>9.5</v>
      </c>
      <c r="I1005" s="338">
        <v>4</v>
      </c>
      <c r="J1005" s="338">
        <v>4</v>
      </c>
      <c r="K1005" s="5">
        <v>64.5</v>
      </c>
      <c r="L1005" s="241">
        <f t="shared" si="115"/>
        <v>82</v>
      </c>
      <c r="M1005" s="260" t="str">
        <f t="shared" si="116"/>
        <v>A2</v>
      </c>
    </row>
    <row r="1006" spans="1:13" ht="15.75">
      <c r="A1006" s="261" t="s">
        <v>379</v>
      </c>
      <c r="B1006" s="271">
        <v>5.5</v>
      </c>
      <c r="C1006" s="271">
        <v>4</v>
      </c>
      <c r="D1006" s="271">
        <v>4</v>
      </c>
      <c r="E1006" s="271">
        <v>38</v>
      </c>
      <c r="F1006" s="241">
        <f t="shared" si="113"/>
        <v>51.5</v>
      </c>
      <c r="G1006" s="271" t="str">
        <f t="shared" si="114"/>
        <v>C1</v>
      </c>
      <c r="H1006" s="244">
        <v>6.5</v>
      </c>
      <c r="I1006" s="259">
        <v>4</v>
      </c>
      <c r="J1006" s="259">
        <v>4</v>
      </c>
      <c r="K1006" s="339">
        <v>43.5</v>
      </c>
      <c r="L1006" s="241">
        <f t="shared" si="115"/>
        <v>58</v>
      </c>
      <c r="M1006" s="260" t="str">
        <f t="shared" si="116"/>
        <v>C1</v>
      </c>
    </row>
    <row r="1007" spans="1:13">
      <c r="A1007" s="261" t="s">
        <v>360</v>
      </c>
      <c r="B1007" s="271"/>
      <c r="C1007" s="271"/>
      <c r="D1007" s="271"/>
      <c r="E1007" s="275">
        <v>29</v>
      </c>
      <c r="F1007" s="245">
        <f t="shared" si="113"/>
        <v>29</v>
      </c>
      <c r="G1007" s="271"/>
      <c r="H1007" s="259"/>
      <c r="I1007" s="259"/>
      <c r="J1007" s="259"/>
      <c r="K1007" s="259">
        <v>36.5</v>
      </c>
      <c r="L1007" s="313"/>
      <c r="M1007" s="260"/>
    </row>
    <row r="1008" spans="1:13">
      <c r="A1008" s="261" t="s">
        <v>493</v>
      </c>
      <c r="B1008" s="271"/>
      <c r="C1008" s="271"/>
      <c r="D1008" s="271"/>
      <c r="E1008" s="272">
        <v>37</v>
      </c>
      <c r="F1008" s="313"/>
      <c r="G1008" s="271"/>
      <c r="H1008" s="259"/>
      <c r="I1008" s="259"/>
      <c r="J1008" s="259"/>
      <c r="K1008" s="12">
        <v>46</v>
      </c>
      <c r="L1008" s="313"/>
      <c r="M1008" s="260"/>
    </row>
    <row r="1009" spans="1:13">
      <c r="A1009" s="261" t="s">
        <v>494</v>
      </c>
      <c r="B1009" s="271"/>
      <c r="C1009" s="271"/>
      <c r="D1009" s="271"/>
      <c r="E1009" s="271">
        <v>34.5</v>
      </c>
      <c r="F1009" s="313"/>
      <c r="G1009" s="271"/>
      <c r="H1009" s="259"/>
      <c r="I1009" s="259"/>
      <c r="J1009" s="259"/>
      <c r="K1009" s="259">
        <v>32</v>
      </c>
      <c r="L1009" s="313"/>
      <c r="M1009" s="260"/>
    </row>
    <row r="1010" spans="1:13">
      <c r="A1010" s="261" t="s">
        <v>383</v>
      </c>
      <c r="B1010" s="271"/>
      <c r="C1010" s="271"/>
      <c r="D1010" s="271"/>
      <c r="E1010" s="271" t="s">
        <v>355</v>
      </c>
      <c r="F1010" s="313"/>
      <c r="G1010" s="271"/>
      <c r="H1010" s="259"/>
      <c r="I1010" s="259"/>
      <c r="J1010" s="259"/>
      <c r="K1010" s="259">
        <v>25</v>
      </c>
      <c r="L1010" s="313"/>
      <c r="M1010" s="260"/>
    </row>
    <row r="1011" spans="1:13" ht="26.25">
      <c r="A1011" s="261" t="s">
        <v>476</v>
      </c>
      <c r="B1011" s="259">
        <v>500</v>
      </c>
      <c r="C1011" s="263" t="s">
        <v>477</v>
      </c>
      <c r="D1011" s="246">
        <f>(F1002+F1003+F1004+F1005+F1006)</f>
        <v>303</v>
      </c>
      <c r="E1011" s="247"/>
      <c r="F1011" s="263" t="s">
        <v>478</v>
      </c>
      <c r="G1011" s="246">
        <f>(D1011/500)*100</f>
        <v>60.6</v>
      </c>
      <c r="H1011" s="247"/>
      <c r="I1011" s="248"/>
      <c r="J1011" s="542" t="s">
        <v>479</v>
      </c>
      <c r="K1011" s="542"/>
      <c r="L1011" s="543" t="str">
        <f>IF(G1011&gt;=91,"A1",IF(G1011&gt;=81,"A2",IF(G1011&gt;=71,"B1",IF(G1011&gt;=61,"B2",IF(G1011&gt;=51,"C1",IF(G1011&gt;=41,"C2",IF(G1011&gt;=33,"D","E")))))))</f>
        <v>C1</v>
      </c>
      <c r="M1011" s="544" t="str">
        <f t="shared" ref="M1011" si="117">IF(K1011&gt;=91,"A1",IF(K1011&gt;=81,"A2",IF(K1011&gt;=71,"B1",IF(K1011&gt;=61,"B2",IF(K1011&gt;=51,"C1",IF(K1011&gt;=41,"C2",IF(K1011&gt;=33,"D","E")))))))</f>
        <v>E</v>
      </c>
    </row>
    <row r="1012" spans="1:13" ht="26.25">
      <c r="A1012" s="267" t="s">
        <v>480</v>
      </c>
      <c r="B1012" s="259">
        <v>500</v>
      </c>
      <c r="C1012" s="263" t="s">
        <v>481</v>
      </c>
      <c r="D1012" s="246">
        <f>(L1002+L1003+L1004+L1005+L1006)</f>
        <v>318.75</v>
      </c>
      <c r="E1012" s="247"/>
      <c r="F1012" s="263" t="s">
        <v>482</v>
      </c>
      <c r="G1012" s="246">
        <f>D1012/500*100</f>
        <v>63.749999999999993</v>
      </c>
      <c r="H1012" s="246"/>
      <c r="I1012" s="249"/>
      <c r="J1012" s="542" t="s">
        <v>483</v>
      </c>
      <c r="K1012" s="542"/>
      <c r="L1012" s="543" t="str">
        <f>IF(G1012&gt;=91,"A1",IF(G1012&gt;=81,"A2",IF(G1012&gt;=71,"B1",IF(G1012&gt;=61,"B2",IF(G1012&gt;=51,"C1",IF(G1012&gt;=41,"C2",IF(G1012&gt;=33,"D","E")))))))</f>
        <v>B2</v>
      </c>
      <c r="M1012" s="544" t="str">
        <f t="shared" ref="M1012:M1013" si="118">IF(K1012&gt;=91,"A1",IF(K1012&gt;=81,"A2",IF(K1012&gt;=71,"B1",IF(K1012&gt;=61,"B2",IF(K1012&gt;=51,"C1",IF(K1012&gt;=41,"C2",IF(K1012&gt;=33,"D","E")))))))</f>
        <v>E</v>
      </c>
    </row>
    <row r="1013" spans="1:13">
      <c r="A1013" s="268" t="s">
        <v>484</v>
      </c>
      <c r="B1013" s="265">
        <v>1000</v>
      </c>
      <c r="C1013" s="265">
        <f>(D1011+D1012)</f>
        <v>621.75</v>
      </c>
      <c r="D1013" s="576"/>
      <c r="E1013" s="576"/>
      <c r="F1013" s="264" t="s">
        <v>485</v>
      </c>
      <c r="G1013" s="264"/>
      <c r="H1013" s="264"/>
      <c r="I1013" s="359">
        <f>(C1013/1000)*100</f>
        <v>62.175000000000004</v>
      </c>
      <c r="J1013" s="264" t="s">
        <v>486</v>
      </c>
      <c r="K1013" s="264"/>
      <c r="L1013" s="535" t="str">
        <f>IF(I1013&gt;=91,"A1",IF(I1013&gt;=81,"A2",IF(I1013&gt;=71,"B1",IF(I1013&gt;=61,"B2",IF(I1013&gt;=51,"C1",IF(I1013&gt;=41,"C2",IF(I1013&gt;=33,"D","E")))))))</f>
        <v>B2</v>
      </c>
      <c r="M1013" s="536" t="str">
        <f t="shared" si="118"/>
        <v>E</v>
      </c>
    </row>
    <row r="1014" spans="1:13">
      <c r="A1014" s="573" t="s">
        <v>386</v>
      </c>
      <c r="B1014" s="574"/>
      <c r="C1014" s="574"/>
      <c r="D1014" s="574"/>
      <c r="E1014" s="574"/>
      <c r="F1014" s="574"/>
      <c r="G1014" s="574"/>
      <c r="H1014" s="574"/>
      <c r="I1014" s="574"/>
      <c r="J1014" s="574"/>
      <c r="K1014" s="574"/>
      <c r="L1014" s="574"/>
      <c r="M1014" s="575"/>
    </row>
    <row r="1015" spans="1:13">
      <c r="A1015" s="545" t="s">
        <v>387</v>
      </c>
      <c r="B1015" s="546"/>
      <c r="C1015" s="546"/>
      <c r="D1015" s="546"/>
      <c r="E1015" s="546"/>
      <c r="F1015" s="546"/>
      <c r="G1015" s="546"/>
      <c r="H1015" s="546"/>
      <c r="I1015" s="546"/>
      <c r="J1015" s="546"/>
      <c r="K1015" s="546"/>
      <c r="L1015" s="546"/>
      <c r="M1015" s="547"/>
    </row>
    <row r="1016" spans="1:13">
      <c r="A1016" s="545" t="s">
        <v>388</v>
      </c>
      <c r="B1016" s="546"/>
      <c r="C1016" s="546"/>
      <c r="D1016" s="546"/>
      <c r="E1016" s="546"/>
      <c r="F1016" s="546" t="s">
        <v>487</v>
      </c>
      <c r="G1016" s="546"/>
      <c r="H1016" s="546"/>
      <c r="I1016" s="546"/>
      <c r="J1016" s="546"/>
      <c r="K1016" s="546" t="s">
        <v>488</v>
      </c>
      <c r="L1016" s="546"/>
      <c r="M1016" s="547"/>
    </row>
    <row r="1017" spans="1:13">
      <c r="A1017" s="548" t="s">
        <v>390</v>
      </c>
      <c r="B1017" s="549"/>
      <c r="C1017" s="549"/>
      <c r="D1017" s="549"/>
      <c r="E1017" s="549"/>
      <c r="F1017" s="543" t="s">
        <v>394</v>
      </c>
      <c r="G1017" s="543"/>
      <c r="H1017" s="543"/>
      <c r="I1017" s="543"/>
      <c r="J1017" s="543"/>
      <c r="K1017" s="569" t="s">
        <v>391</v>
      </c>
      <c r="L1017" s="543"/>
      <c r="M1017" s="544"/>
    </row>
    <row r="1018" spans="1:13">
      <c r="A1018" s="545" t="s">
        <v>392</v>
      </c>
      <c r="B1018" s="546"/>
      <c r="C1018" s="546"/>
      <c r="D1018" s="546"/>
      <c r="E1018" s="546"/>
      <c r="F1018" s="546"/>
      <c r="G1018" s="546"/>
      <c r="H1018" s="546"/>
      <c r="I1018" s="546"/>
      <c r="J1018" s="546"/>
      <c r="K1018" s="546"/>
      <c r="L1018" s="546"/>
      <c r="M1018" s="547"/>
    </row>
    <row r="1019" spans="1:13">
      <c r="A1019" s="545" t="s">
        <v>388</v>
      </c>
      <c r="B1019" s="546"/>
      <c r="C1019" s="546"/>
      <c r="D1019" s="546"/>
      <c r="E1019" s="546"/>
      <c r="F1019" s="546" t="s">
        <v>487</v>
      </c>
      <c r="G1019" s="546"/>
      <c r="H1019" s="546"/>
      <c r="I1019" s="546"/>
      <c r="J1019" s="546"/>
      <c r="K1019" s="546" t="s">
        <v>488</v>
      </c>
      <c r="L1019" s="546"/>
      <c r="M1019" s="547"/>
    </row>
    <row r="1020" spans="1:13">
      <c r="A1020" s="537" t="s">
        <v>393</v>
      </c>
      <c r="B1020" s="538"/>
      <c r="C1020" s="538"/>
      <c r="D1020" s="538"/>
      <c r="E1020" s="538"/>
      <c r="F1020" s="546" t="s">
        <v>391</v>
      </c>
      <c r="G1020" s="546" t="s">
        <v>391</v>
      </c>
      <c r="H1020" s="546" t="s">
        <v>391</v>
      </c>
      <c r="I1020" s="546" t="s">
        <v>391</v>
      </c>
      <c r="J1020" s="546" t="s">
        <v>391</v>
      </c>
      <c r="K1020" s="546" t="s">
        <v>398</v>
      </c>
      <c r="L1020" s="546"/>
      <c r="M1020" s="547"/>
    </row>
    <row r="1021" spans="1:13">
      <c r="A1021" s="537" t="s">
        <v>395</v>
      </c>
      <c r="B1021" s="538"/>
      <c r="C1021" s="538"/>
      <c r="D1021" s="538"/>
      <c r="E1021" s="538"/>
      <c r="F1021" s="543" t="s">
        <v>391</v>
      </c>
      <c r="G1021" s="543" t="s">
        <v>391</v>
      </c>
      <c r="H1021" s="543" t="s">
        <v>391</v>
      </c>
      <c r="I1021" s="543" t="s">
        <v>391</v>
      </c>
      <c r="J1021" s="543" t="s">
        <v>391</v>
      </c>
      <c r="K1021" s="569" t="s">
        <v>398</v>
      </c>
      <c r="L1021" s="543"/>
      <c r="M1021" s="544"/>
    </row>
    <row r="1022" spans="1:13">
      <c r="A1022" s="561" t="s">
        <v>396</v>
      </c>
      <c r="B1022" s="562"/>
      <c r="C1022" s="562"/>
      <c r="D1022" s="562"/>
      <c r="E1022" s="563"/>
      <c r="F1022" s="564" t="s">
        <v>391</v>
      </c>
      <c r="G1022" s="565" t="s">
        <v>391</v>
      </c>
      <c r="H1022" s="565" t="s">
        <v>391</v>
      </c>
      <c r="I1022" s="565" t="s">
        <v>391</v>
      </c>
      <c r="J1022" s="566" t="s">
        <v>391</v>
      </c>
      <c r="K1022" s="567" t="s">
        <v>398</v>
      </c>
      <c r="L1022" s="565"/>
      <c r="M1022" s="568"/>
    </row>
    <row r="1023" spans="1:13">
      <c r="A1023" s="561" t="s">
        <v>397</v>
      </c>
      <c r="B1023" s="562"/>
      <c r="C1023" s="562"/>
      <c r="D1023" s="562"/>
      <c r="E1023" s="563"/>
      <c r="F1023" s="564" t="s">
        <v>398</v>
      </c>
      <c r="G1023" s="565" t="s">
        <v>398</v>
      </c>
      <c r="H1023" s="565" t="s">
        <v>398</v>
      </c>
      <c r="I1023" s="565" t="s">
        <v>398</v>
      </c>
      <c r="J1023" s="566" t="s">
        <v>398</v>
      </c>
      <c r="K1023" s="567" t="s">
        <v>398</v>
      </c>
      <c r="L1023" s="565"/>
      <c r="M1023" s="568"/>
    </row>
    <row r="1024" spans="1:13">
      <c r="A1024" s="545" t="s">
        <v>399</v>
      </c>
      <c r="B1024" s="546"/>
      <c r="C1024" s="546"/>
      <c r="D1024" s="546"/>
      <c r="E1024" s="546"/>
      <c r="F1024" s="546"/>
      <c r="G1024" s="546"/>
      <c r="H1024" s="546"/>
      <c r="I1024" s="546"/>
      <c r="J1024" s="546"/>
      <c r="K1024" s="546"/>
      <c r="L1024" s="546"/>
      <c r="M1024" s="547"/>
    </row>
    <row r="1025" spans="1:13">
      <c r="A1025" s="545" t="s">
        <v>388</v>
      </c>
      <c r="B1025" s="546"/>
      <c r="C1025" s="546"/>
      <c r="D1025" s="546"/>
      <c r="E1025" s="546"/>
      <c r="F1025" s="546" t="s">
        <v>487</v>
      </c>
      <c r="G1025" s="546"/>
      <c r="H1025" s="546"/>
      <c r="I1025" s="546"/>
      <c r="J1025" s="546"/>
      <c r="K1025" s="546" t="s">
        <v>488</v>
      </c>
      <c r="L1025" s="546"/>
      <c r="M1025" s="547"/>
    </row>
    <row r="1026" spans="1:13">
      <c r="A1026" s="548" t="s">
        <v>373</v>
      </c>
      <c r="B1026" s="549"/>
      <c r="C1026" s="549"/>
      <c r="D1026" s="549"/>
      <c r="E1026" s="549"/>
      <c r="F1026" s="549"/>
      <c r="G1026" s="543" t="s">
        <v>541</v>
      </c>
      <c r="H1026" s="543"/>
      <c r="I1026" s="543"/>
      <c r="J1026" s="543"/>
      <c r="K1026" s="543"/>
      <c r="L1026" s="543"/>
      <c r="M1026" s="544"/>
    </row>
    <row r="1027" spans="1:13">
      <c r="A1027" s="261" t="s">
        <v>489</v>
      </c>
      <c r="B1027" s="559" t="s">
        <v>557</v>
      </c>
      <c r="C1027" s="540"/>
      <c r="D1027" s="540"/>
      <c r="E1027" s="540"/>
      <c r="F1027" s="540"/>
      <c r="G1027" s="540"/>
      <c r="H1027" s="540"/>
      <c r="I1027" s="540"/>
      <c r="J1027" s="540"/>
      <c r="K1027" s="540"/>
      <c r="L1027" s="540"/>
      <c r="M1027" s="560"/>
    </row>
    <row r="1028" spans="1:13">
      <c r="A1028" s="261" t="s">
        <v>400</v>
      </c>
      <c r="B1028" s="539" t="s">
        <v>525</v>
      </c>
      <c r="C1028" s="540"/>
      <c r="D1028" s="540"/>
      <c r="E1028" s="540"/>
      <c r="F1028" s="540"/>
      <c r="G1028" s="540"/>
      <c r="H1028" s="540"/>
      <c r="I1028" s="540"/>
      <c r="J1028" s="540"/>
      <c r="K1028" s="540"/>
      <c r="L1028" s="540"/>
      <c r="M1028" s="560"/>
    </row>
    <row r="1029" spans="1:13">
      <c r="A1029" s="545" t="s">
        <v>490</v>
      </c>
      <c r="B1029" s="546"/>
      <c r="C1029" s="546"/>
      <c r="D1029" s="546" t="s">
        <v>491</v>
      </c>
      <c r="E1029" s="546"/>
      <c r="F1029" s="546"/>
      <c r="G1029" s="546"/>
      <c r="H1029" s="546"/>
      <c r="I1029" s="546"/>
      <c r="J1029" s="546" t="s">
        <v>492</v>
      </c>
      <c r="K1029" s="546"/>
      <c r="L1029" s="546"/>
      <c r="M1029" s="547"/>
    </row>
    <row r="1030" spans="1:13">
      <c r="A1030" s="545"/>
      <c r="B1030" s="546"/>
      <c r="C1030" s="546"/>
      <c r="D1030" s="546"/>
      <c r="E1030" s="546"/>
      <c r="F1030" s="546"/>
      <c r="G1030" s="546"/>
      <c r="H1030" s="546"/>
      <c r="I1030" s="546"/>
      <c r="J1030" s="546"/>
      <c r="K1030" s="546"/>
      <c r="L1030" s="546"/>
      <c r="M1030" s="547"/>
    </row>
    <row r="1031" spans="1:13">
      <c r="A1031" s="545"/>
      <c r="B1031" s="546"/>
      <c r="C1031" s="546"/>
      <c r="D1031" s="546"/>
      <c r="E1031" s="546"/>
      <c r="F1031" s="546"/>
      <c r="G1031" s="546"/>
      <c r="H1031" s="546"/>
      <c r="I1031" s="546"/>
      <c r="J1031" s="546"/>
      <c r="K1031" s="546"/>
      <c r="L1031" s="546"/>
      <c r="M1031" s="547"/>
    </row>
    <row r="1032" spans="1:13">
      <c r="A1032" s="545"/>
      <c r="B1032" s="546"/>
      <c r="C1032" s="546"/>
      <c r="D1032" s="546"/>
      <c r="E1032" s="546"/>
      <c r="F1032" s="546"/>
      <c r="G1032" s="546"/>
      <c r="H1032" s="546"/>
      <c r="I1032" s="546"/>
      <c r="J1032" s="546"/>
      <c r="K1032" s="546"/>
      <c r="L1032" s="546"/>
      <c r="M1032" s="547"/>
    </row>
    <row r="1033" spans="1:13">
      <c r="A1033" s="554" t="s">
        <v>401</v>
      </c>
      <c r="B1033" s="555"/>
      <c r="C1033" s="555"/>
      <c r="D1033" s="555"/>
      <c r="E1033" s="555"/>
      <c r="F1033" s="555"/>
      <c r="G1033" s="555"/>
      <c r="H1033" s="556" t="s">
        <v>402</v>
      </c>
      <c r="I1033" s="557"/>
      <c r="J1033" s="557"/>
      <c r="K1033" s="557"/>
      <c r="L1033" s="557"/>
      <c r="M1033" s="558"/>
    </row>
    <row r="1034" spans="1:13">
      <c r="A1034" s="257" t="s">
        <v>403</v>
      </c>
      <c r="B1034" s="555" t="s">
        <v>275</v>
      </c>
      <c r="C1034" s="555"/>
      <c r="D1034" s="250" t="s">
        <v>403</v>
      </c>
      <c r="E1034" s="256"/>
      <c r="F1034" s="555" t="s">
        <v>275</v>
      </c>
      <c r="G1034" s="555"/>
      <c r="H1034" s="269"/>
      <c r="I1034" s="269"/>
      <c r="J1034" s="270" t="s">
        <v>404</v>
      </c>
      <c r="K1034" s="269"/>
      <c r="L1034" s="270" t="s">
        <v>275</v>
      </c>
      <c r="M1034" s="251"/>
    </row>
    <row r="1035" spans="1:13">
      <c r="A1035" s="252" t="s">
        <v>405</v>
      </c>
      <c r="B1035" s="551" t="s">
        <v>280</v>
      </c>
      <c r="C1035" s="551"/>
      <c r="D1035" s="551" t="s">
        <v>406</v>
      </c>
      <c r="E1035" s="551"/>
      <c r="F1035" s="551" t="s">
        <v>306</v>
      </c>
      <c r="G1035" s="551"/>
      <c r="H1035" s="269"/>
      <c r="I1035" s="269"/>
      <c r="J1035" s="552">
        <v>3</v>
      </c>
      <c r="K1035" s="553"/>
      <c r="L1035" s="343" t="s">
        <v>398</v>
      </c>
      <c r="M1035" s="251"/>
    </row>
    <row r="1036" spans="1:13">
      <c r="A1036" s="252" t="s">
        <v>407</v>
      </c>
      <c r="B1036" s="551" t="s">
        <v>297</v>
      </c>
      <c r="C1036" s="551"/>
      <c r="D1036" s="551" t="s">
        <v>408</v>
      </c>
      <c r="E1036" s="551"/>
      <c r="F1036" s="551" t="s">
        <v>292</v>
      </c>
      <c r="G1036" s="551"/>
      <c r="H1036" s="269"/>
      <c r="I1036" s="269"/>
      <c r="J1036" s="552">
        <v>2</v>
      </c>
      <c r="K1036" s="553"/>
      <c r="L1036" s="343" t="s">
        <v>391</v>
      </c>
      <c r="M1036" s="251"/>
    </row>
    <row r="1037" spans="1:13">
      <c r="A1037" s="252" t="s">
        <v>409</v>
      </c>
      <c r="B1037" s="551" t="s">
        <v>410</v>
      </c>
      <c r="C1037" s="551"/>
      <c r="D1037" s="551" t="s">
        <v>411</v>
      </c>
      <c r="E1037" s="551"/>
      <c r="F1037" s="551" t="s">
        <v>412</v>
      </c>
      <c r="G1037" s="551"/>
      <c r="H1037" s="269"/>
      <c r="I1037" s="269"/>
      <c r="J1037" s="552">
        <v>1</v>
      </c>
      <c r="K1037" s="553"/>
      <c r="L1037" s="343" t="s">
        <v>394</v>
      </c>
      <c r="M1037" s="251"/>
    </row>
    <row r="1038" spans="1:13" ht="15.75" thickBot="1">
      <c r="A1038" s="253" t="s">
        <v>413</v>
      </c>
      <c r="B1038" s="550" t="s">
        <v>336</v>
      </c>
      <c r="C1038" s="550"/>
      <c r="D1038" s="550" t="s">
        <v>414</v>
      </c>
      <c r="E1038" s="550"/>
      <c r="F1038" s="550" t="s">
        <v>415</v>
      </c>
      <c r="G1038" s="550"/>
      <c r="H1038" s="254"/>
      <c r="I1038" s="254"/>
      <c r="J1038" s="254"/>
      <c r="K1038" s="254"/>
      <c r="L1038" s="358"/>
      <c r="M1038" s="255"/>
    </row>
    <row r="1041" spans="1:13" ht="15.75" thickBot="1"/>
    <row r="1042" spans="1:13" ht="15.75">
      <c r="A1042" s="232"/>
      <c r="B1042" s="584" t="s">
        <v>449</v>
      </c>
      <c r="C1042" s="584"/>
      <c r="D1042" s="584"/>
      <c r="E1042" s="584"/>
      <c r="F1042" s="584"/>
      <c r="G1042" s="584"/>
      <c r="H1042" s="584"/>
      <c r="I1042" s="585"/>
      <c r="J1042" s="586" t="s">
        <v>450</v>
      </c>
      <c r="K1042" s="584"/>
      <c r="L1042" s="584"/>
      <c r="M1042" s="587"/>
    </row>
    <row r="1043" spans="1:13" ht="21">
      <c r="A1043" s="588" t="s">
        <v>451</v>
      </c>
      <c r="B1043" s="589"/>
      <c r="C1043" s="589"/>
      <c r="D1043" s="589"/>
      <c r="E1043" s="589"/>
      <c r="F1043" s="589"/>
      <c r="G1043" s="589"/>
      <c r="H1043" s="589"/>
      <c r="I1043" s="589"/>
      <c r="J1043" s="589"/>
      <c r="K1043" s="589"/>
      <c r="L1043" s="589"/>
      <c r="M1043" s="590"/>
    </row>
    <row r="1044" spans="1:13" ht="21">
      <c r="A1044" s="233"/>
      <c r="B1044" s="578" t="s">
        <v>452</v>
      </c>
      <c r="C1044" s="578"/>
      <c r="D1044" s="578"/>
      <c r="E1044" s="579"/>
      <c r="F1044" s="234" t="s">
        <v>453</v>
      </c>
      <c r="G1044" s="234"/>
      <c r="H1044" s="570" t="s">
        <v>454</v>
      </c>
      <c r="I1044" s="571"/>
      <c r="J1044" s="572"/>
      <c r="K1044" s="235" t="s">
        <v>455</v>
      </c>
      <c r="L1044" s="262"/>
      <c r="M1044" s="236"/>
    </row>
    <row r="1045" spans="1:13">
      <c r="A1045" s="580" t="s">
        <v>456</v>
      </c>
      <c r="B1045" s="571"/>
      <c r="C1045" s="571"/>
      <c r="D1045" s="571"/>
      <c r="E1045" s="571"/>
      <c r="F1045" s="571"/>
      <c r="G1045" s="571"/>
      <c r="H1045" s="571"/>
      <c r="I1045" s="571"/>
      <c r="J1045" s="571"/>
      <c r="K1045" s="571"/>
      <c r="L1045" s="571"/>
      <c r="M1045" s="581"/>
    </row>
    <row r="1046" spans="1:13">
      <c r="A1046" s="561" t="s">
        <v>457</v>
      </c>
      <c r="B1046" s="562"/>
      <c r="C1046" s="562"/>
      <c r="D1046" s="562"/>
      <c r="E1046" s="562"/>
      <c r="F1046" s="562"/>
      <c r="G1046" s="562"/>
      <c r="H1046" s="562"/>
      <c r="I1046" s="562"/>
      <c r="J1046" s="562"/>
      <c r="K1046" s="562"/>
      <c r="L1046" s="562"/>
      <c r="M1046" s="582"/>
    </row>
    <row r="1047" spans="1:13">
      <c r="A1047" s="537" t="s">
        <v>458</v>
      </c>
      <c r="B1047" s="538"/>
      <c r="C1047" s="539" t="s">
        <v>228</v>
      </c>
      <c r="D1047" s="540"/>
      <c r="E1047" s="540"/>
      <c r="F1047" s="540"/>
      <c r="G1047" s="541"/>
      <c r="H1047" s="258" t="s">
        <v>459</v>
      </c>
      <c r="I1047" s="237"/>
      <c r="J1047" s="549">
        <v>21</v>
      </c>
      <c r="K1047" s="549"/>
      <c r="L1047" s="549"/>
      <c r="M1047" s="583"/>
    </row>
    <row r="1048" spans="1:13">
      <c r="A1048" s="537" t="s">
        <v>460</v>
      </c>
      <c r="B1048" s="538"/>
      <c r="C1048" s="539" t="s">
        <v>264</v>
      </c>
      <c r="D1048" s="540"/>
      <c r="E1048" s="540"/>
      <c r="F1048" s="540"/>
      <c r="G1048" s="541"/>
      <c r="H1048" s="258" t="s">
        <v>461</v>
      </c>
      <c r="I1048" s="237"/>
      <c r="J1048" s="574">
        <v>1144</v>
      </c>
      <c r="K1048" s="574"/>
      <c r="L1048" s="574"/>
      <c r="M1048" s="575"/>
    </row>
    <row r="1049" spans="1:13">
      <c r="A1049" s="537" t="s">
        <v>462</v>
      </c>
      <c r="B1049" s="538"/>
      <c r="C1049" s="592" t="s">
        <v>524</v>
      </c>
      <c r="D1049" s="540">
        <v>41105</v>
      </c>
      <c r="E1049" s="540">
        <v>41105</v>
      </c>
      <c r="F1049" s="540">
        <v>41105</v>
      </c>
      <c r="G1049" s="541">
        <v>41105</v>
      </c>
      <c r="H1049" s="258" t="s">
        <v>463</v>
      </c>
      <c r="I1049" s="237"/>
      <c r="J1049" s="574">
        <v>6005810079</v>
      </c>
      <c r="K1049" s="574">
        <v>6005810079</v>
      </c>
      <c r="L1049" s="574">
        <v>6005810079</v>
      </c>
      <c r="M1049" s="575">
        <v>6005810079</v>
      </c>
    </row>
    <row r="1050" spans="1:13">
      <c r="A1050" s="537" t="s">
        <v>464</v>
      </c>
      <c r="B1050" s="538"/>
      <c r="C1050" s="539" t="s">
        <v>334</v>
      </c>
      <c r="D1050" s="540"/>
      <c r="E1050" s="540"/>
      <c r="F1050" s="540"/>
      <c r="G1050" s="541"/>
      <c r="H1050" s="548" t="s">
        <v>270</v>
      </c>
      <c r="I1050" s="549"/>
      <c r="J1050" s="574" t="s">
        <v>335</v>
      </c>
      <c r="K1050" s="574"/>
      <c r="L1050" s="574"/>
      <c r="M1050" s="575"/>
    </row>
    <row r="1051" spans="1:13">
      <c r="A1051" s="545" t="s">
        <v>465</v>
      </c>
      <c r="B1051" s="546"/>
      <c r="C1051" s="546"/>
      <c r="D1051" s="546"/>
      <c r="E1051" s="546"/>
      <c r="F1051" s="546"/>
      <c r="G1051" s="546"/>
      <c r="H1051" s="546"/>
      <c r="I1051" s="546"/>
      <c r="J1051" s="546"/>
      <c r="K1051" s="546"/>
      <c r="L1051" s="546"/>
      <c r="M1051" s="547"/>
    </row>
    <row r="1052" spans="1:13">
      <c r="A1052" s="591" t="s">
        <v>466</v>
      </c>
      <c r="B1052" s="546" t="s">
        <v>467</v>
      </c>
      <c r="C1052" s="546"/>
      <c r="D1052" s="546"/>
      <c r="E1052" s="546"/>
      <c r="F1052" s="546"/>
      <c r="G1052" s="546"/>
      <c r="H1052" s="546" t="s">
        <v>468</v>
      </c>
      <c r="I1052" s="546"/>
      <c r="J1052" s="546"/>
      <c r="K1052" s="546"/>
      <c r="L1052" s="546"/>
      <c r="M1052" s="547"/>
    </row>
    <row r="1053" spans="1:13" ht="30">
      <c r="A1053" s="591"/>
      <c r="B1053" s="238" t="s">
        <v>469</v>
      </c>
      <c r="C1053" s="238" t="s">
        <v>470</v>
      </c>
      <c r="D1053" s="238" t="s">
        <v>471</v>
      </c>
      <c r="E1053" s="238" t="s">
        <v>472</v>
      </c>
      <c r="F1053" s="238">
        <v>100</v>
      </c>
      <c r="G1053" s="265" t="s">
        <v>275</v>
      </c>
      <c r="H1053" s="238" t="s">
        <v>473</v>
      </c>
      <c r="I1053" s="238" t="s">
        <v>470</v>
      </c>
      <c r="J1053" s="238" t="s">
        <v>471</v>
      </c>
      <c r="K1053" s="238" t="s">
        <v>474</v>
      </c>
      <c r="L1053" s="238">
        <v>100</v>
      </c>
      <c r="M1053" s="239" t="s">
        <v>275</v>
      </c>
    </row>
    <row r="1054" spans="1:13">
      <c r="A1054" s="261" t="s">
        <v>276</v>
      </c>
      <c r="B1054" s="273">
        <v>6.5</v>
      </c>
      <c r="C1054" s="271">
        <v>4</v>
      </c>
      <c r="D1054" s="271">
        <v>4</v>
      </c>
      <c r="E1054" s="273">
        <v>47.5</v>
      </c>
      <c r="F1054" s="241">
        <f>SUM(B1054:E1054)</f>
        <v>62</v>
      </c>
      <c r="G1054" s="271" t="str">
        <f>IF(F1054&gt;=91,"A1",IF(F1054&gt;=81,"A2",IF(F1054&gt;=71,"B1",IF(F1054&gt;=61,"B2",IF(F1054&gt;=51,"C1",IF(F1054&gt;=41,"C2",IF(F1054&gt;=33,"D","E")))))))</f>
        <v>B2</v>
      </c>
      <c r="H1054" s="259">
        <v>8</v>
      </c>
      <c r="I1054" s="259">
        <v>4</v>
      </c>
      <c r="J1054" s="259">
        <v>4</v>
      </c>
      <c r="K1054" s="242">
        <v>51.5</v>
      </c>
      <c r="L1054" s="241">
        <f>SUM(H1054:K1054)</f>
        <v>67.5</v>
      </c>
      <c r="M1054" s="260" t="str">
        <f>IF(L1054&gt;=91,"A1",IF(L1054&gt;=81,"A2",IF(L1054&gt;=71,"B1",IF(L1054&gt;=61,"B2",IF(L1054&gt;=51,"C1",IF(L1054&gt;=41,"C2",IF(L1054&gt;=33,"D","E")))))))</f>
        <v>B2</v>
      </c>
    </row>
    <row r="1055" spans="1:13">
      <c r="A1055" s="261" t="s">
        <v>277</v>
      </c>
      <c r="B1055" s="274">
        <v>4</v>
      </c>
      <c r="C1055" s="271">
        <v>3</v>
      </c>
      <c r="D1055" s="271">
        <v>0</v>
      </c>
      <c r="E1055" s="271">
        <v>29</v>
      </c>
      <c r="F1055" s="241">
        <f t="shared" ref="F1055:F1059" si="119">SUM(B1055:E1055)</f>
        <v>36</v>
      </c>
      <c r="G1055" s="271" t="str">
        <f t="shared" ref="G1055:G1058" si="120">IF(F1055&gt;=91,"A1",IF(F1055&gt;=81,"A2",IF(F1055&gt;=71,"B1",IF(F1055&gt;=61,"B2",IF(F1055&gt;=51,"C1",IF(F1055&gt;=41,"C2",IF(F1055&gt;=33,"D","E")))))))</f>
        <v>D</v>
      </c>
      <c r="H1055" s="259">
        <v>3.5</v>
      </c>
      <c r="I1055" s="259">
        <v>4</v>
      </c>
      <c r="J1055" s="259">
        <v>3</v>
      </c>
      <c r="K1055" s="259">
        <v>30.5</v>
      </c>
      <c r="L1055" s="241">
        <f t="shared" ref="L1055:L1058" si="121">SUM(H1055:K1055)</f>
        <v>41</v>
      </c>
      <c r="M1055" s="260" t="str">
        <f t="shared" ref="M1055:M1058" si="122">IF(L1055&gt;=91,"A1",IF(L1055&gt;=81,"A2",IF(L1055&gt;=71,"B1",IF(L1055&gt;=61,"B2",IF(L1055&gt;=51,"C1",IF(L1055&gt;=41,"C2",IF(L1055&gt;=33,"D","E")))))))</f>
        <v>C2</v>
      </c>
    </row>
    <row r="1056" spans="1:13">
      <c r="A1056" s="261" t="s">
        <v>475</v>
      </c>
      <c r="B1056" s="271">
        <v>2.25</v>
      </c>
      <c r="C1056" s="271">
        <v>3.5</v>
      </c>
      <c r="D1056" s="271">
        <v>3.5</v>
      </c>
      <c r="E1056" s="271">
        <v>28</v>
      </c>
      <c r="F1056" s="313">
        <f t="shared" si="119"/>
        <v>37.25</v>
      </c>
      <c r="G1056" s="271" t="str">
        <f t="shared" si="120"/>
        <v>D</v>
      </c>
      <c r="H1056" s="259">
        <v>3.75</v>
      </c>
      <c r="I1056" s="259">
        <v>3</v>
      </c>
      <c r="J1056" s="259">
        <v>2.5</v>
      </c>
      <c r="K1056" s="5">
        <v>16</v>
      </c>
      <c r="L1056" s="241">
        <f t="shared" si="121"/>
        <v>25.25</v>
      </c>
      <c r="M1056" s="260" t="str">
        <f t="shared" si="122"/>
        <v>E</v>
      </c>
    </row>
    <row r="1057" spans="1:13" ht="15.75">
      <c r="A1057" s="261" t="s">
        <v>279</v>
      </c>
      <c r="B1057" s="271">
        <v>6.25</v>
      </c>
      <c r="C1057" s="271">
        <v>3</v>
      </c>
      <c r="D1057" s="271">
        <v>3.5</v>
      </c>
      <c r="E1057" s="271">
        <v>55.5</v>
      </c>
      <c r="F1057" s="313">
        <f t="shared" si="119"/>
        <v>68.25</v>
      </c>
      <c r="G1057" s="271" t="str">
        <f t="shared" si="120"/>
        <v>B2</v>
      </c>
      <c r="H1057" s="244">
        <v>7.25</v>
      </c>
      <c r="I1057" s="337">
        <v>3.5</v>
      </c>
      <c r="J1057" s="338">
        <v>4</v>
      </c>
      <c r="K1057" s="5">
        <v>55.5</v>
      </c>
      <c r="L1057" s="241">
        <f t="shared" si="121"/>
        <v>70.25</v>
      </c>
      <c r="M1057" s="260" t="str">
        <f t="shared" si="122"/>
        <v>B2</v>
      </c>
    </row>
    <row r="1058" spans="1:13" ht="15.75">
      <c r="A1058" s="261" t="s">
        <v>379</v>
      </c>
      <c r="B1058" s="271">
        <v>5.5</v>
      </c>
      <c r="C1058" s="271">
        <v>3</v>
      </c>
      <c r="D1058" s="271">
        <v>3.5</v>
      </c>
      <c r="E1058" s="271">
        <v>40</v>
      </c>
      <c r="F1058" s="241">
        <f t="shared" si="119"/>
        <v>52</v>
      </c>
      <c r="G1058" s="271" t="str">
        <f t="shared" si="120"/>
        <v>C1</v>
      </c>
      <c r="H1058" s="244">
        <v>7.25</v>
      </c>
      <c r="I1058" s="259">
        <v>3.5</v>
      </c>
      <c r="J1058" s="259">
        <v>4</v>
      </c>
      <c r="K1058" s="339">
        <v>48.5</v>
      </c>
      <c r="L1058" s="241">
        <f t="shared" si="121"/>
        <v>63.25</v>
      </c>
      <c r="M1058" s="260" t="str">
        <f t="shared" si="122"/>
        <v>B2</v>
      </c>
    </row>
    <row r="1059" spans="1:13">
      <c r="A1059" s="261" t="s">
        <v>360</v>
      </c>
      <c r="B1059" s="271"/>
      <c r="C1059" s="271"/>
      <c r="D1059" s="271"/>
      <c r="E1059" s="275">
        <v>21</v>
      </c>
      <c r="F1059" s="245">
        <f t="shared" si="119"/>
        <v>21</v>
      </c>
      <c r="G1059" s="271"/>
      <c r="H1059" s="259"/>
      <c r="I1059" s="259"/>
      <c r="J1059" s="259"/>
      <c r="K1059" s="259">
        <v>25.5</v>
      </c>
      <c r="L1059" s="313"/>
      <c r="M1059" s="260"/>
    </row>
    <row r="1060" spans="1:13">
      <c r="A1060" s="261" t="s">
        <v>493</v>
      </c>
      <c r="B1060" s="271"/>
      <c r="C1060" s="271"/>
      <c r="D1060" s="271"/>
      <c r="E1060" s="272">
        <v>26.5</v>
      </c>
      <c r="F1060" s="313"/>
      <c r="G1060" s="271"/>
      <c r="H1060" s="259"/>
      <c r="I1060" s="259"/>
      <c r="J1060" s="259"/>
      <c r="K1060" s="12">
        <v>25.5</v>
      </c>
      <c r="L1060" s="313"/>
      <c r="M1060" s="260"/>
    </row>
    <row r="1061" spans="1:13">
      <c r="A1061" s="261" t="s">
        <v>494</v>
      </c>
      <c r="B1061" s="271"/>
      <c r="C1061" s="271"/>
      <c r="D1061" s="271"/>
      <c r="E1061" s="271">
        <v>25.5</v>
      </c>
      <c r="F1061" s="313"/>
      <c r="G1061" s="271"/>
      <c r="H1061" s="259"/>
      <c r="I1061" s="259"/>
      <c r="J1061" s="259"/>
      <c r="K1061" s="259">
        <v>32.5</v>
      </c>
      <c r="L1061" s="313"/>
      <c r="M1061" s="260"/>
    </row>
    <row r="1062" spans="1:13">
      <c r="A1062" s="261" t="s">
        <v>383</v>
      </c>
      <c r="B1062" s="271"/>
      <c r="C1062" s="271"/>
      <c r="D1062" s="271"/>
      <c r="E1062" s="271">
        <v>8.5</v>
      </c>
      <c r="F1062" s="313"/>
      <c r="G1062" s="271"/>
      <c r="H1062" s="259"/>
      <c r="I1062" s="259"/>
      <c r="J1062" s="259"/>
      <c r="K1062" s="259">
        <v>16.5</v>
      </c>
      <c r="L1062" s="313"/>
      <c r="M1062" s="260"/>
    </row>
    <row r="1063" spans="1:13" ht="26.25">
      <c r="A1063" s="261" t="s">
        <v>476</v>
      </c>
      <c r="B1063" s="259">
        <v>500</v>
      </c>
      <c r="C1063" s="263" t="s">
        <v>477</v>
      </c>
      <c r="D1063" s="246">
        <f>(F1054+F1055+F1056+F1057+F1058)</f>
        <v>255.5</v>
      </c>
      <c r="E1063" s="247"/>
      <c r="F1063" s="263" t="s">
        <v>478</v>
      </c>
      <c r="G1063" s="246">
        <f>(D1063/500)*100</f>
        <v>51.1</v>
      </c>
      <c r="H1063" s="247"/>
      <c r="I1063" s="248"/>
      <c r="J1063" s="542" t="s">
        <v>479</v>
      </c>
      <c r="K1063" s="542"/>
      <c r="L1063" s="543" t="str">
        <f>IF(G1063&gt;=91,"A1",IF(G1063&gt;=81,"A2",IF(G1063&gt;=71,"B1",IF(G1063&gt;=61,"B2",IF(G1063&gt;=51,"C1",IF(G1063&gt;=41,"C2",IF(G1063&gt;=33,"D","E")))))))</f>
        <v>C1</v>
      </c>
      <c r="M1063" s="544" t="str">
        <f t="shared" ref="M1063" si="123">IF(K1063&gt;=91,"A1",IF(K1063&gt;=81,"A2",IF(K1063&gt;=71,"B1",IF(K1063&gt;=61,"B2",IF(K1063&gt;=51,"C1",IF(K1063&gt;=41,"C2",IF(K1063&gt;=33,"D","E")))))))</f>
        <v>E</v>
      </c>
    </row>
    <row r="1064" spans="1:13" ht="26.25">
      <c r="A1064" s="267" t="s">
        <v>480</v>
      </c>
      <c r="B1064" s="259">
        <v>500</v>
      </c>
      <c r="C1064" s="263" t="s">
        <v>481</v>
      </c>
      <c r="D1064" s="246">
        <f>(L1054+L1055+L1056+L1057+L1058)</f>
        <v>267.25</v>
      </c>
      <c r="E1064" s="247"/>
      <c r="F1064" s="263" t="s">
        <v>482</v>
      </c>
      <c r="G1064" s="246">
        <f>D1064/500*100</f>
        <v>53.449999999999996</v>
      </c>
      <c r="H1064" s="246"/>
      <c r="I1064" s="249"/>
      <c r="J1064" s="542" t="s">
        <v>483</v>
      </c>
      <c r="K1064" s="542"/>
      <c r="L1064" s="543" t="str">
        <f>IF(G1064&gt;=91,"A1",IF(G1064&gt;=81,"A2",IF(G1064&gt;=71,"B1",IF(G1064&gt;=61,"B2",IF(G1064&gt;=51,"C1",IF(G1064&gt;=41,"C2",IF(G1064&gt;=33,"D","E")))))))</f>
        <v>C1</v>
      </c>
      <c r="M1064" s="544" t="str">
        <f t="shared" ref="M1064:M1065" si="124">IF(K1064&gt;=91,"A1",IF(K1064&gt;=81,"A2",IF(K1064&gt;=71,"B1",IF(K1064&gt;=61,"B2",IF(K1064&gt;=51,"C1",IF(K1064&gt;=41,"C2",IF(K1064&gt;=33,"D","E")))))))</f>
        <v>E</v>
      </c>
    </row>
    <row r="1065" spans="1:13">
      <c r="A1065" s="268" t="s">
        <v>484</v>
      </c>
      <c r="B1065" s="265">
        <v>1000</v>
      </c>
      <c r="C1065" s="265">
        <f>(D1063+D1064)</f>
        <v>522.75</v>
      </c>
      <c r="D1065" s="576"/>
      <c r="E1065" s="576"/>
      <c r="F1065" s="264" t="s">
        <v>485</v>
      </c>
      <c r="G1065" s="264"/>
      <c r="H1065" s="264"/>
      <c r="I1065" s="359">
        <f>(C1065/1000)*100</f>
        <v>52.275000000000006</v>
      </c>
      <c r="J1065" s="264" t="s">
        <v>486</v>
      </c>
      <c r="K1065" s="264"/>
      <c r="L1065" s="535" t="str">
        <f>IF(I1065&gt;=91,"A1",IF(I1065&gt;=81,"A2",IF(I1065&gt;=71,"B1",IF(I1065&gt;=61,"B2",IF(I1065&gt;=51,"C1",IF(I1065&gt;=41,"C2",IF(I1065&gt;=33,"D","E")))))))</f>
        <v>C1</v>
      </c>
      <c r="M1065" s="536" t="str">
        <f t="shared" si="124"/>
        <v>E</v>
      </c>
    </row>
    <row r="1066" spans="1:13">
      <c r="A1066" s="573" t="s">
        <v>386</v>
      </c>
      <c r="B1066" s="574"/>
      <c r="C1066" s="574"/>
      <c r="D1066" s="574"/>
      <c r="E1066" s="574"/>
      <c r="F1066" s="574"/>
      <c r="G1066" s="574"/>
      <c r="H1066" s="574"/>
      <c r="I1066" s="574"/>
      <c r="J1066" s="574"/>
      <c r="K1066" s="574"/>
      <c r="L1066" s="574"/>
      <c r="M1066" s="575"/>
    </row>
    <row r="1067" spans="1:13">
      <c r="A1067" s="545" t="s">
        <v>387</v>
      </c>
      <c r="B1067" s="546"/>
      <c r="C1067" s="546"/>
      <c r="D1067" s="546"/>
      <c r="E1067" s="546"/>
      <c r="F1067" s="546"/>
      <c r="G1067" s="546"/>
      <c r="H1067" s="546"/>
      <c r="I1067" s="546"/>
      <c r="J1067" s="546"/>
      <c r="K1067" s="546"/>
      <c r="L1067" s="546"/>
      <c r="M1067" s="547"/>
    </row>
    <row r="1068" spans="1:13">
      <c r="A1068" s="545" t="s">
        <v>388</v>
      </c>
      <c r="B1068" s="546"/>
      <c r="C1068" s="546"/>
      <c r="D1068" s="546"/>
      <c r="E1068" s="546"/>
      <c r="F1068" s="546" t="s">
        <v>487</v>
      </c>
      <c r="G1068" s="546"/>
      <c r="H1068" s="546"/>
      <c r="I1068" s="546"/>
      <c r="J1068" s="546"/>
      <c r="K1068" s="546" t="s">
        <v>488</v>
      </c>
      <c r="L1068" s="546"/>
      <c r="M1068" s="547"/>
    </row>
    <row r="1069" spans="1:13">
      <c r="A1069" s="548" t="s">
        <v>390</v>
      </c>
      <c r="B1069" s="549"/>
      <c r="C1069" s="549"/>
      <c r="D1069" s="549"/>
      <c r="E1069" s="549"/>
      <c r="F1069" s="543" t="s">
        <v>391</v>
      </c>
      <c r="G1069" s="543"/>
      <c r="H1069" s="543"/>
      <c r="I1069" s="543"/>
      <c r="J1069" s="543"/>
      <c r="K1069" s="569" t="s">
        <v>391</v>
      </c>
      <c r="L1069" s="543"/>
      <c r="M1069" s="544"/>
    </row>
    <row r="1070" spans="1:13">
      <c r="A1070" s="545" t="s">
        <v>392</v>
      </c>
      <c r="B1070" s="546"/>
      <c r="C1070" s="546"/>
      <c r="D1070" s="546"/>
      <c r="E1070" s="546"/>
      <c r="F1070" s="546"/>
      <c r="G1070" s="546"/>
      <c r="H1070" s="546"/>
      <c r="I1070" s="546"/>
      <c r="J1070" s="546"/>
      <c r="K1070" s="546"/>
      <c r="L1070" s="546"/>
      <c r="M1070" s="547"/>
    </row>
    <row r="1071" spans="1:13">
      <c r="A1071" s="545" t="s">
        <v>388</v>
      </c>
      <c r="B1071" s="546"/>
      <c r="C1071" s="546"/>
      <c r="D1071" s="546"/>
      <c r="E1071" s="546"/>
      <c r="F1071" s="546" t="s">
        <v>487</v>
      </c>
      <c r="G1071" s="546"/>
      <c r="H1071" s="546"/>
      <c r="I1071" s="546"/>
      <c r="J1071" s="546"/>
      <c r="K1071" s="546" t="s">
        <v>488</v>
      </c>
      <c r="L1071" s="546"/>
      <c r="M1071" s="547"/>
    </row>
    <row r="1072" spans="1:13">
      <c r="A1072" s="537" t="s">
        <v>393</v>
      </c>
      <c r="B1072" s="538"/>
      <c r="C1072" s="538"/>
      <c r="D1072" s="538"/>
      <c r="E1072" s="538"/>
      <c r="F1072" s="546" t="s">
        <v>391</v>
      </c>
      <c r="G1072" s="546" t="s">
        <v>391</v>
      </c>
      <c r="H1072" s="546" t="s">
        <v>391</v>
      </c>
      <c r="I1072" s="546" t="s">
        <v>391</v>
      </c>
      <c r="J1072" s="546" t="s">
        <v>391</v>
      </c>
      <c r="K1072" s="546" t="s">
        <v>391</v>
      </c>
      <c r="L1072" s="546"/>
      <c r="M1072" s="547"/>
    </row>
    <row r="1073" spans="1:13">
      <c r="A1073" s="537" t="s">
        <v>395</v>
      </c>
      <c r="B1073" s="538"/>
      <c r="C1073" s="538"/>
      <c r="D1073" s="538"/>
      <c r="E1073" s="538"/>
      <c r="F1073" s="543" t="s">
        <v>391</v>
      </c>
      <c r="G1073" s="543" t="s">
        <v>391</v>
      </c>
      <c r="H1073" s="543" t="s">
        <v>391</v>
      </c>
      <c r="I1073" s="543" t="s">
        <v>391</v>
      </c>
      <c r="J1073" s="543" t="s">
        <v>391</v>
      </c>
      <c r="K1073" s="569" t="s">
        <v>391</v>
      </c>
      <c r="L1073" s="543"/>
      <c r="M1073" s="544"/>
    </row>
    <row r="1074" spans="1:13">
      <c r="A1074" s="561" t="s">
        <v>396</v>
      </c>
      <c r="B1074" s="562"/>
      <c r="C1074" s="562"/>
      <c r="D1074" s="562"/>
      <c r="E1074" s="563"/>
      <c r="F1074" s="564" t="s">
        <v>398</v>
      </c>
      <c r="G1074" s="565" t="s">
        <v>398</v>
      </c>
      <c r="H1074" s="565" t="s">
        <v>398</v>
      </c>
      <c r="I1074" s="565" t="s">
        <v>398</v>
      </c>
      <c r="J1074" s="566" t="s">
        <v>398</v>
      </c>
      <c r="K1074" s="567" t="s">
        <v>398</v>
      </c>
      <c r="L1074" s="565"/>
      <c r="M1074" s="568"/>
    </row>
    <row r="1075" spans="1:13">
      <c r="A1075" s="561" t="s">
        <v>397</v>
      </c>
      <c r="B1075" s="562"/>
      <c r="C1075" s="562"/>
      <c r="D1075" s="562"/>
      <c r="E1075" s="563"/>
      <c r="F1075" s="564" t="s">
        <v>398</v>
      </c>
      <c r="G1075" s="565" t="s">
        <v>398</v>
      </c>
      <c r="H1075" s="565" t="s">
        <v>398</v>
      </c>
      <c r="I1075" s="565" t="s">
        <v>398</v>
      </c>
      <c r="J1075" s="566" t="s">
        <v>398</v>
      </c>
      <c r="K1075" s="567" t="s">
        <v>398</v>
      </c>
      <c r="L1075" s="565"/>
      <c r="M1075" s="568"/>
    </row>
    <row r="1076" spans="1:13">
      <c r="A1076" s="545" t="s">
        <v>399</v>
      </c>
      <c r="B1076" s="546"/>
      <c r="C1076" s="546"/>
      <c r="D1076" s="546"/>
      <c r="E1076" s="546"/>
      <c r="F1076" s="546"/>
      <c r="G1076" s="546"/>
      <c r="H1076" s="546"/>
      <c r="I1076" s="546"/>
      <c r="J1076" s="546"/>
      <c r="K1076" s="546"/>
      <c r="L1076" s="546"/>
      <c r="M1076" s="547"/>
    </row>
    <row r="1077" spans="1:13">
      <c r="A1077" s="545" t="s">
        <v>388</v>
      </c>
      <c r="B1077" s="546"/>
      <c r="C1077" s="546"/>
      <c r="D1077" s="546"/>
      <c r="E1077" s="546"/>
      <c r="F1077" s="546" t="s">
        <v>487</v>
      </c>
      <c r="G1077" s="546"/>
      <c r="H1077" s="546"/>
      <c r="I1077" s="546"/>
      <c r="J1077" s="546"/>
      <c r="K1077" s="546" t="s">
        <v>488</v>
      </c>
      <c r="L1077" s="546"/>
      <c r="M1077" s="547"/>
    </row>
    <row r="1078" spans="1:13">
      <c r="A1078" s="548" t="s">
        <v>373</v>
      </c>
      <c r="B1078" s="549"/>
      <c r="C1078" s="549"/>
      <c r="D1078" s="549"/>
      <c r="E1078" s="549"/>
      <c r="F1078" s="549"/>
      <c r="G1078" s="543" t="s">
        <v>553</v>
      </c>
      <c r="H1078" s="543"/>
      <c r="I1078" s="543"/>
      <c r="J1078" s="543"/>
      <c r="K1078" s="543"/>
      <c r="L1078" s="543"/>
      <c r="M1078" s="544"/>
    </row>
    <row r="1079" spans="1:13">
      <c r="A1079" s="261" t="s">
        <v>489</v>
      </c>
      <c r="B1079" s="564"/>
      <c r="C1079" s="565"/>
      <c r="D1079" s="565"/>
      <c r="E1079" s="565"/>
      <c r="F1079" s="565"/>
      <c r="G1079" s="565"/>
      <c r="H1079" s="565"/>
      <c r="I1079" s="565"/>
      <c r="J1079" s="565"/>
      <c r="K1079" s="565"/>
      <c r="L1079" s="565"/>
      <c r="M1079" s="568"/>
    </row>
    <row r="1080" spans="1:13">
      <c r="A1080" s="261" t="s">
        <v>400</v>
      </c>
      <c r="B1080" s="539"/>
      <c r="C1080" s="540"/>
      <c r="D1080" s="540"/>
      <c r="E1080" s="540"/>
      <c r="F1080" s="540"/>
      <c r="G1080" s="540"/>
      <c r="H1080" s="540"/>
      <c r="I1080" s="540"/>
      <c r="J1080" s="540"/>
      <c r="K1080" s="540"/>
      <c r="L1080" s="540"/>
      <c r="M1080" s="560"/>
    </row>
    <row r="1081" spans="1:13">
      <c r="A1081" s="545" t="s">
        <v>490</v>
      </c>
      <c r="B1081" s="546"/>
      <c r="C1081" s="546"/>
      <c r="D1081" s="546" t="s">
        <v>491</v>
      </c>
      <c r="E1081" s="546"/>
      <c r="F1081" s="546"/>
      <c r="G1081" s="546"/>
      <c r="H1081" s="546"/>
      <c r="I1081" s="546"/>
      <c r="J1081" s="546" t="s">
        <v>492</v>
      </c>
      <c r="K1081" s="546"/>
      <c r="L1081" s="546"/>
      <c r="M1081" s="547"/>
    </row>
    <row r="1082" spans="1:13">
      <c r="A1082" s="545"/>
      <c r="B1082" s="546"/>
      <c r="C1082" s="546"/>
      <c r="D1082" s="546"/>
      <c r="E1082" s="546"/>
      <c r="F1082" s="546"/>
      <c r="G1082" s="546"/>
      <c r="H1082" s="546"/>
      <c r="I1082" s="546"/>
      <c r="J1082" s="546"/>
      <c r="K1082" s="546"/>
      <c r="L1082" s="546"/>
      <c r="M1082" s="547"/>
    </row>
    <row r="1083" spans="1:13">
      <c r="A1083" s="545"/>
      <c r="B1083" s="546"/>
      <c r="C1083" s="546"/>
      <c r="D1083" s="546"/>
      <c r="E1083" s="546"/>
      <c r="F1083" s="546"/>
      <c r="G1083" s="546"/>
      <c r="H1083" s="546"/>
      <c r="I1083" s="546"/>
      <c r="J1083" s="546"/>
      <c r="K1083" s="546"/>
      <c r="L1083" s="546"/>
      <c r="M1083" s="547"/>
    </row>
    <row r="1084" spans="1:13">
      <c r="A1084" s="545"/>
      <c r="B1084" s="546"/>
      <c r="C1084" s="546"/>
      <c r="D1084" s="546"/>
      <c r="E1084" s="546"/>
      <c r="F1084" s="546"/>
      <c r="G1084" s="546"/>
      <c r="H1084" s="546"/>
      <c r="I1084" s="546"/>
      <c r="J1084" s="546"/>
      <c r="K1084" s="546"/>
      <c r="L1084" s="546"/>
      <c r="M1084" s="547"/>
    </row>
    <row r="1085" spans="1:13">
      <c r="A1085" s="554" t="s">
        <v>401</v>
      </c>
      <c r="B1085" s="555"/>
      <c r="C1085" s="555"/>
      <c r="D1085" s="555"/>
      <c r="E1085" s="555"/>
      <c r="F1085" s="555"/>
      <c r="G1085" s="555"/>
      <c r="H1085" s="556" t="s">
        <v>402</v>
      </c>
      <c r="I1085" s="557"/>
      <c r="J1085" s="557"/>
      <c r="K1085" s="557"/>
      <c r="L1085" s="557"/>
      <c r="M1085" s="558"/>
    </row>
    <row r="1086" spans="1:13">
      <c r="A1086" s="257" t="s">
        <v>403</v>
      </c>
      <c r="B1086" s="555" t="s">
        <v>275</v>
      </c>
      <c r="C1086" s="555"/>
      <c r="D1086" s="250" t="s">
        <v>403</v>
      </c>
      <c r="E1086" s="256"/>
      <c r="F1086" s="555" t="s">
        <v>275</v>
      </c>
      <c r="G1086" s="555"/>
      <c r="H1086" s="269"/>
      <c r="I1086" s="269"/>
      <c r="J1086" s="270" t="s">
        <v>404</v>
      </c>
      <c r="K1086" s="269"/>
      <c r="L1086" s="270" t="s">
        <v>275</v>
      </c>
      <c r="M1086" s="251"/>
    </row>
    <row r="1087" spans="1:13">
      <c r="A1087" s="252" t="s">
        <v>405</v>
      </c>
      <c r="B1087" s="551" t="s">
        <v>280</v>
      </c>
      <c r="C1087" s="551"/>
      <c r="D1087" s="551" t="s">
        <v>406</v>
      </c>
      <c r="E1087" s="551"/>
      <c r="F1087" s="551" t="s">
        <v>306</v>
      </c>
      <c r="G1087" s="551"/>
      <c r="H1087" s="269"/>
      <c r="I1087" s="269"/>
      <c r="J1087" s="552">
        <v>3</v>
      </c>
      <c r="K1087" s="553"/>
      <c r="L1087" s="343" t="s">
        <v>398</v>
      </c>
      <c r="M1087" s="251"/>
    </row>
    <row r="1088" spans="1:13">
      <c r="A1088" s="252" t="s">
        <v>407</v>
      </c>
      <c r="B1088" s="551" t="s">
        <v>297</v>
      </c>
      <c r="C1088" s="551"/>
      <c r="D1088" s="551" t="s">
        <v>408</v>
      </c>
      <c r="E1088" s="551"/>
      <c r="F1088" s="551" t="s">
        <v>292</v>
      </c>
      <c r="G1088" s="551"/>
      <c r="H1088" s="269"/>
      <c r="I1088" s="269"/>
      <c r="J1088" s="552">
        <v>2</v>
      </c>
      <c r="K1088" s="553"/>
      <c r="L1088" s="343" t="s">
        <v>391</v>
      </c>
      <c r="M1088" s="251"/>
    </row>
    <row r="1089" spans="1:13">
      <c r="A1089" s="252" t="s">
        <v>409</v>
      </c>
      <c r="B1089" s="551" t="s">
        <v>410</v>
      </c>
      <c r="C1089" s="551"/>
      <c r="D1089" s="551" t="s">
        <v>411</v>
      </c>
      <c r="E1089" s="551"/>
      <c r="F1089" s="551" t="s">
        <v>412</v>
      </c>
      <c r="G1089" s="551"/>
      <c r="H1089" s="269"/>
      <c r="I1089" s="269"/>
      <c r="J1089" s="552">
        <v>1</v>
      </c>
      <c r="K1089" s="553"/>
      <c r="L1089" s="343" t="s">
        <v>394</v>
      </c>
      <c r="M1089" s="251"/>
    </row>
    <row r="1090" spans="1:13" ht="15.75" thickBot="1">
      <c r="A1090" s="253" t="s">
        <v>413</v>
      </c>
      <c r="B1090" s="550" t="s">
        <v>336</v>
      </c>
      <c r="C1090" s="550"/>
      <c r="D1090" s="550" t="s">
        <v>414</v>
      </c>
      <c r="E1090" s="550"/>
      <c r="F1090" s="550" t="s">
        <v>415</v>
      </c>
      <c r="G1090" s="550"/>
      <c r="H1090" s="254"/>
      <c r="I1090" s="254"/>
      <c r="J1090" s="254"/>
      <c r="K1090" s="254"/>
      <c r="L1090" s="358"/>
      <c r="M1090" s="255"/>
    </row>
    <row r="1093" spans="1:13" ht="15.75" thickBot="1"/>
    <row r="1094" spans="1:13" ht="15.75">
      <c r="A1094" s="232"/>
      <c r="B1094" s="584" t="s">
        <v>449</v>
      </c>
      <c r="C1094" s="584"/>
      <c r="D1094" s="584"/>
      <c r="E1094" s="584"/>
      <c r="F1094" s="584"/>
      <c r="G1094" s="584"/>
      <c r="H1094" s="584"/>
      <c r="I1094" s="585"/>
      <c r="J1094" s="586" t="s">
        <v>450</v>
      </c>
      <c r="K1094" s="584"/>
      <c r="L1094" s="584"/>
      <c r="M1094" s="587"/>
    </row>
    <row r="1095" spans="1:13" ht="21">
      <c r="A1095" s="588" t="s">
        <v>451</v>
      </c>
      <c r="B1095" s="589"/>
      <c r="C1095" s="589"/>
      <c r="D1095" s="589"/>
      <c r="E1095" s="589"/>
      <c r="F1095" s="589"/>
      <c r="G1095" s="589"/>
      <c r="H1095" s="589"/>
      <c r="I1095" s="589"/>
      <c r="J1095" s="589"/>
      <c r="K1095" s="589"/>
      <c r="L1095" s="589"/>
      <c r="M1095" s="590"/>
    </row>
    <row r="1096" spans="1:13" ht="21">
      <c r="A1096" s="233"/>
      <c r="B1096" s="578" t="s">
        <v>452</v>
      </c>
      <c r="C1096" s="578"/>
      <c r="D1096" s="578"/>
      <c r="E1096" s="579"/>
      <c r="F1096" s="234" t="s">
        <v>453</v>
      </c>
      <c r="G1096" s="234"/>
      <c r="H1096" s="570" t="s">
        <v>454</v>
      </c>
      <c r="I1096" s="571"/>
      <c r="J1096" s="572"/>
      <c r="K1096" s="235" t="s">
        <v>455</v>
      </c>
      <c r="L1096" s="262"/>
      <c r="M1096" s="236"/>
    </row>
    <row r="1097" spans="1:13">
      <c r="A1097" s="580" t="s">
        <v>456</v>
      </c>
      <c r="B1097" s="571"/>
      <c r="C1097" s="571"/>
      <c r="D1097" s="571"/>
      <c r="E1097" s="571"/>
      <c r="F1097" s="571"/>
      <c r="G1097" s="571"/>
      <c r="H1097" s="571"/>
      <c r="I1097" s="571"/>
      <c r="J1097" s="571"/>
      <c r="K1097" s="571"/>
      <c r="L1097" s="571"/>
      <c r="M1097" s="581"/>
    </row>
    <row r="1098" spans="1:13">
      <c r="A1098" s="561" t="s">
        <v>457</v>
      </c>
      <c r="B1098" s="562"/>
      <c r="C1098" s="562"/>
      <c r="D1098" s="562"/>
      <c r="E1098" s="562"/>
      <c r="F1098" s="562"/>
      <c r="G1098" s="562"/>
      <c r="H1098" s="562"/>
      <c r="I1098" s="562"/>
      <c r="J1098" s="562"/>
      <c r="K1098" s="562"/>
      <c r="L1098" s="562"/>
      <c r="M1098" s="582"/>
    </row>
    <row r="1099" spans="1:13">
      <c r="A1099" s="537" t="s">
        <v>458</v>
      </c>
      <c r="B1099" s="538"/>
      <c r="C1099" s="539" t="s">
        <v>235</v>
      </c>
      <c r="D1099" s="540"/>
      <c r="E1099" s="540"/>
      <c r="F1099" s="540"/>
      <c r="G1099" s="541"/>
      <c r="H1099" s="258" t="s">
        <v>459</v>
      </c>
      <c r="I1099" s="237"/>
      <c r="J1099" s="549">
        <v>22</v>
      </c>
      <c r="K1099" s="549"/>
      <c r="L1099" s="549"/>
      <c r="M1099" s="583"/>
    </row>
    <row r="1100" spans="1:13">
      <c r="A1100" s="537" t="s">
        <v>460</v>
      </c>
      <c r="B1100" s="538"/>
      <c r="C1100" s="539" t="s">
        <v>264</v>
      </c>
      <c r="D1100" s="540"/>
      <c r="E1100" s="540"/>
      <c r="F1100" s="540"/>
      <c r="G1100" s="541"/>
      <c r="H1100" s="258" t="s">
        <v>461</v>
      </c>
      <c r="I1100" s="237"/>
      <c r="J1100" s="574">
        <v>1035</v>
      </c>
      <c r="K1100" s="574"/>
      <c r="L1100" s="574"/>
      <c r="M1100" s="575"/>
    </row>
    <row r="1101" spans="1:13">
      <c r="A1101" s="537" t="s">
        <v>462</v>
      </c>
      <c r="B1101" s="538"/>
      <c r="C1101" s="577">
        <v>41063</v>
      </c>
      <c r="D1101" s="540">
        <v>40974</v>
      </c>
      <c r="E1101" s="540">
        <v>40974</v>
      </c>
      <c r="F1101" s="540">
        <v>40974</v>
      </c>
      <c r="G1101" s="541">
        <v>40974</v>
      </c>
      <c r="H1101" s="258" t="s">
        <v>463</v>
      </c>
      <c r="I1101" s="237"/>
      <c r="J1101" s="574">
        <v>6005406123</v>
      </c>
      <c r="K1101" s="574">
        <v>6005406123</v>
      </c>
      <c r="L1101" s="574">
        <v>6005406123</v>
      </c>
      <c r="M1101" s="575">
        <v>6005406123</v>
      </c>
    </row>
    <row r="1102" spans="1:13">
      <c r="A1102" s="537" t="s">
        <v>464</v>
      </c>
      <c r="B1102" s="538"/>
      <c r="C1102" s="539" t="s">
        <v>338</v>
      </c>
      <c r="D1102" s="540"/>
      <c r="E1102" s="540"/>
      <c r="F1102" s="540"/>
      <c r="G1102" s="541"/>
      <c r="H1102" s="548" t="s">
        <v>270</v>
      </c>
      <c r="I1102" s="549"/>
      <c r="J1102" s="574" t="s">
        <v>339</v>
      </c>
      <c r="K1102" s="574"/>
      <c r="L1102" s="574"/>
      <c r="M1102" s="575"/>
    </row>
    <row r="1103" spans="1:13">
      <c r="A1103" s="545" t="s">
        <v>465</v>
      </c>
      <c r="B1103" s="546"/>
      <c r="C1103" s="546"/>
      <c r="D1103" s="546"/>
      <c r="E1103" s="546"/>
      <c r="F1103" s="546"/>
      <c r="G1103" s="546"/>
      <c r="H1103" s="546"/>
      <c r="I1103" s="546"/>
      <c r="J1103" s="546"/>
      <c r="K1103" s="546"/>
      <c r="L1103" s="546"/>
      <c r="M1103" s="547"/>
    </row>
    <row r="1104" spans="1:13">
      <c r="A1104" s="591" t="s">
        <v>466</v>
      </c>
      <c r="B1104" s="546" t="s">
        <v>467</v>
      </c>
      <c r="C1104" s="546"/>
      <c r="D1104" s="546"/>
      <c r="E1104" s="546"/>
      <c r="F1104" s="546"/>
      <c r="G1104" s="546"/>
      <c r="H1104" s="546" t="s">
        <v>468</v>
      </c>
      <c r="I1104" s="546"/>
      <c r="J1104" s="546"/>
      <c r="K1104" s="546"/>
      <c r="L1104" s="546"/>
      <c r="M1104" s="547"/>
    </row>
    <row r="1105" spans="1:13" ht="30">
      <c r="A1105" s="591"/>
      <c r="B1105" s="238" t="s">
        <v>469</v>
      </c>
      <c r="C1105" s="238" t="s">
        <v>470</v>
      </c>
      <c r="D1105" s="238" t="s">
        <v>471</v>
      </c>
      <c r="E1105" s="238" t="s">
        <v>472</v>
      </c>
      <c r="F1105" s="238">
        <v>100</v>
      </c>
      <c r="G1105" s="265" t="s">
        <v>275</v>
      </c>
      <c r="H1105" s="238" t="s">
        <v>473</v>
      </c>
      <c r="I1105" s="238" t="s">
        <v>470</v>
      </c>
      <c r="J1105" s="238" t="s">
        <v>471</v>
      </c>
      <c r="K1105" s="238" t="s">
        <v>474</v>
      </c>
      <c r="L1105" s="238">
        <v>100</v>
      </c>
      <c r="M1105" s="239" t="s">
        <v>275</v>
      </c>
    </row>
    <row r="1106" spans="1:13">
      <c r="A1106" s="261" t="s">
        <v>276</v>
      </c>
      <c r="B1106" s="273">
        <v>9</v>
      </c>
      <c r="C1106" s="271">
        <v>5</v>
      </c>
      <c r="D1106" s="271">
        <v>5</v>
      </c>
      <c r="E1106" s="273">
        <v>71</v>
      </c>
      <c r="F1106" s="241">
        <f>SUM(B1106:E1106)</f>
        <v>90</v>
      </c>
      <c r="G1106" s="271" t="str">
        <f>IF(F1106&gt;=91,"A1",IF(F1106&gt;=81,"A2",IF(F1106&gt;=71,"B1",IF(F1106&gt;=61,"B2",IF(F1106&gt;=51,"C1",IF(F1106&gt;=41,"C2",IF(F1106&gt;=33,"D","E")))))))</f>
        <v>A2</v>
      </c>
      <c r="H1106" s="259">
        <v>9.75</v>
      </c>
      <c r="I1106" s="259">
        <v>5</v>
      </c>
      <c r="J1106" s="259">
        <v>5</v>
      </c>
      <c r="K1106" s="242">
        <v>72</v>
      </c>
      <c r="L1106" s="241">
        <f>SUM(H1106:K1106)</f>
        <v>91.75</v>
      </c>
      <c r="M1106" s="260" t="str">
        <f>IF(L1106&gt;=91,"A1",IF(L1106&gt;=81,"A2",IF(L1106&gt;=71,"B1",IF(L1106&gt;=61,"B2",IF(L1106&gt;=51,"C1",IF(L1106&gt;=41,"C2",IF(L1106&gt;=33,"D","E")))))))</f>
        <v>A1</v>
      </c>
    </row>
    <row r="1107" spans="1:13">
      <c r="A1107" s="261" t="s">
        <v>277</v>
      </c>
      <c r="B1107" s="274">
        <v>8.5</v>
      </c>
      <c r="C1107" s="271">
        <v>4</v>
      </c>
      <c r="D1107" s="271">
        <v>4</v>
      </c>
      <c r="E1107" s="271">
        <v>60</v>
      </c>
      <c r="F1107" s="241">
        <f t="shared" ref="F1107:F1110" si="125">SUM(B1107:E1107)</f>
        <v>76.5</v>
      </c>
      <c r="G1107" s="271" t="str">
        <f t="shared" ref="G1107:G1110" si="126">IF(F1107&gt;=91,"A1",IF(F1107&gt;=81,"A2",IF(F1107&gt;=71,"B1",IF(F1107&gt;=61,"B2",IF(F1107&gt;=51,"C1",IF(F1107&gt;=41,"C2",IF(F1107&gt;=33,"D","E")))))))</f>
        <v>B1</v>
      </c>
      <c r="H1107" s="259">
        <v>8.75</v>
      </c>
      <c r="I1107" s="259">
        <v>5</v>
      </c>
      <c r="J1107" s="259">
        <v>4.5</v>
      </c>
      <c r="K1107" s="259">
        <v>66.5</v>
      </c>
      <c r="L1107" s="241">
        <f t="shared" ref="L1107:L1110" si="127">SUM(H1107:K1107)</f>
        <v>84.75</v>
      </c>
      <c r="M1107" s="260" t="str">
        <f t="shared" ref="M1107:M1110" si="128">IF(L1107&gt;=91,"A1",IF(L1107&gt;=81,"A2",IF(L1107&gt;=71,"B1",IF(L1107&gt;=61,"B2",IF(L1107&gt;=51,"C1",IF(L1107&gt;=41,"C2",IF(L1107&gt;=33,"D","E")))))))</f>
        <v>A2</v>
      </c>
    </row>
    <row r="1108" spans="1:13">
      <c r="A1108" s="261" t="s">
        <v>475</v>
      </c>
      <c r="B1108" s="271">
        <v>9.5</v>
      </c>
      <c r="C1108" s="271">
        <v>5</v>
      </c>
      <c r="D1108" s="271">
        <v>5</v>
      </c>
      <c r="E1108" s="271">
        <v>75.5</v>
      </c>
      <c r="F1108" s="313">
        <f t="shared" si="125"/>
        <v>95</v>
      </c>
      <c r="G1108" s="271" t="str">
        <f t="shared" si="126"/>
        <v>A1</v>
      </c>
      <c r="H1108" s="259">
        <v>9.75</v>
      </c>
      <c r="I1108" s="259">
        <v>5</v>
      </c>
      <c r="J1108" s="259">
        <v>5</v>
      </c>
      <c r="K1108" s="5">
        <v>76</v>
      </c>
      <c r="L1108" s="241">
        <f t="shared" si="127"/>
        <v>95.75</v>
      </c>
      <c r="M1108" s="260" t="str">
        <f t="shared" si="128"/>
        <v>A1</v>
      </c>
    </row>
    <row r="1109" spans="1:13" ht="15.75">
      <c r="A1109" s="261" t="s">
        <v>279</v>
      </c>
      <c r="B1109" s="271">
        <v>10</v>
      </c>
      <c r="C1109" s="271">
        <v>5</v>
      </c>
      <c r="D1109" s="271">
        <v>5</v>
      </c>
      <c r="E1109" s="271">
        <v>75.5</v>
      </c>
      <c r="F1109" s="313">
        <f t="shared" si="125"/>
        <v>95.5</v>
      </c>
      <c r="G1109" s="271" t="str">
        <f t="shared" si="126"/>
        <v>A1</v>
      </c>
      <c r="H1109" s="244">
        <v>10</v>
      </c>
      <c r="I1109" s="338">
        <v>5</v>
      </c>
      <c r="J1109" s="338">
        <v>5</v>
      </c>
      <c r="K1109" s="5">
        <v>78</v>
      </c>
      <c r="L1109" s="241">
        <f t="shared" si="127"/>
        <v>98</v>
      </c>
      <c r="M1109" s="260" t="str">
        <f t="shared" si="128"/>
        <v>A1</v>
      </c>
    </row>
    <row r="1110" spans="1:13" ht="15.75">
      <c r="A1110" s="261" t="s">
        <v>379</v>
      </c>
      <c r="B1110" s="271">
        <v>9.75</v>
      </c>
      <c r="C1110" s="271">
        <v>5</v>
      </c>
      <c r="D1110" s="271">
        <v>5</v>
      </c>
      <c r="E1110" s="271">
        <v>76.5</v>
      </c>
      <c r="F1110" s="241">
        <f t="shared" si="125"/>
        <v>96.25</v>
      </c>
      <c r="G1110" s="271" t="str">
        <f t="shared" si="126"/>
        <v>A1</v>
      </c>
      <c r="H1110" s="244">
        <v>9.75</v>
      </c>
      <c r="I1110" s="259">
        <v>5</v>
      </c>
      <c r="J1110" s="259">
        <v>5</v>
      </c>
      <c r="K1110" s="339">
        <v>73</v>
      </c>
      <c r="L1110" s="241">
        <f t="shared" si="127"/>
        <v>92.75</v>
      </c>
      <c r="M1110" s="260" t="str">
        <f t="shared" si="128"/>
        <v>A1</v>
      </c>
    </row>
    <row r="1111" spans="1:13">
      <c r="A1111" s="261" t="s">
        <v>360</v>
      </c>
      <c r="B1111" s="271"/>
      <c r="C1111" s="271"/>
      <c r="D1111" s="271"/>
      <c r="E1111" s="275">
        <v>49.5</v>
      </c>
      <c r="F1111" s="245"/>
      <c r="G1111" s="271"/>
      <c r="H1111" s="259"/>
      <c r="I1111" s="259"/>
      <c r="J1111" s="259"/>
      <c r="K1111" s="259">
        <v>49</v>
      </c>
      <c r="L1111" s="313"/>
      <c r="M1111" s="260"/>
    </row>
    <row r="1112" spans="1:13">
      <c r="A1112" s="261" t="s">
        <v>493</v>
      </c>
      <c r="B1112" s="271"/>
      <c r="C1112" s="271"/>
      <c r="D1112" s="271"/>
      <c r="E1112" s="272">
        <v>45.5</v>
      </c>
      <c r="F1112" s="313"/>
      <c r="G1112" s="271"/>
      <c r="H1112" s="259"/>
      <c r="I1112" s="259"/>
      <c r="J1112" s="259"/>
      <c r="K1112" s="12">
        <v>47.5</v>
      </c>
      <c r="L1112" s="313"/>
      <c r="M1112" s="260"/>
    </row>
    <row r="1113" spans="1:13">
      <c r="A1113" s="261" t="s">
        <v>494</v>
      </c>
      <c r="B1113" s="271"/>
      <c r="C1113" s="271"/>
      <c r="D1113" s="271"/>
      <c r="E1113" s="271">
        <v>47</v>
      </c>
      <c r="F1113" s="313"/>
      <c r="G1113" s="271"/>
      <c r="H1113" s="259"/>
      <c r="I1113" s="259"/>
      <c r="J1113" s="259"/>
      <c r="K1113" s="259">
        <v>45.5</v>
      </c>
      <c r="L1113" s="313"/>
      <c r="M1113" s="260"/>
    </row>
    <row r="1114" spans="1:13">
      <c r="A1114" s="261" t="s">
        <v>383</v>
      </c>
      <c r="B1114" s="271"/>
      <c r="C1114" s="271"/>
      <c r="D1114" s="271"/>
      <c r="E1114" s="271">
        <v>46.5</v>
      </c>
      <c r="F1114" s="313"/>
      <c r="G1114" s="271"/>
      <c r="H1114" s="259"/>
      <c r="I1114" s="259"/>
      <c r="J1114" s="259"/>
      <c r="K1114" s="259">
        <v>47.5</v>
      </c>
      <c r="L1114" s="313"/>
      <c r="M1114" s="260"/>
    </row>
    <row r="1115" spans="1:13" ht="26.25">
      <c r="A1115" s="261" t="s">
        <v>476</v>
      </c>
      <c r="B1115" s="259">
        <v>500</v>
      </c>
      <c r="C1115" s="263" t="s">
        <v>477</v>
      </c>
      <c r="D1115" s="360">
        <f>(F1106+F1107+F1108+F1109+F1110)</f>
        <v>453.25</v>
      </c>
      <c r="E1115" s="247"/>
      <c r="F1115" s="263" t="s">
        <v>478</v>
      </c>
      <c r="G1115" s="246">
        <f>(D1115/500)*100</f>
        <v>90.649999999999991</v>
      </c>
      <c r="H1115" s="247"/>
      <c r="I1115" s="248"/>
      <c r="J1115" s="542" t="s">
        <v>479</v>
      </c>
      <c r="K1115" s="542"/>
      <c r="L1115" s="543" t="str">
        <f>IF(G1115&gt;=91,"A1",IF(G1115&gt;=81,"A2",IF(G1115&gt;=71,"B1",IF(G1115&gt;=61,"B2",IF(G1115&gt;=51,"C1",IF(G1115&gt;=41,"C2",IF(G1115&gt;=33,"D","E")))))))</f>
        <v>A2</v>
      </c>
      <c r="M1115" s="544" t="str">
        <f t="shared" ref="M1115" si="129">IF(K1115&gt;=91,"A1",IF(K1115&gt;=81,"A2",IF(K1115&gt;=71,"B1",IF(K1115&gt;=61,"B2",IF(K1115&gt;=51,"C1",IF(K1115&gt;=41,"C2",IF(K1115&gt;=33,"D","E")))))))</f>
        <v>E</v>
      </c>
    </row>
    <row r="1116" spans="1:13" ht="26.25">
      <c r="A1116" s="267" t="s">
        <v>480</v>
      </c>
      <c r="B1116" s="259">
        <v>500</v>
      </c>
      <c r="C1116" s="263" t="s">
        <v>481</v>
      </c>
      <c r="D1116" s="360">
        <f>(L1106+L1107+L1108+L1109+L1110)</f>
        <v>463</v>
      </c>
      <c r="E1116" s="247"/>
      <c r="F1116" s="263" t="s">
        <v>482</v>
      </c>
      <c r="G1116" s="246">
        <f>D1116/500*100</f>
        <v>92.600000000000009</v>
      </c>
      <c r="H1116" s="246"/>
      <c r="I1116" s="249"/>
      <c r="J1116" s="542" t="s">
        <v>483</v>
      </c>
      <c r="K1116" s="542"/>
      <c r="L1116" s="543" t="str">
        <f>IF(G1116&gt;=91,"A1",IF(G1116&gt;=81,"A2",IF(G1116&gt;=71,"B1",IF(G1116&gt;=61,"B2",IF(G1116&gt;=51,"C1",IF(G1116&gt;=41,"C2",IF(G1116&gt;=33,"D","E")))))))</f>
        <v>A1</v>
      </c>
      <c r="M1116" s="544" t="str">
        <f t="shared" ref="M1116:M1117" si="130">IF(K1116&gt;=91,"A1",IF(K1116&gt;=81,"A2",IF(K1116&gt;=71,"B1",IF(K1116&gt;=61,"B2",IF(K1116&gt;=51,"C1",IF(K1116&gt;=41,"C2",IF(K1116&gt;=33,"D","E")))))))</f>
        <v>E</v>
      </c>
    </row>
    <row r="1117" spans="1:13">
      <c r="A1117" s="268" t="s">
        <v>484</v>
      </c>
      <c r="B1117" s="265">
        <v>1000</v>
      </c>
      <c r="C1117" s="265">
        <f>(D1115+D1116)</f>
        <v>916.25</v>
      </c>
      <c r="D1117" s="576"/>
      <c r="E1117" s="576"/>
      <c r="F1117" s="264" t="s">
        <v>485</v>
      </c>
      <c r="G1117" s="264"/>
      <c r="H1117" s="264"/>
      <c r="I1117" s="359">
        <f>(C1117/1000)*100</f>
        <v>91.625</v>
      </c>
      <c r="J1117" s="264" t="s">
        <v>486</v>
      </c>
      <c r="K1117" s="264"/>
      <c r="L1117" s="535" t="str">
        <f>IF(I1117&gt;=91,"A1",IF(I1117&gt;=81,"A2",IF(I1117&gt;=71,"B1",IF(I1117&gt;=61,"B2",IF(I1117&gt;=51,"C1",IF(I1117&gt;=41,"C2",IF(I1117&gt;=33,"D","E")))))))</f>
        <v>A1</v>
      </c>
      <c r="M1117" s="536" t="str">
        <f t="shared" si="130"/>
        <v>E</v>
      </c>
    </row>
    <row r="1118" spans="1:13">
      <c r="A1118" s="573" t="s">
        <v>386</v>
      </c>
      <c r="B1118" s="574"/>
      <c r="C1118" s="574"/>
      <c r="D1118" s="574"/>
      <c r="E1118" s="574"/>
      <c r="F1118" s="574"/>
      <c r="G1118" s="574"/>
      <c r="H1118" s="574"/>
      <c r="I1118" s="574"/>
      <c r="J1118" s="574"/>
      <c r="K1118" s="574"/>
      <c r="L1118" s="574"/>
      <c r="M1118" s="575"/>
    </row>
    <row r="1119" spans="1:13">
      <c r="A1119" s="545" t="s">
        <v>387</v>
      </c>
      <c r="B1119" s="546"/>
      <c r="C1119" s="546"/>
      <c r="D1119" s="546"/>
      <c r="E1119" s="546"/>
      <c r="F1119" s="546"/>
      <c r="G1119" s="546"/>
      <c r="H1119" s="546"/>
      <c r="I1119" s="546"/>
      <c r="J1119" s="546"/>
      <c r="K1119" s="546"/>
      <c r="L1119" s="546"/>
      <c r="M1119" s="547"/>
    </row>
    <row r="1120" spans="1:13">
      <c r="A1120" s="545" t="s">
        <v>388</v>
      </c>
      <c r="B1120" s="546"/>
      <c r="C1120" s="546"/>
      <c r="D1120" s="546"/>
      <c r="E1120" s="546"/>
      <c r="F1120" s="546" t="s">
        <v>487</v>
      </c>
      <c r="G1120" s="546"/>
      <c r="H1120" s="546"/>
      <c r="I1120" s="546"/>
      <c r="J1120" s="546"/>
      <c r="K1120" s="546" t="s">
        <v>488</v>
      </c>
      <c r="L1120" s="546"/>
      <c r="M1120" s="547"/>
    </row>
    <row r="1121" spans="1:13">
      <c r="A1121" s="548" t="s">
        <v>390</v>
      </c>
      <c r="B1121" s="549"/>
      <c r="C1121" s="549"/>
      <c r="D1121" s="549"/>
      <c r="E1121" s="549"/>
      <c r="F1121" s="543" t="s">
        <v>98</v>
      </c>
      <c r="G1121" s="543"/>
      <c r="H1121" s="543"/>
      <c r="I1121" s="543"/>
      <c r="J1121" s="543"/>
      <c r="K1121" s="569" t="s">
        <v>391</v>
      </c>
      <c r="L1121" s="543"/>
      <c r="M1121" s="544"/>
    </row>
    <row r="1122" spans="1:13">
      <c r="A1122" s="545" t="s">
        <v>392</v>
      </c>
      <c r="B1122" s="546"/>
      <c r="C1122" s="546"/>
      <c r="D1122" s="546"/>
      <c r="E1122" s="546"/>
      <c r="F1122" s="546"/>
      <c r="G1122" s="546"/>
      <c r="H1122" s="546"/>
      <c r="I1122" s="546"/>
      <c r="J1122" s="546"/>
      <c r="K1122" s="546"/>
      <c r="L1122" s="546"/>
      <c r="M1122" s="547"/>
    </row>
    <row r="1123" spans="1:13">
      <c r="A1123" s="545" t="s">
        <v>388</v>
      </c>
      <c r="B1123" s="546"/>
      <c r="C1123" s="546"/>
      <c r="D1123" s="546"/>
      <c r="E1123" s="546"/>
      <c r="F1123" s="546" t="s">
        <v>487</v>
      </c>
      <c r="G1123" s="546"/>
      <c r="H1123" s="546"/>
      <c r="I1123" s="546"/>
      <c r="J1123" s="546"/>
      <c r="K1123" s="546" t="s">
        <v>488</v>
      </c>
      <c r="L1123" s="546"/>
      <c r="M1123" s="547"/>
    </row>
    <row r="1124" spans="1:13">
      <c r="A1124" s="537" t="s">
        <v>393</v>
      </c>
      <c r="B1124" s="538"/>
      <c r="C1124" s="538"/>
      <c r="D1124" s="538"/>
      <c r="E1124" s="538"/>
      <c r="F1124" s="546" t="s">
        <v>391</v>
      </c>
      <c r="G1124" s="546" t="s">
        <v>391</v>
      </c>
      <c r="H1124" s="546" t="s">
        <v>391</v>
      </c>
      <c r="I1124" s="546" t="s">
        <v>391</v>
      </c>
      <c r="J1124" s="546" t="s">
        <v>391</v>
      </c>
      <c r="K1124" s="546" t="s">
        <v>398</v>
      </c>
      <c r="L1124" s="546"/>
      <c r="M1124" s="547"/>
    </row>
    <row r="1125" spans="1:13">
      <c r="A1125" s="537" t="s">
        <v>395</v>
      </c>
      <c r="B1125" s="538"/>
      <c r="C1125" s="538"/>
      <c r="D1125" s="538"/>
      <c r="E1125" s="538"/>
      <c r="F1125" s="543" t="s">
        <v>391</v>
      </c>
      <c r="G1125" s="543" t="s">
        <v>391</v>
      </c>
      <c r="H1125" s="543" t="s">
        <v>391</v>
      </c>
      <c r="I1125" s="543" t="s">
        <v>391</v>
      </c>
      <c r="J1125" s="543" t="s">
        <v>391</v>
      </c>
      <c r="K1125" s="569" t="s">
        <v>398</v>
      </c>
      <c r="L1125" s="543"/>
      <c r="M1125" s="544"/>
    </row>
    <row r="1126" spans="1:13">
      <c r="A1126" s="561" t="s">
        <v>396</v>
      </c>
      <c r="B1126" s="562"/>
      <c r="C1126" s="562"/>
      <c r="D1126" s="562"/>
      <c r="E1126" s="563"/>
      <c r="F1126" s="564" t="s">
        <v>398</v>
      </c>
      <c r="G1126" s="565" t="s">
        <v>398</v>
      </c>
      <c r="H1126" s="565" t="s">
        <v>398</v>
      </c>
      <c r="I1126" s="565" t="s">
        <v>398</v>
      </c>
      <c r="J1126" s="566" t="s">
        <v>398</v>
      </c>
      <c r="K1126" s="567" t="s">
        <v>398</v>
      </c>
      <c r="L1126" s="565"/>
      <c r="M1126" s="568"/>
    </row>
    <row r="1127" spans="1:13">
      <c r="A1127" s="561" t="s">
        <v>397</v>
      </c>
      <c r="B1127" s="562"/>
      <c r="C1127" s="562"/>
      <c r="D1127" s="562"/>
      <c r="E1127" s="563"/>
      <c r="F1127" s="564" t="s">
        <v>398</v>
      </c>
      <c r="G1127" s="565" t="s">
        <v>398</v>
      </c>
      <c r="H1127" s="565" t="s">
        <v>398</v>
      </c>
      <c r="I1127" s="565" t="s">
        <v>398</v>
      </c>
      <c r="J1127" s="566" t="s">
        <v>398</v>
      </c>
      <c r="K1127" s="567" t="s">
        <v>398</v>
      </c>
      <c r="L1127" s="565"/>
      <c r="M1127" s="568"/>
    </row>
    <row r="1128" spans="1:13">
      <c r="A1128" s="545" t="s">
        <v>399</v>
      </c>
      <c r="B1128" s="546"/>
      <c r="C1128" s="546"/>
      <c r="D1128" s="546"/>
      <c r="E1128" s="546"/>
      <c r="F1128" s="546"/>
      <c r="G1128" s="546"/>
      <c r="H1128" s="546"/>
      <c r="I1128" s="546"/>
      <c r="J1128" s="546"/>
      <c r="K1128" s="546"/>
      <c r="L1128" s="546"/>
      <c r="M1128" s="547"/>
    </row>
    <row r="1129" spans="1:13">
      <c r="A1129" s="545" t="s">
        <v>388</v>
      </c>
      <c r="B1129" s="546"/>
      <c r="C1129" s="546"/>
      <c r="D1129" s="546"/>
      <c r="E1129" s="546"/>
      <c r="F1129" s="546" t="s">
        <v>487</v>
      </c>
      <c r="G1129" s="546"/>
      <c r="H1129" s="546"/>
      <c r="I1129" s="546"/>
      <c r="J1129" s="546"/>
      <c r="K1129" s="546" t="s">
        <v>488</v>
      </c>
      <c r="L1129" s="546"/>
      <c r="M1129" s="547"/>
    </row>
    <row r="1130" spans="1:13">
      <c r="A1130" s="548" t="s">
        <v>373</v>
      </c>
      <c r="B1130" s="549"/>
      <c r="C1130" s="549"/>
      <c r="D1130" s="549"/>
      <c r="E1130" s="549"/>
      <c r="F1130" s="549"/>
      <c r="G1130" s="543" t="s">
        <v>554</v>
      </c>
      <c r="H1130" s="543"/>
      <c r="I1130" s="543"/>
      <c r="J1130" s="543"/>
      <c r="K1130" s="543"/>
      <c r="L1130" s="543"/>
      <c r="M1130" s="544"/>
    </row>
    <row r="1131" spans="1:13">
      <c r="A1131" s="261" t="s">
        <v>489</v>
      </c>
      <c r="B1131" s="559" t="s">
        <v>557</v>
      </c>
      <c r="C1131" s="540"/>
      <c r="D1131" s="540"/>
      <c r="E1131" s="540"/>
      <c r="F1131" s="540"/>
      <c r="G1131" s="540"/>
      <c r="H1131" s="540"/>
      <c r="I1131" s="540"/>
      <c r="J1131" s="540"/>
      <c r="K1131" s="540"/>
      <c r="L1131" s="540"/>
      <c r="M1131" s="560"/>
    </row>
    <row r="1132" spans="1:13">
      <c r="A1132" s="261" t="s">
        <v>400</v>
      </c>
      <c r="B1132" s="539" t="s">
        <v>525</v>
      </c>
      <c r="C1132" s="540"/>
      <c r="D1132" s="540"/>
      <c r="E1132" s="540"/>
      <c r="F1132" s="540"/>
      <c r="G1132" s="540"/>
      <c r="H1132" s="540"/>
      <c r="I1132" s="540"/>
      <c r="J1132" s="540"/>
      <c r="K1132" s="540"/>
      <c r="L1132" s="540"/>
      <c r="M1132" s="560"/>
    </row>
    <row r="1133" spans="1:13">
      <c r="A1133" s="545" t="s">
        <v>490</v>
      </c>
      <c r="B1133" s="546"/>
      <c r="C1133" s="546"/>
      <c r="D1133" s="546" t="s">
        <v>491</v>
      </c>
      <c r="E1133" s="546"/>
      <c r="F1133" s="546"/>
      <c r="G1133" s="546"/>
      <c r="H1133" s="546"/>
      <c r="I1133" s="546"/>
      <c r="J1133" s="546" t="s">
        <v>492</v>
      </c>
      <c r="K1133" s="546"/>
      <c r="L1133" s="546"/>
      <c r="M1133" s="547"/>
    </row>
    <row r="1134" spans="1:13">
      <c r="A1134" s="545"/>
      <c r="B1134" s="546"/>
      <c r="C1134" s="546"/>
      <c r="D1134" s="546"/>
      <c r="E1134" s="546"/>
      <c r="F1134" s="546"/>
      <c r="G1134" s="546"/>
      <c r="H1134" s="546"/>
      <c r="I1134" s="546"/>
      <c r="J1134" s="546"/>
      <c r="K1134" s="546"/>
      <c r="L1134" s="546"/>
      <c r="M1134" s="547"/>
    </row>
    <row r="1135" spans="1:13">
      <c r="A1135" s="545"/>
      <c r="B1135" s="546"/>
      <c r="C1135" s="546"/>
      <c r="D1135" s="546"/>
      <c r="E1135" s="546"/>
      <c r="F1135" s="546"/>
      <c r="G1135" s="546"/>
      <c r="H1135" s="546"/>
      <c r="I1135" s="546"/>
      <c r="J1135" s="546"/>
      <c r="K1135" s="546"/>
      <c r="L1135" s="546"/>
      <c r="M1135" s="547"/>
    </row>
    <row r="1136" spans="1:13">
      <c r="A1136" s="545"/>
      <c r="B1136" s="546"/>
      <c r="C1136" s="546"/>
      <c r="D1136" s="546"/>
      <c r="E1136" s="546"/>
      <c r="F1136" s="546"/>
      <c r="G1136" s="546"/>
      <c r="H1136" s="546"/>
      <c r="I1136" s="546"/>
      <c r="J1136" s="546"/>
      <c r="K1136" s="546"/>
      <c r="L1136" s="546"/>
      <c r="M1136" s="547"/>
    </row>
    <row r="1137" spans="1:13">
      <c r="A1137" s="554" t="s">
        <v>401</v>
      </c>
      <c r="B1137" s="555"/>
      <c r="C1137" s="555"/>
      <c r="D1137" s="555"/>
      <c r="E1137" s="555"/>
      <c r="F1137" s="555"/>
      <c r="G1137" s="555"/>
      <c r="H1137" s="556" t="s">
        <v>402</v>
      </c>
      <c r="I1137" s="557"/>
      <c r="J1137" s="557"/>
      <c r="K1137" s="557"/>
      <c r="L1137" s="557"/>
      <c r="M1137" s="558"/>
    </row>
    <row r="1138" spans="1:13">
      <c r="A1138" s="257" t="s">
        <v>403</v>
      </c>
      <c r="B1138" s="555" t="s">
        <v>275</v>
      </c>
      <c r="C1138" s="555"/>
      <c r="D1138" s="250" t="s">
        <v>403</v>
      </c>
      <c r="E1138" s="256"/>
      <c r="F1138" s="555" t="s">
        <v>275</v>
      </c>
      <c r="G1138" s="555"/>
      <c r="H1138" s="269"/>
      <c r="I1138" s="269"/>
      <c r="J1138" s="270" t="s">
        <v>404</v>
      </c>
      <c r="K1138" s="269"/>
      <c r="L1138" s="270" t="s">
        <v>275</v>
      </c>
      <c r="M1138" s="251"/>
    </row>
    <row r="1139" spans="1:13">
      <c r="A1139" s="252" t="s">
        <v>405</v>
      </c>
      <c r="B1139" s="551" t="s">
        <v>280</v>
      </c>
      <c r="C1139" s="551"/>
      <c r="D1139" s="551" t="s">
        <v>406</v>
      </c>
      <c r="E1139" s="551"/>
      <c r="F1139" s="551" t="s">
        <v>306</v>
      </c>
      <c r="G1139" s="551"/>
      <c r="H1139" s="269"/>
      <c r="I1139" s="269"/>
      <c r="J1139" s="552">
        <v>3</v>
      </c>
      <c r="K1139" s="553"/>
      <c r="L1139" s="343" t="s">
        <v>398</v>
      </c>
      <c r="M1139" s="251"/>
    </row>
    <row r="1140" spans="1:13">
      <c r="A1140" s="252" t="s">
        <v>407</v>
      </c>
      <c r="B1140" s="551" t="s">
        <v>297</v>
      </c>
      <c r="C1140" s="551"/>
      <c r="D1140" s="551" t="s">
        <v>408</v>
      </c>
      <c r="E1140" s="551"/>
      <c r="F1140" s="551" t="s">
        <v>292</v>
      </c>
      <c r="G1140" s="551"/>
      <c r="H1140" s="269"/>
      <c r="I1140" s="269"/>
      <c r="J1140" s="552">
        <v>2</v>
      </c>
      <c r="K1140" s="553"/>
      <c r="L1140" s="343" t="s">
        <v>391</v>
      </c>
      <c r="M1140" s="251"/>
    </row>
    <row r="1141" spans="1:13">
      <c r="A1141" s="252" t="s">
        <v>409</v>
      </c>
      <c r="B1141" s="551" t="s">
        <v>410</v>
      </c>
      <c r="C1141" s="551"/>
      <c r="D1141" s="551" t="s">
        <v>411</v>
      </c>
      <c r="E1141" s="551"/>
      <c r="F1141" s="551" t="s">
        <v>412</v>
      </c>
      <c r="G1141" s="551"/>
      <c r="H1141" s="269"/>
      <c r="I1141" s="269"/>
      <c r="J1141" s="552">
        <v>1</v>
      </c>
      <c r="K1141" s="553"/>
      <c r="L1141" s="343" t="s">
        <v>394</v>
      </c>
      <c r="M1141" s="251"/>
    </row>
    <row r="1142" spans="1:13" ht="15.75" thickBot="1">
      <c r="A1142" s="253" t="s">
        <v>413</v>
      </c>
      <c r="B1142" s="550" t="s">
        <v>336</v>
      </c>
      <c r="C1142" s="550"/>
      <c r="D1142" s="550" t="s">
        <v>414</v>
      </c>
      <c r="E1142" s="550"/>
      <c r="F1142" s="550" t="s">
        <v>415</v>
      </c>
      <c r="G1142" s="550"/>
      <c r="H1142" s="254"/>
      <c r="I1142" s="254"/>
      <c r="J1142" s="254"/>
      <c r="K1142" s="254"/>
      <c r="L1142" s="358"/>
      <c r="M1142" s="255"/>
    </row>
    <row r="1145" spans="1:13" ht="15.75" thickBot="1"/>
    <row r="1146" spans="1:13" ht="15.75">
      <c r="A1146" s="232"/>
      <c r="B1146" s="584" t="s">
        <v>449</v>
      </c>
      <c r="C1146" s="584"/>
      <c r="D1146" s="584"/>
      <c r="E1146" s="584"/>
      <c r="F1146" s="584"/>
      <c r="G1146" s="584"/>
      <c r="H1146" s="584"/>
      <c r="I1146" s="585"/>
      <c r="J1146" s="586" t="s">
        <v>450</v>
      </c>
      <c r="K1146" s="584"/>
      <c r="L1146" s="584"/>
      <c r="M1146" s="587"/>
    </row>
    <row r="1147" spans="1:13" ht="21">
      <c r="A1147" s="588" t="s">
        <v>451</v>
      </c>
      <c r="B1147" s="589"/>
      <c r="C1147" s="589"/>
      <c r="D1147" s="589"/>
      <c r="E1147" s="589"/>
      <c r="F1147" s="589"/>
      <c r="G1147" s="589"/>
      <c r="H1147" s="589"/>
      <c r="I1147" s="589"/>
      <c r="J1147" s="589"/>
      <c r="K1147" s="589"/>
      <c r="L1147" s="589"/>
      <c r="M1147" s="590"/>
    </row>
    <row r="1148" spans="1:13" ht="21">
      <c r="A1148" s="233"/>
      <c r="B1148" s="578" t="s">
        <v>452</v>
      </c>
      <c r="C1148" s="578"/>
      <c r="D1148" s="578"/>
      <c r="E1148" s="579"/>
      <c r="F1148" s="234" t="s">
        <v>453</v>
      </c>
      <c r="G1148" s="234"/>
      <c r="H1148" s="570" t="s">
        <v>454</v>
      </c>
      <c r="I1148" s="571"/>
      <c r="J1148" s="572"/>
      <c r="K1148" s="235" t="s">
        <v>455</v>
      </c>
      <c r="L1148" s="262"/>
      <c r="M1148" s="236"/>
    </row>
    <row r="1149" spans="1:13">
      <c r="A1149" s="580" t="s">
        <v>456</v>
      </c>
      <c r="B1149" s="571"/>
      <c r="C1149" s="571"/>
      <c r="D1149" s="571"/>
      <c r="E1149" s="571"/>
      <c r="F1149" s="571"/>
      <c r="G1149" s="571"/>
      <c r="H1149" s="571"/>
      <c r="I1149" s="571"/>
      <c r="J1149" s="571"/>
      <c r="K1149" s="571"/>
      <c r="L1149" s="571"/>
      <c r="M1149" s="581"/>
    </row>
    <row r="1150" spans="1:13">
      <c r="A1150" s="561" t="s">
        <v>457</v>
      </c>
      <c r="B1150" s="562"/>
      <c r="C1150" s="562"/>
      <c r="D1150" s="562"/>
      <c r="E1150" s="562"/>
      <c r="F1150" s="562"/>
      <c r="G1150" s="562"/>
      <c r="H1150" s="562"/>
      <c r="I1150" s="562"/>
      <c r="J1150" s="562"/>
      <c r="K1150" s="562"/>
      <c r="L1150" s="562"/>
      <c r="M1150" s="582"/>
    </row>
    <row r="1151" spans="1:13">
      <c r="A1151" s="537" t="s">
        <v>458</v>
      </c>
      <c r="B1151" s="538"/>
      <c r="C1151" s="539" t="s">
        <v>245</v>
      </c>
      <c r="D1151" s="540"/>
      <c r="E1151" s="540"/>
      <c r="F1151" s="540"/>
      <c r="G1151" s="541"/>
      <c r="H1151" s="258" t="s">
        <v>459</v>
      </c>
      <c r="I1151" s="237"/>
      <c r="J1151" s="549">
        <v>23</v>
      </c>
      <c r="K1151" s="549"/>
      <c r="L1151" s="549"/>
      <c r="M1151" s="583"/>
    </row>
    <row r="1152" spans="1:13">
      <c r="A1152" s="537" t="s">
        <v>460</v>
      </c>
      <c r="B1152" s="538"/>
      <c r="C1152" s="539" t="s">
        <v>264</v>
      </c>
      <c r="D1152" s="540"/>
      <c r="E1152" s="540"/>
      <c r="F1152" s="540"/>
      <c r="G1152" s="541"/>
      <c r="H1152" s="258" t="s">
        <v>461</v>
      </c>
      <c r="I1152" s="237"/>
      <c r="J1152" s="574">
        <v>1353</v>
      </c>
      <c r="K1152" s="574"/>
      <c r="L1152" s="574"/>
      <c r="M1152" s="575"/>
    </row>
    <row r="1153" spans="1:13">
      <c r="A1153" s="537" t="s">
        <v>462</v>
      </c>
      <c r="B1153" s="538"/>
      <c r="C1153" s="577" t="s">
        <v>247</v>
      </c>
      <c r="D1153" s="540" t="s">
        <v>247</v>
      </c>
      <c r="E1153" s="540" t="s">
        <v>247</v>
      </c>
      <c r="F1153" s="540" t="s">
        <v>247</v>
      </c>
      <c r="G1153" s="541" t="s">
        <v>247</v>
      </c>
      <c r="H1153" s="258" t="s">
        <v>463</v>
      </c>
      <c r="I1153" s="237"/>
      <c r="J1153" s="574">
        <v>7006581801</v>
      </c>
      <c r="K1153" s="574"/>
      <c r="L1153" s="574"/>
      <c r="M1153" s="575"/>
    </row>
    <row r="1154" spans="1:13">
      <c r="A1154" s="537" t="s">
        <v>464</v>
      </c>
      <c r="B1154" s="538"/>
      <c r="C1154" s="539" t="s">
        <v>340</v>
      </c>
      <c r="D1154" s="540"/>
      <c r="E1154" s="540"/>
      <c r="F1154" s="540"/>
      <c r="G1154" s="541"/>
      <c r="H1154" s="548" t="s">
        <v>270</v>
      </c>
      <c r="I1154" s="549"/>
      <c r="J1154" s="574" t="s">
        <v>341</v>
      </c>
      <c r="K1154" s="574"/>
      <c r="L1154" s="574"/>
      <c r="M1154" s="575"/>
    </row>
    <row r="1155" spans="1:13">
      <c r="A1155" s="545" t="s">
        <v>465</v>
      </c>
      <c r="B1155" s="546"/>
      <c r="C1155" s="546"/>
      <c r="D1155" s="546"/>
      <c r="E1155" s="546"/>
      <c r="F1155" s="546"/>
      <c r="G1155" s="546"/>
      <c r="H1155" s="546"/>
      <c r="I1155" s="546"/>
      <c r="J1155" s="546"/>
      <c r="K1155" s="546"/>
      <c r="L1155" s="546"/>
      <c r="M1155" s="547"/>
    </row>
    <row r="1156" spans="1:13">
      <c r="A1156" s="591" t="s">
        <v>466</v>
      </c>
      <c r="B1156" s="546" t="s">
        <v>467</v>
      </c>
      <c r="C1156" s="546"/>
      <c r="D1156" s="546"/>
      <c r="E1156" s="546"/>
      <c r="F1156" s="546"/>
      <c r="G1156" s="546"/>
      <c r="H1156" s="546" t="s">
        <v>468</v>
      </c>
      <c r="I1156" s="546"/>
      <c r="J1156" s="546"/>
      <c r="K1156" s="546"/>
      <c r="L1156" s="546"/>
      <c r="M1156" s="547"/>
    </row>
    <row r="1157" spans="1:13" ht="30">
      <c r="A1157" s="591"/>
      <c r="B1157" s="238" t="s">
        <v>469</v>
      </c>
      <c r="C1157" s="238" t="s">
        <v>470</v>
      </c>
      <c r="D1157" s="238" t="s">
        <v>471</v>
      </c>
      <c r="E1157" s="238" t="s">
        <v>472</v>
      </c>
      <c r="F1157" s="238">
        <v>100</v>
      </c>
      <c r="G1157" s="265" t="s">
        <v>275</v>
      </c>
      <c r="H1157" s="238" t="s">
        <v>473</v>
      </c>
      <c r="I1157" s="238" t="s">
        <v>470</v>
      </c>
      <c r="J1157" s="238" t="s">
        <v>471</v>
      </c>
      <c r="K1157" s="238" t="s">
        <v>474</v>
      </c>
      <c r="L1157" s="238">
        <v>100</v>
      </c>
      <c r="M1157" s="239" t="s">
        <v>275</v>
      </c>
    </row>
    <row r="1158" spans="1:13">
      <c r="A1158" s="261" t="s">
        <v>276</v>
      </c>
      <c r="B1158" s="273">
        <v>8.5</v>
      </c>
      <c r="C1158" s="271">
        <v>5</v>
      </c>
      <c r="D1158" s="271">
        <v>5</v>
      </c>
      <c r="E1158" s="273">
        <v>56.5</v>
      </c>
      <c r="F1158" s="241">
        <f>SUM(B1158:E1158)</f>
        <v>75</v>
      </c>
      <c r="G1158" s="271" t="str">
        <f>IF(F1158&gt;=91,"A1",IF(F1158&gt;=81,"A2",IF(F1158&gt;=71,"B1",IF(F1158&gt;=61,"B2",IF(F1158&gt;=51,"C1",IF(F1158&gt;=41,"C2",IF(F1158&gt;=33,"D","E")))))))</f>
        <v>B1</v>
      </c>
      <c r="H1158" s="259">
        <v>9</v>
      </c>
      <c r="I1158" s="259">
        <v>5</v>
      </c>
      <c r="J1158" s="259">
        <v>5</v>
      </c>
      <c r="K1158" s="242">
        <v>70</v>
      </c>
      <c r="L1158" s="241">
        <f>SUM(H1158:K1158)</f>
        <v>89</v>
      </c>
      <c r="M1158" s="260" t="str">
        <f>IF(L1158&gt;=91,"A1",IF(L1158&gt;=81,"A2",IF(L1158&gt;=71,"B1",IF(L1158&gt;=61,"B2",IF(L1158&gt;=51,"C1",IF(L1158&gt;=41,"C2",IF(L1158&gt;=33,"D","E")))))))</f>
        <v>A2</v>
      </c>
    </row>
    <row r="1159" spans="1:13">
      <c r="A1159" s="261" t="s">
        <v>277</v>
      </c>
      <c r="B1159" s="274">
        <v>8.25</v>
      </c>
      <c r="C1159" s="271">
        <v>5</v>
      </c>
      <c r="D1159" s="271">
        <v>5</v>
      </c>
      <c r="E1159" s="271">
        <v>62</v>
      </c>
      <c r="F1159" s="241">
        <f t="shared" ref="F1159:F1163" si="131">SUM(B1159:E1159)</f>
        <v>80.25</v>
      </c>
      <c r="G1159" s="271" t="str">
        <f t="shared" ref="G1159:G1162" si="132">IF(F1159&gt;=91,"A1",IF(F1159&gt;=81,"A2",IF(F1159&gt;=71,"B1",IF(F1159&gt;=61,"B2",IF(F1159&gt;=51,"C1",IF(F1159&gt;=41,"C2",IF(F1159&gt;=33,"D","E")))))))</f>
        <v>B1</v>
      </c>
      <c r="H1159" s="259">
        <v>9</v>
      </c>
      <c r="I1159" s="259">
        <v>5</v>
      </c>
      <c r="J1159" s="259">
        <v>4.5</v>
      </c>
      <c r="K1159" s="259">
        <v>64</v>
      </c>
      <c r="L1159" s="241">
        <f t="shared" ref="L1159:L1162" si="133">SUM(H1159:K1159)</f>
        <v>82.5</v>
      </c>
      <c r="M1159" s="260" t="str">
        <f t="shared" ref="M1159:M1162" si="134">IF(L1159&gt;=91,"A1",IF(L1159&gt;=81,"A2",IF(L1159&gt;=71,"B1",IF(L1159&gt;=61,"B2",IF(L1159&gt;=51,"C1",IF(L1159&gt;=41,"C2",IF(L1159&gt;=33,"D","E")))))))</f>
        <v>A2</v>
      </c>
    </row>
    <row r="1160" spans="1:13">
      <c r="A1160" s="261" t="s">
        <v>475</v>
      </c>
      <c r="B1160" s="271">
        <v>9.5</v>
      </c>
      <c r="C1160" s="271">
        <v>5</v>
      </c>
      <c r="D1160" s="271">
        <v>5</v>
      </c>
      <c r="E1160" s="271">
        <v>65</v>
      </c>
      <c r="F1160" s="313">
        <f t="shared" si="131"/>
        <v>84.5</v>
      </c>
      <c r="G1160" s="271" t="str">
        <f t="shared" si="132"/>
        <v>A2</v>
      </c>
      <c r="H1160" s="259">
        <v>7.25</v>
      </c>
      <c r="I1160" s="259">
        <v>5</v>
      </c>
      <c r="J1160" s="259">
        <v>5</v>
      </c>
      <c r="K1160" s="5">
        <v>69.5</v>
      </c>
      <c r="L1160" s="241">
        <f t="shared" si="133"/>
        <v>86.75</v>
      </c>
      <c r="M1160" s="260" t="str">
        <f t="shared" si="134"/>
        <v>A2</v>
      </c>
    </row>
    <row r="1161" spans="1:13" ht="15.75">
      <c r="A1161" s="261" t="s">
        <v>279</v>
      </c>
      <c r="B1161" s="271">
        <v>8</v>
      </c>
      <c r="C1161" s="271">
        <v>5</v>
      </c>
      <c r="D1161" s="271">
        <v>4.5</v>
      </c>
      <c r="E1161" s="271">
        <v>69</v>
      </c>
      <c r="F1161" s="313">
        <f t="shared" si="131"/>
        <v>86.5</v>
      </c>
      <c r="G1161" s="271" t="str">
        <f t="shared" si="132"/>
        <v>A2</v>
      </c>
      <c r="H1161" s="244">
        <v>9.25</v>
      </c>
      <c r="I1161" s="338">
        <v>5</v>
      </c>
      <c r="J1161" s="338">
        <v>5</v>
      </c>
      <c r="K1161" s="5">
        <v>71.5</v>
      </c>
      <c r="L1161" s="241">
        <f t="shared" si="133"/>
        <v>90.75</v>
      </c>
      <c r="M1161" s="260" t="str">
        <f t="shared" si="134"/>
        <v>A2</v>
      </c>
    </row>
    <row r="1162" spans="1:13" ht="15.75">
      <c r="A1162" s="261" t="s">
        <v>379</v>
      </c>
      <c r="B1162" s="271">
        <v>9</v>
      </c>
      <c r="C1162" s="271">
        <v>5</v>
      </c>
      <c r="D1162" s="271">
        <v>5</v>
      </c>
      <c r="E1162" s="271">
        <v>67</v>
      </c>
      <c r="F1162" s="241">
        <f t="shared" si="131"/>
        <v>86</v>
      </c>
      <c r="G1162" s="271" t="str">
        <f t="shared" si="132"/>
        <v>A2</v>
      </c>
      <c r="H1162" s="244">
        <v>7.75</v>
      </c>
      <c r="I1162" s="259">
        <v>5</v>
      </c>
      <c r="J1162" s="259">
        <v>4.5</v>
      </c>
      <c r="K1162" s="339">
        <v>65</v>
      </c>
      <c r="L1162" s="241">
        <f t="shared" si="133"/>
        <v>82.25</v>
      </c>
      <c r="M1162" s="260" t="str">
        <f t="shared" si="134"/>
        <v>A2</v>
      </c>
    </row>
    <row r="1163" spans="1:13">
      <c r="A1163" s="261" t="s">
        <v>360</v>
      </c>
      <c r="B1163" s="271"/>
      <c r="C1163" s="271"/>
      <c r="D1163" s="271"/>
      <c r="E1163" s="275">
        <v>42</v>
      </c>
      <c r="F1163" s="245">
        <f t="shared" si="131"/>
        <v>42</v>
      </c>
      <c r="G1163" s="271"/>
      <c r="H1163" s="259"/>
      <c r="I1163" s="259"/>
      <c r="J1163" s="259"/>
      <c r="K1163" s="259">
        <v>45</v>
      </c>
      <c r="L1163" s="313"/>
      <c r="M1163" s="260"/>
    </row>
    <row r="1164" spans="1:13">
      <c r="A1164" s="261" t="s">
        <v>493</v>
      </c>
      <c r="B1164" s="271"/>
      <c r="C1164" s="271"/>
      <c r="D1164" s="271"/>
      <c r="E1164" s="272">
        <v>37</v>
      </c>
      <c r="F1164" s="313"/>
      <c r="G1164" s="271"/>
      <c r="H1164" s="259"/>
      <c r="I1164" s="259"/>
      <c r="J1164" s="259"/>
      <c r="K1164" s="12">
        <v>41</v>
      </c>
      <c r="L1164" s="313"/>
      <c r="M1164" s="260"/>
    </row>
    <row r="1165" spans="1:13">
      <c r="A1165" s="261" t="s">
        <v>494</v>
      </c>
      <c r="B1165" s="271"/>
      <c r="C1165" s="271"/>
      <c r="D1165" s="271"/>
      <c r="E1165" s="271">
        <v>39</v>
      </c>
      <c r="F1165" s="313"/>
      <c r="G1165" s="271"/>
      <c r="H1165" s="259"/>
      <c r="I1165" s="259"/>
      <c r="J1165" s="259"/>
      <c r="K1165" s="259">
        <v>46</v>
      </c>
      <c r="L1165" s="313"/>
      <c r="M1165" s="260"/>
    </row>
    <row r="1166" spans="1:13">
      <c r="A1166" s="261" t="s">
        <v>383</v>
      </c>
      <c r="B1166" s="271"/>
      <c r="C1166" s="271"/>
      <c r="D1166" s="271"/>
      <c r="E1166" s="271">
        <v>39.5</v>
      </c>
      <c r="F1166" s="313"/>
      <c r="G1166" s="271"/>
      <c r="H1166" s="259"/>
      <c r="I1166" s="259"/>
      <c r="J1166" s="259"/>
      <c r="K1166" s="259">
        <v>35.5</v>
      </c>
      <c r="L1166" s="313"/>
      <c r="M1166" s="260"/>
    </row>
    <row r="1167" spans="1:13" ht="26.25">
      <c r="A1167" s="261" t="s">
        <v>476</v>
      </c>
      <c r="B1167" s="259">
        <v>500</v>
      </c>
      <c r="C1167" s="263" t="s">
        <v>477</v>
      </c>
      <c r="D1167" s="246">
        <f>(F1158+F1159+F1160+F1161+F1162)</f>
        <v>412.25</v>
      </c>
      <c r="E1167" s="247"/>
      <c r="F1167" s="263" t="s">
        <v>478</v>
      </c>
      <c r="G1167" s="246">
        <f>(D1167/500)*100</f>
        <v>82.45</v>
      </c>
      <c r="H1167" s="247"/>
      <c r="I1167" s="248"/>
      <c r="J1167" s="542" t="s">
        <v>479</v>
      </c>
      <c r="K1167" s="542"/>
      <c r="L1167" s="543" t="str">
        <f>IF(G1167&gt;=91,"A1",IF(G1167&gt;=81,"A2",IF(G1167&gt;=71,"B1",IF(G1167&gt;=61,"B2",IF(G1167&gt;=51,"C1",IF(G1167&gt;=41,"C2",IF(G1167&gt;=33,"D","E")))))))</f>
        <v>A2</v>
      </c>
      <c r="M1167" s="544" t="str">
        <f t="shared" ref="M1167" si="135">IF(K1167&gt;=91,"A1",IF(K1167&gt;=81,"A2",IF(K1167&gt;=71,"B1",IF(K1167&gt;=61,"B2",IF(K1167&gt;=51,"C1",IF(K1167&gt;=41,"C2",IF(K1167&gt;=33,"D","E")))))))</f>
        <v>E</v>
      </c>
    </row>
    <row r="1168" spans="1:13" ht="26.25">
      <c r="A1168" s="267" t="s">
        <v>480</v>
      </c>
      <c r="B1168" s="259">
        <v>500</v>
      </c>
      <c r="C1168" s="263" t="s">
        <v>481</v>
      </c>
      <c r="D1168" s="246">
        <f>(L1158+L1159+L1160+L1161+L1162)</f>
        <v>431.25</v>
      </c>
      <c r="E1168" s="247"/>
      <c r="F1168" s="263" t="s">
        <v>482</v>
      </c>
      <c r="G1168" s="246">
        <f>D1168/500*100</f>
        <v>86.25</v>
      </c>
      <c r="H1168" s="246"/>
      <c r="I1168" s="249"/>
      <c r="J1168" s="542" t="s">
        <v>483</v>
      </c>
      <c r="K1168" s="542"/>
      <c r="L1168" s="543" t="str">
        <f>IF(G1168&gt;=91,"A1",IF(G1168&gt;=81,"A2",IF(G1168&gt;=71,"B1",IF(G1168&gt;=61,"B2",IF(G1168&gt;=51,"C1",IF(G1168&gt;=41,"C2",IF(G1168&gt;=33,"D","E")))))))</f>
        <v>A2</v>
      </c>
      <c r="M1168" s="544" t="str">
        <f t="shared" ref="M1168:M1169" si="136">IF(K1168&gt;=91,"A1",IF(K1168&gt;=81,"A2",IF(K1168&gt;=71,"B1",IF(K1168&gt;=61,"B2",IF(K1168&gt;=51,"C1",IF(K1168&gt;=41,"C2",IF(K1168&gt;=33,"D","E")))))))</f>
        <v>E</v>
      </c>
    </row>
    <row r="1169" spans="1:13">
      <c r="A1169" s="268" t="s">
        <v>484</v>
      </c>
      <c r="B1169" s="265">
        <v>1000</v>
      </c>
      <c r="C1169" s="265">
        <f>(D1167+D1168)</f>
        <v>843.5</v>
      </c>
      <c r="D1169" s="576"/>
      <c r="E1169" s="576"/>
      <c r="F1169" s="264" t="s">
        <v>485</v>
      </c>
      <c r="G1169" s="264"/>
      <c r="H1169" s="264"/>
      <c r="I1169" s="265">
        <f>(C1169/1000)*100</f>
        <v>84.350000000000009</v>
      </c>
      <c r="J1169" s="264" t="s">
        <v>486</v>
      </c>
      <c r="K1169" s="264"/>
      <c r="L1169" s="535" t="str">
        <f>IF(I1169&gt;=91,"A1",IF(I1169&gt;=81,"A2",IF(I1169&gt;=71,"B1",IF(I1169&gt;=61,"B2",IF(I1169&gt;=51,"C1",IF(I1169&gt;=41,"C2",IF(I1169&gt;=33,"D","E")))))))</f>
        <v>A2</v>
      </c>
      <c r="M1169" s="536" t="str">
        <f t="shared" si="136"/>
        <v>E</v>
      </c>
    </row>
    <row r="1170" spans="1:13">
      <c r="A1170" s="573" t="s">
        <v>386</v>
      </c>
      <c r="B1170" s="574"/>
      <c r="C1170" s="574"/>
      <c r="D1170" s="574"/>
      <c r="E1170" s="574"/>
      <c r="F1170" s="574"/>
      <c r="G1170" s="574"/>
      <c r="H1170" s="574"/>
      <c r="I1170" s="574"/>
      <c r="J1170" s="574"/>
      <c r="K1170" s="574"/>
      <c r="L1170" s="574"/>
      <c r="M1170" s="575"/>
    </row>
    <row r="1171" spans="1:13">
      <c r="A1171" s="545" t="s">
        <v>387</v>
      </c>
      <c r="B1171" s="546"/>
      <c r="C1171" s="546"/>
      <c r="D1171" s="546"/>
      <c r="E1171" s="546"/>
      <c r="F1171" s="546"/>
      <c r="G1171" s="546"/>
      <c r="H1171" s="546"/>
      <c r="I1171" s="546"/>
      <c r="J1171" s="546"/>
      <c r="K1171" s="546"/>
      <c r="L1171" s="546"/>
      <c r="M1171" s="547"/>
    </row>
    <row r="1172" spans="1:13">
      <c r="A1172" s="545" t="s">
        <v>388</v>
      </c>
      <c r="B1172" s="546"/>
      <c r="C1172" s="546"/>
      <c r="D1172" s="546"/>
      <c r="E1172" s="546"/>
      <c r="F1172" s="546" t="s">
        <v>487</v>
      </c>
      <c r="G1172" s="546"/>
      <c r="H1172" s="546"/>
      <c r="I1172" s="546"/>
      <c r="J1172" s="546"/>
      <c r="K1172" s="546" t="s">
        <v>488</v>
      </c>
      <c r="L1172" s="546"/>
      <c r="M1172" s="547"/>
    </row>
    <row r="1173" spans="1:13">
      <c r="A1173" s="548" t="s">
        <v>390</v>
      </c>
      <c r="B1173" s="549"/>
      <c r="C1173" s="549"/>
      <c r="D1173" s="549"/>
      <c r="E1173" s="549"/>
      <c r="F1173" s="543" t="s">
        <v>52</v>
      </c>
      <c r="G1173" s="543"/>
      <c r="H1173" s="543"/>
      <c r="I1173" s="543"/>
      <c r="J1173" s="543"/>
      <c r="K1173" s="569" t="s">
        <v>52</v>
      </c>
      <c r="L1173" s="543"/>
      <c r="M1173" s="544"/>
    </row>
    <row r="1174" spans="1:13">
      <c r="A1174" s="545" t="s">
        <v>392</v>
      </c>
      <c r="B1174" s="546"/>
      <c r="C1174" s="546"/>
      <c r="D1174" s="546"/>
      <c r="E1174" s="546"/>
      <c r="F1174" s="546"/>
      <c r="G1174" s="546"/>
      <c r="H1174" s="546"/>
      <c r="I1174" s="546"/>
      <c r="J1174" s="546"/>
      <c r="K1174" s="546"/>
      <c r="L1174" s="546"/>
      <c r="M1174" s="547"/>
    </row>
    <row r="1175" spans="1:13">
      <c r="A1175" s="545" t="s">
        <v>388</v>
      </c>
      <c r="B1175" s="546"/>
      <c r="C1175" s="546"/>
      <c r="D1175" s="546"/>
      <c r="E1175" s="546"/>
      <c r="F1175" s="546" t="s">
        <v>487</v>
      </c>
      <c r="G1175" s="546"/>
      <c r="H1175" s="546"/>
      <c r="I1175" s="546"/>
      <c r="J1175" s="546"/>
      <c r="K1175" s="546" t="s">
        <v>488</v>
      </c>
      <c r="L1175" s="546"/>
      <c r="M1175" s="547"/>
    </row>
    <row r="1176" spans="1:13">
      <c r="A1176" s="537" t="s">
        <v>393</v>
      </c>
      <c r="B1176" s="538"/>
      <c r="C1176" s="538"/>
      <c r="D1176" s="538"/>
      <c r="E1176" s="538"/>
      <c r="F1176" s="570" t="s">
        <v>391</v>
      </c>
      <c r="G1176" s="571" t="s">
        <v>391</v>
      </c>
      <c r="H1176" s="571" t="s">
        <v>391</v>
      </c>
      <c r="I1176" s="571" t="s">
        <v>391</v>
      </c>
      <c r="J1176" s="572" t="s">
        <v>391</v>
      </c>
      <c r="K1176" s="546" t="s">
        <v>52</v>
      </c>
      <c r="L1176" s="546"/>
      <c r="M1176" s="547"/>
    </row>
    <row r="1177" spans="1:13">
      <c r="A1177" s="537" t="s">
        <v>395</v>
      </c>
      <c r="B1177" s="538"/>
      <c r="C1177" s="538"/>
      <c r="D1177" s="538"/>
      <c r="E1177" s="538"/>
      <c r="F1177" s="564" t="s">
        <v>391</v>
      </c>
      <c r="G1177" s="565" t="s">
        <v>391</v>
      </c>
      <c r="H1177" s="565" t="s">
        <v>391</v>
      </c>
      <c r="I1177" s="565" t="s">
        <v>391</v>
      </c>
      <c r="J1177" s="566" t="s">
        <v>391</v>
      </c>
      <c r="K1177" s="569" t="s">
        <v>52</v>
      </c>
      <c r="L1177" s="543"/>
      <c r="M1177" s="544"/>
    </row>
    <row r="1178" spans="1:13">
      <c r="A1178" s="561" t="s">
        <v>396</v>
      </c>
      <c r="B1178" s="562"/>
      <c r="C1178" s="562"/>
      <c r="D1178" s="562"/>
      <c r="E1178" s="563"/>
      <c r="F1178" s="564" t="s">
        <v>398</v>
      </c>
      <c r="G1178" s="565" t="s">
        <v>398</v>
      </c>
      <c r="H1178" s="565" t="s">
        <v>398</v>
      </c>
      <c r="I1178" s="565" t="s">
        <v>398</v>
      </c>
      <c r="J1178" s="566" t="s">
        <v>398</v>
      </c>
      <c r="K1178" s="567" t="s">
        <v>398</v>
      </c>
      <c r="L1178" s="565"/>
      <c r="M1178" s="568"/>
    </row>
    <row r="1179" spans="1:13">
      <c r="A1179" s="561" t="s">
        <v>397</v>
      </c>
      <c r="B1179" s="562"/>
      <c r="C1179" s="562"/>
      <c r="D1179" s="562"/>
      <c r="E1179" s="563"/>
      <c r="F1179" s="564" t="s">
        <v>398</v>
      </c>
      <c r="G1179" s="565" t="s">
        <v>398</v>
      </c>
      <c r="H1179" s="565" t="s">
        <v>398</v>
      </c>
      <c r="I1179" s="565" t="s">
        <v>398</v>
      </c>
      <c r="J1179" s="566" t="s">
        <v>398</v>
      </c>
      <c r="K1179" s="567" t="s">
        <v>398</v>
      </c>
      <c r="L1179" s="565"/>
      <c r="M1179" s="568"/>
    </row>
    <row r="1180" spans="1:13">
      <c r="A1180" s="545" t="s">
        <v>399</v>
      </c>
      <c r="B1180" s="546"/>
      <c r="C1180" s="546"/>
      <c r="D1180" s="546"/>
      <c r="E1180" s="546"/>
      <c r="F1180" s="546"/>
      <c r="G1180" s="546"/>
      <c r="H1180" s="546"/>
      <c r="I1180" s="546"/>
      <c r="J1180" s="546"/>
      <c r="K1180" s="546"/>
      <c r="L1180" s="546"/>
      <c r="M1180" s="547"/>
    </row>
    <row r="1181" spans="1:13">
      <c r="A1181" s="545" t="s">
        <v>388</v>
      </c>
      <c r="B1181" s="546"/>
      <c r="C1181" s="546"/>
      <c r="D1181" s="546"/>
      <c r="E1181" s="546"/>
      <c r="F1181" s="546" t="s">
        <v>487</v>
      </c>
      <c r="G1181" s="546"/>
      <c r="H1181" s="546"/>
      <c r="I1181" s="546"/>
      <c r="J1181" s="546"/>
      <c r="K1181" s="546" t="s">
        <v>488</v>
      </c>
      <c r="L1181" s="546"/>
      <c r="M1181" s="547"/>
    </row>
    <row r="1182" spans="1:13">
      <c r="A1182" s="548" t="s">
        <v>373</v>
      </c>
      <c r="B1182" s="549"/>
      <c r="C1182" s="549"/>
      <c r="D1182" s="549"/>
      <c r="E1182" s="549"/>
      <c r="F1182" s="549"/>
      <c r="G1182" s="543" t="s">
        <v>555</v>
      </c>
      <c r="H1182" s="543"/>
      <c r="I1182" s="543"/>
      <c r="J1182" s="543"/>
      <c r="K1182" s="543"/>
      <c r="L1182" s="543"/>
      <c r="M1182" s="544"/>
    </row>
    <row r="1183" spans="1:13">
      <c r="A1183" s="261" t="s">
        <v>489</v>
      </c>
      <c r="B1183" s="559" t="s">
        <v>557</v>
      </c>
      <c r="C1183" s="540"/>
      <c r="D1183" s="540"/>
      <c r="E1183" s="540"/>
      <c r="F1183" s="540"/>
      <c r="G1183" s="540"/>
      <c r="H1183" s="540"/>
      <c r="I1183" s="540"/>
      <c r="J1183" s="540"/>
      <c r="K1183" s="540"/>
      <c r="L1183" s="540"/>
      <c r="M1183" s="560"/>
    </row>
    <row r="1184" spans="1:13">
      <c r="A1184" s="261" t="s">
        <v>400</v>
      </c>
      <c r="B1184" s="539" t="s">
        <v>525</v>
      </c>
      <c r="C1184" s="540"/>
      <c r="D1184" s="540"/>
      <c r="E1184" s="540"/>
      <c r="F1184" s="540"/>
      <c r="G1184" s="540"/>
      <c r="H1184" s="540"/>
      <c r="I1184" s="540"/>
      <c r="J1184" s="540"/>
      <c r="K1184" s="540"/>
      <c r="L1184" s="540"/>
      <c r="M1184" s="560"/>
    </row>
    <row r="1185" spans="1:13">
      <c r="A1185" s="545" t="s">
        <v>490</v>
      </c>
      <c r="B1185" s="546"/>
      <c r="C1185" s="546"/>
      <c r="D1185" s="546" t="s">
        <v>491</v>
      </c>
      <c r="E1185" s="546"/>
      <c r="F1185" s="546"/>
      <c r="G1185" s="546"/>
      <c r="H1185" s="546"/>
      <c r="I1185" s="546"/>
      <c r="J1185" s="546" t="s">
        <v>492</v>
      </c>
      <c r="K1185" s="546"/>
      <c r="L1185" s="546"/>
      <c r="M1185" s="547"/>
    </row>
    <row r="1186" spans="1:13">
      <c r="A1186" s="545"/>
      <c r="B1186" s="546"/>
      <c r="C1186" s="546"/>
      <c r="D1186" s="546"/>
      <c r="E1186" s="546"/>
      <c r="F1186" s="546"/>
      <c r="G1186" s="546"/>
      <c r="H1186" s="546"/>
      <c r="I1186" s="546"/>
      <c r="J1186" s="546"/>
      <c r="K1186" s="546"/>
      <c r="L1186" s="546"/>
      <c r="M1186" s="547"/>
    </row>
    <row r="1187" spans="1:13">
      <c r="A1187" s="545"/>
      <c r="B1187" s="546"/>
      <c r="C1187" s="546"/>
      <c r="D1187" s="546"/>
      <c r="E1187" s="546"/>
      <c r="F1187" s="546"/>
      <c r="G1187" s="546"/>
      <c r="H1187" s="546"/>
      <c r="I1187" s="546"/>
      <c r="J1187" s="546"/>
      <c r="K1187" s="546"/>
      <c r="L1187" s="546"/>
      <c r="M1187" s="547"/>
    </row>
    <row r="1188" spans="1:13">
      <c r="A1188" s="545"/>
      <c r="B1188" s="546"/>
      <c r="C1188" s="546"/>
      <c r="D1188" s="546"/>
      <c r="E1188" s="546"/>
      <c r="F1188" s="546"/>
      <c r="G1188" s="546"/>
      <c r="H1188" s="546"/>
      <c r="I1188" s="546"/>
      <c r="J1188" s="546"/>
      <c r="K1188" s="546"/>
      <c r="L1188" s="546"/>
      <c r="M1188" s="547"/>
    </row>
    <row r="1189" spans="1:13">
      <c r="A1189" s="554" t="s">
        <v>401</v>
      </c>
      <c r="B1189" s="555"/>
      <c r="C1189" s="555"/>
      <c r="D1189" s="555"/>
      <c r="E1189" s="555"/>
      <c r="F1189" s="555"/>
      <c r="G1189" s="555"/>
      <c r="H1189" s="556" t="s">
        <v>402</v>
      </c>
      <c r="I1189" s="557"/>
      <c r="J1189" s="557"/>
      <c r="K1189" s="557"/>
      <c r="L1189" s="557"/>
      <c r="M1189" s="558"/>
    </row>
    <row r="1190" spans="1:13">
      <c r="A1190" s="257" t="s">
        <v>403</v>
      </c>
      <c r="B1190" s="555" t="s">
        <v>275</v>
      </c>
      <c r="C1190" s="555"/>
      <c r="D1190" s="250" t="s">
        <v>403</v>
      </c>
      <c r="E1190" s="256"/>
      <c r="F1190" s="555" t="s">
        <v>275</v>
      </c>
      <c r="G1190" s="555"/>
      <c r="H1190" s="269"/>
      <c r="I1190" s="269"/>
      <c r="J1190" s="270" t="s">
        <v>404</v>
      </c>
      <c r="K1190" s="269"/>
      <c r="L1190" s="270" t="s">
        <v>275</v>
      </c>
      <c r="M1190" s="251"/>
    </row>
    <row r="1191" spans="1:13">
      <c r="A1191" s="252" t="s">
        <v>405</v>
      </c>
      <c r="B1191" s="551" t="s">
        <v>280</v>
      </c>
      <c r="C1191" s="551"/>
      <c r="D1191" s="551" t="s">
        <v>406</v>
      </c>
      <c r="E1191" s="551"/>
      <c r="F1191" s="551" t="s">
        <v>306</v>
      </c>
      <c r="G1191" s="551"/>
      <c r="H1191" s="269"/>
      <c r="I1191" s="269"/>
      <c r="J1191" s="552">
        <v>3</v>
      </c>
      <c r="K1191" s="553"/>
      <c r="L1191" s="343" t="s">
        <v>398</v>
      </c>
      <c r="M1191" s="251"/>
    </row>
    <row r="1192" spans="1:13">
      <c r="A1192" s="252" t="s">
        <v>407</v>
      </c>
      <c r="B1192" s="551" t="s">
        <v>297</v>
      </c>
      <c r="C1192" s="551"/>
      <c r="D1192" s="551" t="s">
        <v>408</v>
      </c>
      <c r="E1192" s="551"/>
      <c r="F1192" s="551" t="s">
        <v>292</v>
      </c>
      <c r="G1192" s="551"/>
      <c r="H1192" s="269"/>
      <c r="I1192" s="269"/>
      <c r="J1192" s="552">
        <v>2</v>
      </c>
      <c r="K1192" s="553"/>
      <c r="L1192" s="343" t="s">
        <v>391</v>
      </c>
      <c r="M1192" s="251"/>
    </row>
    <row r="1193" spans="1:13">
      <c r="A1193" s="252" t="s">
        <v>409</v>
      </c>
      <c r="B1193" s="551" t="s">
        <v>410</v>
      </c>
      <c r="C1193" s="551"/>
      <c r="D1193" s="551" t="s">
        <v>411</v>
      </c>
      <c r="E1193" s="551"/>
      <c r="F1193" s="551" t="s">
        <v>412</v>
      </c>
      <c r="G1193" s="551"/>
      <c r="H1193" s="269"/>
      <c r="I1193" s="269"/>
      <c r="J1193" s="552">
        <v>1</v>
      </c>
      <c r="K1193" s="553"/>
      <c r="L1193" s="343" t="s">
        <v>394</v>
      </c>
      <c r="M1193" s="251"/>
    </row>
    <row r="1194" spans="1:13" ht="15.75" thickBot="1">
      <c r="A1194" s="253" t="s">
        <v>413</v>
      </c>
      <c r="B1194" s="550" t="s">
        <v>336</v>
      </c>
      <c r="C1194" s="550"/>
      <c r="D1194" s="550" t="s">
        <v>414</v>
      </c>
      <c r="E1194" s="550"/>
      <c r="F1194" s="550" t="s">
        <v>415</v>
      </c>
      <c r="G1194" s="550"/>
      <c r="H1194" s="254"/>
      <c r="I1194" s="254"/>
      <c r="J1194" s="254"/>
      <c r="K1194" s="254"/>
      <c r="L1194" s="358"/>
      <c r="M1194" s="255"/>
    </row>
  </sheetData>
  <mergeCells count="1932">
    <mergeCell ref="A28:E28"/>
    <mergeCell ref="F28:J28"/>
    <mergeCell ref="K28:M28"/>
    <mergeCell ref="A29:E29"/>
    <mergeCell ref="F29:J29"/>
    <mergeCell ref="K29:M29"/>
    <mergeCell ref="J24:K24"/>
    <mergeCell ref="L24:M24"/>
    <mergeCell ref="D25:E25"/>
    <mergeCell ref="L25:M25"/>
    <mergeCell ref="A26:M26"/>
    <mergeCell ref="A27:M27"/>
    <mergeCell ref="B2:I2"/>
    <mergeCell ref="J2:M2"/>
    <mergeCell ref="A3:M3"/>
    <mergeCell ref="B4:E4"/>
    <mergeCell ref="H4:J4"/>
    <mergeCell ref="A5:M5"/>
    <mergeCell ref="A11:M11"/>
    <mergeCell ref="A12:A13"/>
    <mergeCell ref="B12:G12"/>
    <mergeCell ref="H12:M12"/>
    <mergeCell ref="J23:K23"/>
    <mergeCell ref="L23:M23"/>
    <mergeCell ref="A9:B9"/>
    <mergeCell ref="C9:G9"/>
    <mergeCell ref="J9:M9"/>
    <mergeCell ref="A10:B10"/>
    <mergeCell ref="C10:G10"/>
    <mergeCell ref="H10:I10"/>
    <mergeCell ref="J10:M10"/>
    <mergeCell ref="A6:M6"/>
    <mergeCell ref="A7:B7"/>
    <mergeCell ref="C7:G7"/>
    <mergeCell ref="J7:M7"/>
    <mergeCell ref="A8:B8"/>
    <mergeCell ref="C8:G8"/>
    <mergeCell ref="J8:M8"/>
    <mergeCell ref="A35:E35"/>
    <mergeCell ref="F35:J35"/>
    <mergeCell ref="K35:M35"/>
    <mergeCell ref="A36:M36"/>
    <mergeCell ref="A37:E37"/>
    <mergeCell ref="F37:J37"/>
    <mergeCell ref="K37:M37"/>
    <mergeCell ref="A33:E33"/>
    <mergeCell ref="F33:J33"/>
    <mergeCell ref="K33:M33"/>
    <mergeCell ref="A34:E34"/>
    <mergeCell ref="F34:J34"/>
    <mergeCell ref="K34:M34"/>
    <mergeCell ref="A30:M30"/>
    <mergeCell ref="A31:E31"/>
    <mergeCell ref="F31:J31"/>
    <mergeCell ref="K31:M31"/>
    <mergeCell ref="A32:E32"/>
    <mergeCell ref="F32:J32"/>
    <mergeCell ref="K32:M32"/>
    <mergeCell ref="B48:C48"/>
    <mergeCell ref="D48:E48"/>
    <mergeCell ref="F48:G48"/>
    <mergeCell ref="J48:K48"/>
    <mergeCell ref="B49:C49"/>
    <mergeCell ref="D49:E49"/>
    <mergeCell ref="F49:G49"/>
    <mergeCell ref="J49:K49"/>
    <mergeCell ref="A45:G45"/>
    <mergeCell ref="H45:M45"/>
    <mergeCell ref="B46:C46"/>
    <mergeCell ref="F46:G46"/>
    <mergeCell ref="B47:C47"/>
    <mergeCell ref="D47:E47"/>
    <mergeCell ref="F47:G47"/>
    <mergeCell ref="J47:K47"/>
    <mergeCell ref="A38:F38"/>
    <mergeCell ref="G38:M38"/>
    <mergeCell ref="B39:M39"/>
    <mergeCell ref="B40:M40"/>
    <mergeCell ref="A41:C44"/>
    <mergeCell ref="D41:I44"/>
    <mergeCell ref="J41:M44"/>
    <mergeCell ref="A60:B60"/>
    <mergeCell ref="C60:G60"/>
    <mergeCell ref="J60:M60"/>
    <mergeCell ref="A61:B61"/>
    <mergeCell ref="C61:G61"/>
    <mergeCell ref="J61:M61"/>
    <mergeCell ref="B56:E56"/>
    <mergeCell ref="H56:J56"/>
    <mergeCell ref="A57:M57"/>
    <mergeCell ref="A58:M58"/>
    <mergeCell ref="A59:B59"/>
    <mergeCell ref="C59:G59"/>
    <mergeCell ref="J59:M59"/>
    <mergeCell ref="B50:C50"/>
    <mergeCell ref="D50:E50"/>
    <mergeCell ref="F50:G50"/>
    <mergeCell ref="B54:I54"/>
    <mergeCell ref="J54:M54"/>
    <mergeCell ref="A55:M55"/>
    <mergeCell ref="A78:M78"/>
    <mergeCell ref="A79:M79"/>
    <mergeCell ref="A80:E80"/>
    <mergeCell ref="F80:J80"/>
    <mergeCell ref="K80:M80"/>
    <mergeCell ref="A81:E81"/>
    <mergeCell ref="F81:J81"/>
    <mergeCell ref="K81:M81"/>
    <mergeCell ref="J76:K76"/>
    <mergeCell ref="L76:M76"/>
    <mergeCell ref="D77:E77"/>
    <mergeCell ref="L77:M77"/>
    <mergeCell ref="A62:B62"/>
    <mergeCell ref="C62:G62"/>
    <mergeCell ref="H62:I62"/>
    <mergeCell ref="J62:M62"/>
    <mergeCell ref="A63:M63"/>
    <mergeCell ref="A64:A65"/>
    <mergeCell ref="B64:G64"/>
    <mergeCell ref="H64:M64"/>
    <mergeCell ref="J75:K75"/>
    <mergeCell ref="L75:M75"/>
    <mergeCell ref="A87:E87"/>
    <mergeCell ref="F87:J87"/>
    <mergeCell ref="K87:M87"/>
    <mergeCell ref="A88:M88"/>
    <mergeCell ref="A89:E89"/>
    <mergeCell ref="F89:J89"/>
    <mergeCell ref="K89:M89"/>
    <mergeCell ref="A85:E85"/>
    <mergeCell ref="F85:J85"/>
    <mergeCell ref="K85:M85"/>
    <mergeCell ref="A86:E86"/>
    <mergeCell ref="F86:J86"/>
    <mergeCell ref="K86:M86"/>
    <mergeCell ref="A82:M82"/>
    <mergeCell ref="A83:E83"/>
    <mergeCell ref="F83:J83"/>
    <mergeCell ref="K83:M83"/>
    <mergeCell ref="A84:E84"/>
    <mergeCell ref="F84:J84"/>
    <mergeCell ref="K84:M84"/>
    <mergeCell ref="B100:C100"/>
    <mergeCell ref="D100:E100"/>
    <mergeCell ref="F100:G100"/>
    <mergeCell ref="J100:K100"/>
    <mergeCell ref="B101:C101"/>
    <mergeCell ref="D101:E101"/>
    <mergeCell ref="F101:G101"/>
    <mergeCell ref="J101:K101"/>
    <mergeCell ref="A97:G97"/>
    <mergeCell ref="H97:M97"/>
    <mergeCell ref="B98:C98"/>
    <mergeCell ref="F98:G98"/>
    <mergeCell ref="B99:C99"/>
    <mergeCell ref="D99:E99"/>
    <mergeCell ref="F99:G99"/>
    <mergeCell ref="J99:K99"/>
    <mergeCell ref="A90:F90"/>
    <mergeCell ref="G90:M90"/>
    <mergeCell ref="B91:M91"/>
    <mergeCell ref="B92:M92"/>
    <mergeCell ref="A93:C96"/>
    <mergeCell ref="D93:I96"/>
    <mergeCell ref="J93:M96"/>
    <mergeCell ref="A112:B112"/>
    <mergeCell ref="C112:G112"/>
    <mergeCell ref="J112:M112"/>
    <mergeCell ref="A113:B113"/>
    <mergeCell ref="C113:G113"/>
    <mergeCell ref="J113:M113"/>
    <mergeCell ref="B108:E108"/>
    <mergeCell ref="H108:J108"/>
    <mergeCell ref="A109:M109"/>
    <mergeCell ref="A110:M110"/>
    <mergeCell ref="A111:B111"/>
    <mergeCell ref="C111:G111"/>
    <mergeCell ref="J111:M111"/>
    <mergeCell ref="B102:C102"/>
    <mergeCell ref="D102:E102"/>
    <mergeCell ref="F102:G102"/>
    <mergeCell ref="B106:I106"/>
    <mergeCell ref="J106:M106"/>
    <mergeCell ref="A107:M107"/>
    <mergeCell ref="A130:M130"/>
    <mergeCell ref="A131:M131"/>
    <mergeCell ref="A132:E132"/>
    <mergeCell ref="F132:J132"/>
    <mergeCell ref="K132:M132"/>
    <mergeCell ref="A133:E133"/>
    <mergeCell ref="F133:J133"/>
    <mergeCell ref="K133:M133"/>
    <mergeCell ref="J128:K128"/>
    <mergeCell ref="L128:M128"/>
    <mergeCell ref="D129:E129"/>
    <mergeCell ref="L129:M129"/>
    <mergeCell ref="A114:B114"/>
    <mergeCell ref="C114:G114"/>
    <mergeCell ref="H114:I114"/>
    <mergeCell ref="J114:M114"/>
    <mergeCell ref="A115:M115"/>
    <mergeCell ref="A116:A117"/>
    <mergeCell ref="B116:G116"/>
    <mergeCell ref="H116:M116"/>
    <mergeCell ref="J127:K127"/>
    <mergeCell ref="L127:M127"/>
    <mergeCell ref="A139:E139"/>
    <mergeCell ref="F139:J139"/>
    <mergeCell ref="K139:M139"/>
    <mergeCell ref="A140:M140"/>
    <mergeCell ref="A141:E141"/>
    <mergeCell ref="F141:J141"/>
    <mergeCell ref="K141:M141"/>
    <mergeCell ref="A137:E137"/>
    <mergeCell ref="F137:J137"/>
    <mergeCell ref="K137:M137"/>
    <mergeCell ref="A138:E138"/>
    <mergeCell ref="F138:J138"/>
    <mergeCell ref="K138:M138"/>
    <mergeCell ref="A134:M134"/>
    <mergeCell ref="A135:E135"/>
    <mergeCell ref="F135:J135"/>
    <mergeCell ref="K135:M135"/>
    <mergeCell ref="A136:E136"/>
    <mergeCell ref="F136:J136"/>
    <mergeCell ref="K136:M136"/>
    <mergeCell ref="B152:C152"/>
    <mergeCell ref="D152:E152"/>
    <mergeCell ref="F152:G152"/>
    <mergeCell ref="J152:K152"/>
    <mergeCell ref="B153:C153"/>
    <mergeCell ref="D153:E153"/>
    <mergeCell ref="F153:G153"/>
    <mergeCell ref="J153:K153"/>
    <mergeCell ref="A149:G149"/>
    <mergeCell ref="H149:M149"/>
    <mergeCell ref="B150:C150"/>
    <mergeCell ref="F150:G150"/>
    <mergeCell ref="B151:C151"/>
    <mergeCell ref="D151:E151"/>
    <mergeCell ref="F151:G151"/>
    <mergeCell ref="J151:K151"/>
    <mergeCell ref="A142:F142"/>
    <mergeCell ref="G142:M142"/>
    <mergeCell ref="B143:M143"/>
    <mergeCell ref="B144:M144"/>
    <mergeCell ref="A145:C148"/>
    <mergeCell ref="D145:I148"/>
    <mergeCell ref="J145:M148"/>
    <mergeCell ref="A164:B164"/>
    <mergeCell ref="C164:G164"/>
    <mergeCell ref="J164:M164"/>
    <mergeCell ref="A165:B165"/>
    <mergeCell ref="C165:G165"/>
    <mergeCell ref="J165:M165"/>
    <mergeCell ref="B160:E160"/>
    <mergeCell ref="H160:J160"/>
    <mergeCell ref="A161:M161"/>
    <mergeCell ref="A162:M162"/>
    <mergeCell ref="A163:B163"/>
    <mergeCell ref="C163:G163"/>
    <mergeCell ref="J163:M163"/>
    <mergeCell ref="B154:C154"/>
    <mergeCell ref="D154:E154"/>
    <mergeCell ref="F154:G154"/>
    <mergeCell ref="B158:I158"/>
    <mergeCell ref="J158:M158"/>
    <mergeCell ref="A159:M159"/>
    <mergeCell ref="A182:M182"/>
    <mergeCell ref="A183:M183"/>
    <mergeCell ref="A184:E184"/>
    <mergeCell ref="F184:J184"/>
    <mergeCell ref="K184:M184"/>
    <mergeCell ref="A185:E185"/>
    <mergeCell ref="F185:J185"/>
    <mergeCell ref="K185:M185"/>
    <mergeCell ref="J180:K180"/>
    <mergeCell ref="L180:M180"/>
    <mergeCell ref="D181:E181"/>
    <mergeCell ref="L181:M181"/>
    <mergeCell ref="A166:B166"/>
    <mergeCell ref="C166:G166"/>
    <mergeCell ref="H166:I166"/>
    <mergeCell ref="J166:M166"/>
    <mergeCell ref="A167:M167"/>
    <mergeCell ref="A168:A169"/>
    <mergeCell ref="B168:G168"/>
    <mergeCell ref="H168:M168"/>
    <mergeCell ref="J179:K179"/>
    <mergeCell ref="L179:M179"/>
    <mergeCell ref="A191:E191"/>
    <mergeCell ref="F191:J191"/>
    <mergeCell ref="K191:M191"/>
    <mergeCell ref="A192:M192"/>
    <mergeCell ref="A193:E193"/>
    <mergeCell ref="F193:J193"/>
    <mergeCell ref="K193:M193"/>
    <mergeCell ref="A189:E189"/>
    <mergeCell ref="F189:J189"/>
    <mergeCell ref="K189:M189"/>
    <mergeCell ref="A190:E190"/>
    <mergeCell ref="F190:J190"/>
    <mergeCell ref="K190:M190"/>
    <mergeCell ref="A186:M186"/>
    <mergeCell ref="A187:E187"/>
    <mergeCell ref="F187:J187"/>
    <mergeCell ref="K187:M187"/>
    <mergeCell ref="A188:E188"/>
    <mergeCell ref="F188:J188"/>
    <mergeCell ref="K188:M188"/>
    <mergeCell ref="B204:C204"/>
    <mergeCell ref="D204:E204"/>
    <mergeCell ref="F204:G204"/>
    <mergeCell ref="J204:K204"/>
    <mergeCell ref="B205:C205"/>
    <mergeCell ref="D205:E205"/>
    <mergeCell ref="F205:G205"/>
    <mergeCell ref="J205:K205"/>
    <mergeCell ref="A201:G201"/>
    <mergeCell ref="H201:M201"/>
    <mergeCell ref="B202:C202"/>
    <mergeCell ref="F202:G202"/>
    <mergeCell ref="B203:C203"/>
    <mergeCell ref="D203:E203"/>
    <mergeCell ref="F203:G203"/>
    <mergeCell ref="J203:K203"/>
    <mergeCell ref="A194:F194"/>
    <mergeCell ref="G194:M194"/>
    <mergeCell ref="B195:M195"/>
    <mergeCell ref="B196:M196"/>
    <mergeCell ref="A197:C200"/>
    <mergeCell ref="D197:I200"/>
    <mergeCell ref="J197:M200"/>
    <mergeCell ref="A216:B216"/>
    <mergeCell ref="C216:G216"/>
    <mergeCell ref="J216:M216"/>
    <mergeCell ref="A217:B217"/>
    <mergeCell ref="C217:G217"/>
    <mergeCell ref="J217:M217"/>
    <mergeCell ref="B212:E212"/>
    <mergeCell ref="H212:J212"/>
    <mergeCell ref="A213:M213"/>
    <mergeCell ref="A214:M214"/>
    <mergeCell ref="A215:B215"/>
    <mergeCell ref="C215:G215"/>
    <mergeCell ref="J215:M215"/>
    <mergeCell ref="B206:C206"/>
    <mergeCell ref="D206:E206"/>
    <mergeCell ref="F206:G206"/>
    <mergeCell ref="B210:I210"/>
    <mergeCell ref="J210:M210"/>
    <mergeCell ref="A211:M211"/>
    <mergeCell ref="A234:M234"/>
    <mergeCell ref="A235:M235"/>
    <mergeCell ref="A236:E236"/>
    <mergeCell ref="F236:J236"/>
    <mergeCell ref="K236:M236"/>
    <mergeCell ref="A237:E237"/>
    <mergeCell ref="F237:J237"/>
    <mergeCell ref="K237:M237"/>
    <mergeCell ref="J232:K232"/>
    <mergeCell ref="L232:M232"/>
    <mergeCell ref="D233:E233"/>
    <mergeCell ref="L233:M233"/>
    <mergeCell ref="A218:B218"/>
    <mergeCell ref="C218:G218"/>
    <mergeCell ref="H218:I218"/>
    <mergeCell ref="J218:M218"/>
    <mergeCell ref="A219:M219"/>
    <mergeCell ref="A220:A221"/>
    <mergeCell ref="B220:G220"/>
    <mergeCell ref="H220:M220"/>
    <mergeCell ref="J231:K231"/>
    <mergeCell ref="L231:M231"/>
    <mergeCell ref="A243:E243"/>
    <mergeCell ref="F243:J243"/>
    <mergeCell ref="K243:M243"/>
    <mergeCell ref="A244:M244"/>
    <mergeCell ref="A245:E245"/>
    <mergeCell ref="F245:J245"/>
    <mergeCell ref="K245:M245"/>
    <mergeCell ref="A241:E241"/>
    <mergeCell ref="F241:J241"/>
    <mergeCell ref="K241:M241"/>
    <mergeCell ref="A242:E242"/>
    <mergeCell ref="F242:J242"/>
    <mergeCell ref="K242:M242"/>
    <mergeCell ref="A238:M238"/>
    <mergeCell ref="A239:E239"/>
    <mergeCell ref="F239:J239"/>
    <mergeCell ref="K239:M239"/>
    <mergeCell ref="A240:E240"/>
    <mergeCell ref="F240:J240"/>
    <mergeCell ref="K240:M240"/>
    <mergeCell ref="B256:C256"/>
    <mergeCell ref="D256:E256"/>
    <mergeCell ref="F256:G256"/>
    <mergeCell ref="J256:K256"/>
    <mergeCell ref="B257:C257"/>
    <mergeCell ref="D257:E257"/>
    <mergeCell ref="F257:G257"/>
    <mergeCell ref="J257:K257"/>
    <mergeCell ref="A253:G253"/>
    <mergeCell ref="H253:M253"/>
    <mergeCell ref="B254:C254"/>
    <mergeCell ref="F254:G254"/>
    <mergeCell ref="B255:C255"/>
    <mergeCell ref="D255:E255"/>
    <mergeCell ref="F255:G255"/>
    <mergeCell ref="J255:K255"/>
    <mergeCell ref="A246:F246"/>
    <mergeCell ref="G246:M246"/>
    <mergeCell ref="B247:M247"/>
    <mergeCell ref="B248:M248"/>
    <mergeCell ref="A249:C252"/>
    <mergeCell ref="D249:I252"/>
    <mergeCell ref="J249:M252"/>
    <mergeCell ref="A268:B268"/>
    <mergeCell ref="C268:G268"/>
    <mergeCell ref="J268:M268"/>
    <mergeCell ref="A269:B269"/>
    <mergeCell ref="C269:G269"/>
    <mergeCell ref="J269:M269"/>
    <mergeCell ref="B264:E264"/>
    <mergeCell ref="H264:J264"/>
    <mergeCell ref="A265:M265"/>
    <mergeCell ref="A266:M266"/>
    <mergeCell ref="A267:B267"/>
    <mergeCell ref="C267:G267"/>
    <mergeCell ref="J267:M267"/>
    <mergeCell ref="B258:C258"/>
    <mergeCell ref="D258:E258"/>
    <mergeCell ref="F258:G258"/>
    <mergeCell ref="B262:I262"/>
    <mergeCell ref="J262:M262"/>
    <mergeCell ref="A263:M263"/>
    <mergeCell ref="A286:M286"/>
    <mergeCell ref="A287:M287"/>
    <mergeCell ref="A288:E288"/>
    <mergeCell ref="F288:J288"/>
    <mergeCell ref="K288:M288"/>
    <mergeCell ref="A289:E289"/>
    <mergeCell ref="F289:J289"/>
    <mergeCell ref="K289:M289"/>
    <mergeCell ref="J284:K284"/>
    <mergeCell ref="L284:M284"/>
    <mergeCell ref="D285:E285"/>
    <mergeCell ref="L285:M285"/>
    <mergeCell ref="A270:B270"/>
    <mergeCell ref="C270:G270"/>
    <mergeCell ref="H270:I270"/>
    <mergeCell ref="J270:M270"/>
    <mergeCell ref="A271:M271"/>
    <mergeCell ref="A272:A273"/>
    <mergeCell ref="B272:G272"/>
    <mergeCell ref="H272:M272"/>
    <mergeCell ref="J283:K283"/>
    <mergeCell ref="L283:M283"/>
    <mergeCell ref="A295:E295"/>
    <mergeCell ref="F295:J295"/>
    <mergeCell ref="K295:M295"/>
    <mergeCell ref="A296:M296"/>
    <mergeCell ref="A297:E297"/>
    <mergeCell ref="F297:J297"/>
    <mergeCell ref="K297:M297"/>
    <mergeCell ref="A293:E293"/>
    <mergeCell ref="F293:J293"/>
    <mergeCell ref="K293:M293"/>
    <mergeCell ref="A294:E294"/>
    <mergeCell ref="F294:J294"/>
    <mergeCell ref="K294:M294"/>
    <mergeCell ref="A290:M290"/>
    <mergeCell ref="A291:E291"/>
    <mergeCell ref="F291:J291"/>
    <mergeCell ref="K291:M291"/>
    <mergeCell ref="A292:E292"/>
    <mergeCell ref="F292:J292"/>
    <mergeCell ref="K292:M292"/>
    <mergeCell ref="B308:C308"/>
    <mergeCell ref="D308:E308"/>
    <mergeCell ref="F308:G308"/>
    <mergeCell ref="J308:K308"/>
    <mergeCell ref="B309:C309"/>
    <mergeCell ref="D309:E309"/>
    <mergeCell ref="F309:G309"/>
    <mergeCell ref="J309:K309"/>
    <mergeCell ref="A305:G305"/>
    <mergeCell ref="H305:M305"/>
    <mergeCell ref="B306:C306"/>
    <mergeCell ref="F306:G306"/>
    <mergeCell ref="B307:C307"/>
    <mergeCell ref="D307:E307"/>
    <mergeCell ref="F307:G307"/>
    <mergeCell ref="J307:K307"/>
    <mergeCell ref="A298:F298"/>
    <mergeCell ref="G298:M298"/>
    <mergeCell ref="B299:M299"/>
    <mergeCell ref="B300:M300"/>
    <mergeCell ref="A301:C304"/>
    <mergeCell ref="D301:I304"/>
    <mergeCell ref="J301:M304"/>
    <mergeCell ref="A320:B320"/>
    <mergeCell ref="C320:G320"/>
    <mergeCell ref="J320:M320"/>
    <mergeCell ref="A321:B321"/>
    <mergeCell ref="C321:G321"/>
    <mergeCell ref="J321:M321"/>
    <mergeCell ref="B316:E316"/>
    <mergeCell ref="H316:J316"/>
    <mergeCell ref="A317:M317"/>
    <mergeCell ref="A318:M318"/>
    <mergeCell ref="A319:B319"/>
    <mergeCell ref="C319:G319"/>
    <mergeCell ref="J319:M319"/>
    <mergeCell ref="B310:C310"/>
    <mergeCell ref="D310:E310"/>
    <mergeCell ref="F310:G310"/>
    <mergeCell ref="B314:I314"/>
    <mergeCell ref="J314:M314"/>
    <mergeCell ref="A315:M315"/>
    <mergeCell ref="A338:M338"/>
    <mergeCell ref="A339:M339"/>
    <mergeCell ref="A340:E340"/>
    <mergeCell ref="F340:J340"/>
    <mergeCell ref="K340:M340"/>
    <mergeCell ref="A341:E341"/>
    <mergeCell ref="F341:J341"/>
    <mergeCell ref="K341:M341"/>
    <mergeCell ref="J336:K336"/>
    <mergeCell ref="L336:M336"/>
    <mergeCell ref="D337:E337"/>
    <mergeCell ref="L337:M337"/>
    <mergeCell ref="A322:B322"/>
    <mergeCell ref="C322:G322"/>
    <mergeCell ref="H322:I322"/>
    <mergeCell ref="J322:M322"/>
    <mergeCell ref="A323:M323"/>
    <mergeCell ref="A324:A325"/>
    <mergeCell ref="B324:G324"/>
    <mergeCell ref="H324:M324"/>
    <mergeCell ref="J335:K335"/>
    <mergeCell ref="L335:M335"/>
    <mergeCell ref="A347:E347"/>
    <mergeCell ref="F347:J347"/>
    <mergeCell ref="K347:M347"/>
    <mergeCell ref="A348:M348"/>
    <mergeCell ref="A349:E349"/>
    <mergeCell ref="F349:J349"/>
    <mergeCell ref="K349:M349"/>
    <mergeCell ref="A345:E345"/>
    <mergeCell ref="F345:J345"/>
    <mergeCell ref="K345:M345"/>
    <mergeCell ref="A346:E346"/>
    <mergeCell ref="F346:J346"/>
    <mergeCell ref="K346:M346"/>
    <mergeCell ref="A342:M342"/>
    <mergeCell ref="A343:E343"/>
    <mergeCell ref="F343:J343"/>
    <mergeCell ref="K343:M343"/>
    <mergeCell ref="A344:E344"/>
    <mergeCell ref="F344:J344"/>
    <mergeCell ref="K344:M344"/>
    <mergeCell ref="B360:C360"/>
    <mergeCell ref="D360:E360"/>
    <mergeCell ref="F360:G360"/>
    <mergeCell ref="J360:K360"/>
    <mergeCell ref="B361:C361"/>
    <mergeCell ref="D361:E361"/>
    <mergeCell ref="F361:G361"/>
    <mergeCell ref="J361:K361"/>
    <mergeCell ref="A357:G357"/>
    <mergeCell ref="H357:M357"/>
    <mergeCell ref="B358:C358"/>
    <mergeCell ref="F358:G358"/>
    <mergeCell ref="B359:C359"/>
    <mergeCell ref="D359:E359"/>
    <mergeCell ref="F359:G359"/>
    <mergeCell ref="J359:K359"/>
    <mergeCell ref="A350:F350"/>
    <mergeCell ref="G350:M350"/>
    <mergeCell ref="B351:M351"/>
    <mergeCell ref="B352:M352"/>
    <mergeCell ref="A353:C356"/>
    <mergeCell ref="D353:I356"/>
    <mergeCell ref="J353:M356"/>
    <mergeCell ref="A372:B372"/>
    <mergeCell ref="C372:G372"/>
    <mergeCell ref="J372:M372"/>
    <mergeCell ref="A373:B373"/>
    <mergeCell ref="C373:G373"/>
    <mergeCell ref="J373:M373"/>
    <mergeCell ref="B368:E368"/>
    <mergeCell ref="H368:J368"/>
    <mergeCell ref="A369:M369"/>
    <mergeCell ref="A370:M370"/>
    <mergeCell ref="A371:B371"/>
    <mergeCell ref="C371:G371"/>
    <mergeCell ref="J371:M371"/>
    <mergeCell ref="B362:C362"/>
    <mergeCell ref="D362:E362"/>
    <mergeCell ref="F362:G362"/>
    <mergeCell ref="B366:I366"/>
    <mergeCell ref="J366:M366"/>
    <mergeCell ref="A367:M367"/>
    <mergeCell ref="A390:M390"/>
    <mergeCell ref="A391:M391"/>
    <mergeCell ref="A392:E392"/>
    <mergeCell ref="F392:J392"/>
    <mergeCell ref="K392:M392"/>
    <mergeCell ref="A393:E393"/>
    <mergeCell ref="F393:J393"/>
    <mergeCell ref="K393:M393"/>
    <mergeCell ref="J388:K388"/>
    <mergeCell ref="L388:M388"/>
    <mergeCell ref="D389:E389"/>
    <mergeCell ref="L389:M389"/>
    <mergeCell ref="A374:B374"/>
    <mergeCell ref="C374:G374"/>
    <mergeCell ref="H374:I374"/>
    <mergeCell ref="J374:M374"/>
    <mergeCell ref="A375:M375"/>
    <mergeCell ref="A376:A377"/>
    <mergeCell ref="B376:G376"/>
    <mergeCell ref="H376:M376"/>
    <mergeCell ref="J387:K387"/>
    <mergeCell ref="L387:M387"/>
    <mergeCell ref="A399:E399"/>
    <mergeCell ref="F399:J399"/>
    <mergeCell ref="K399:M399"/>
    <mergeCell ref="A400:M400"/>
    <mergeCell ref="A401:E401"/>
    <mergeCell ref="F401:J401"/>
    <mergeCell ref="K401:M401"/>
    <mergeCell ref="A397:E397"/>
    <mergeCell ref="F397:J397"/>
    <mergeCell ref="K397:M397"/>
    <mergeCell ref="A398:E398"/>
    <mergeCell ref="F398:J398"/>
    <mergeCell ref="K398:M398"/>
    <mergeCell ref="A394:M394"/>
    <mergeCell ref="A395:E395"/>
    <mergeCell ref="F395:J395"/>
    <mergeCell ref="K395:M395"/>
    <mergeCell ref="A396:E396"/>
    <mergeCell ref="F396:J396"/>
    <mergeCell ref="K396:M396"/>
    <mergeCell ref="B412:C412"/>
    <mergeCell ref="D412:E412"/>
    <mergeCell ref="F412:G412"/>
    <mergeCell ref="J412:K412"/>
    <mergeCell ref="B413:C413"/>
    <mergeCell ref="D413:E413"/>
    <mergeCell ref="F413:G413"/>
    <mergeCell ref="J413:K413"/>
    <mergeCell ref="A409:G409"/>
    <mergeCell ref="H409:M409"/>
    <mergeCell ref="B410:C410"/>
    <mergeCell ref="F410:G410"/>
    <mergeCell ref="B411:C411"/>
    <mergeCell ref="D411:E411"/>
    <mergeCell ref="F411:G411"/>
    <mergeCell ref="J411:K411"/>
    <mergeCell ref="A402:F402"/>
    <mergeCell ref="G402:M402"/>
    <mergeCell ref="B403:M403"/>
    <mergeCell ref="B404:M404"/>
    <mergeCell ref="A405:C408"/>
    <mergeCell ref="D405:I408"/>
    <mergeCell ref="J405:M408"/>
    <mergeCell ref="A424:B424"/>
    <mergeCell ref="C424:G424"/>
    <mergeCell ref="J424:M424"/>
    <mergeCell ref="A425:B425"/>
    <mergeCell ref="C425:G425"/>
    <mergeCell ref="J425:M425"/>
    <mergeCell ref="B420:E420"/>
    <mergeCell ref="H420:J420"/>
    <mergeCell ref="A421:M421"/>
    <mergeCell ref="A422:M422"/>
    <mergeCell ref="A423:B423"/>
    <mergeCell ref="C423:G423"/>
    <mergeCell ref="J423:M423"/>
    <mergeCell ref="B414:C414"/>
    <mergeCell ref="D414:E414"/>
    <mergeCell ref="F414:G414"/>
    <mergeCell ref="B418:I418"/>
    <mergeCell ref="J418:M418"/>
    <mergeCell ref="A419:M419"/>
    <mergeCell ref="A449:E449"/>
    <mergeCell ref="F449:J449"/>
    <mergeCell ref="K449:M449"/>
    <mergeCell ref="A450:E450"/>
    <mergeCell ref="F450:J450"/>
    <mergeCell ref="K450:M450"/>
    <mergeCell ref="A446:M446"/>
    <mergeCell ref="A447:E447"/>
    <mergeCell ref="F447:J447"/>
    <mergeCell ref="K447:M447"/>
    <mergeCell ref="A448:E448"/>
    <mergeCell ref="F448:J448"/>
    <mergeCell ref="K448:M448"/>
    <mergeCell ref="H426:I426"/>
    <mergeCell ref="J426:M426"/>
    <mergeCell ref="A427:M427"/>
    <mergeCell ref="A428:A429"/>
    <mergeCell ref="B428:G428"/>
    <mergeCell ref="H428:M428"/>
    <mergeCell ref="J439:K439"/>
    <mergeCell ref="L439:M439"/>
    <mergeCell ref="A442:M442"/>
    <mergeCell ref="A443:M443"/>
    <mergeCell ref="A444:E444"/>
    <mergeCell ref="F444:J444"/>
    <mergeCell ref="K444:M444"/>
    <mergeCell ref="A445:E445"/>
    <mergeCell ref="F445:J445"/>
    <mergeCell ref="K445:M445"/>
    <mergeCell ref="J440:K440"/>
    <mergeCell ref="L440:M440"/>
    <mergeCell ref="D441:E441"/>
    <mergeCell ref="A461:G461"/>
    <mergeCell ref="H461:M461"/>
    <mergeCell ref="B462:C462"/>
    <mergeCell ref="F462:G462"/>
    <mergeCell ref="B463:C463"/>
    <mergeCell ref="D463:E463"/>
    <mergeCell ref="F463:G463"/>
    <mergeCell ref="J463:K463"/>
    <mergeCell ref="A454:F454"/>
    <mergeCell ref="G454:M454"/>
    <mergeCell ref="B455:M455"/>
    <mergeCell ref="B456:M456"/>
    <mergeCell ref="A457:C460"/>
    <mergeCell ref="D457:I460"/>
    <mergeCell ref="J457:M460"/>
    <mergeCell ref="A451:E451"/>
    <mergeCell ref="F451:J451"/>
    <mergeCell ref="K451:M451"/>
    <mergeCell ref="A452:M452"/>
    <mergeCell ref="A453:E453"/>
    <mergeCell ref="F453:J453"/>
    <mergeCell ref="K453:M453"/>
    <mergeCell ref="B472:E472"/>
    <mergeCell ref="H472:J472"/>
    <mergeCell ref="A473:M473"/>
    <mergeCell ref="A474:M474"/>
    <mergeCell ref="A475:B475"/>
    <mergeCell ref="C475:G475"/>
    <mergeCell ref="J475:M475"/>
    <mergeCell ref="B466:C466"/>
    <mergeCell ref="D466:E466"/>
    <mergeCell ref="F466:G466"/>
    <mergeCell ref="B470:I470"/>
    <mergeCell ref="J470:M470"/>
    <mergeCell ref="A471:M471"/>
    <mergeCell ref="B464:C464"/>
    <mergeCell ref="D464:E464"/>
    <mergeCell ref="F464:G464"/>
    <mergeCell ref="J464:K464"/>
    <mergeCell ref="B465:C465"/>
    <mergeCell ref="D465:E465"/>
    <mergeCell ref="F465:G465"/>
    <mergeCell ref="J465:K465"/>
    <mergeCell ref="J492:K492"/>
    <mergeCell ref="L492:M492"/>
    <mergeCell ref="D493:E493"/>
    <mergeCell ref="L493:M493"/>
    <mergeCell ref="A478:B478"/>
    <mergeCell ref="C478:G478"/>
    <mergeCell ref="H478:I478"/>
    <mergeCell ref="J478:M478"/>
    <mergeCell ref="A479:M479"/>
    <mergeCell ref="A480:A481"/>
    <mergeCell ref="B480:G480"/>
    <mergeCell ref="H480:M480"/>
    <mergeCell ref="A476:B476"/>
    <mergeCell ref="C476:G476"/>
    <mergeCell ref="J476:M476"/>
    <mergeCell ref="A477:B477"/>
    <mergeCell ref="C477:G477"/>
    <mergeCell ref="J477:M477"/>
    <mergeCell ref="J491:K491"/>
    <mergeCell ref="L491:M491"/>
    <mergeCell ref="A501:E501"/>
    <mergeCell ref="F501:J501"/>
    <mergeCell ref="K501:M501"/>
    <mergeCell ref="A502:E502"/>
    <mergeCell ref="F502:J502"/>
    <mergeCell ref="K502:M502"/>
    <mergeCell ref="A498:M498"/>
    <mergeCell ref="A499:E499"/>
    <mergeCell ref="F499:J499"/>
    <mergeCell ref="K499:M499"/>
    <mergeCell ref="A500:E500"/>
    <mergeCell ref="F500:J500"/>
    <mergeCell ref="K500:M500"/>
    <mergeCell ref="A494:M494"/>
    <mergeCell ref="A495:M495"/>
    <mergeCell ref="A496:E496"/>
    <mergeCell ref="F496:J496"/>
    <mergeCell ref="K496:M496"/>
    <mergeCell ref="A497:E497"/>
    <mergeCell ref="F497:J497"/>
    <mergeCell ref="K497:M497"/>
    <mergeCell ref="A513:G513"/>
    <mergeCell ref="H513:M513"/>
    <mergeCell ref="B514:C514"/>
    <mergeCell ref="F514:G514"/>
    <mergeCell ref="B515:C515"/>
    <mergeCell ref="D515:E515"/>
    <mergeCell ref="F515:G515"/>
    <mergeCell ref="J515:K515"/>
    <mergeCell ref="A506:F506"/>
    <mergeCell ref="G506:M506"/>
    <mergeCell ref="B507:M507"/>
    <mergeCell ref="B508:M508"/>
    <mergeCell ref="A509:C512"/>
    <mergeCell ref="D509:I512"/>
    <mergeCell ref="J509:M512"/>
    <mergeCell ref="A503:E503"/>
    <mergeCell ref="F503:J503"/>
    <mergeCell ref="K503:M503"/>
    <mergeCell ref="A504:M504"/>
    <mergeCell ref="A505:E505"/>
    <mergeCell ref="F505:J505"/>
    <mergeCell ref="K505:M505"/>
    <mergeCell ref="B524:E524"/>
    <mergeCell ref="H524:J524"/>
    <mergeCell ref="A525:M525"/>
    <mergeCell ref="A526:M526"/>
    <mergeCell ref="A527:B527"/>
    <mergeCell ref="C527:G527"/>
    <mergeCell ref="J527:M527"/>
    <mergeCell ref="B518:C518"/>
    <mergeCell ref="D518:E518"/>
    <mergeCell ref="F518:G518"/>
    <mergeCell ref="B522:I522"/>
    <mergeCell ref="J522:M522"/>
    <mergeCell ref="A523:M523"/>
    <mergeCell ref="B516:C516"/>
    <mergeCell ref="D516:E516"/>
    <mergeCell ref="F516:G516"/>
    <mergeCell ref="J516:K516"/>
    <mergeCell ref="B517:C517"/>
    <mergeCell ref="D517:E517"/>
    <mergeCell ref="F517:G517"/>
    <mergeCell ref="J517:K517"/>
    <mergeCell ref="J544:K544"/>
    <mergeCell ref="L544:M544"/>
    <mergeCell ref="D545:E545"/>
    <mergeCell ref="L545:M545"/>
    <mergeCell ref="A530:B530"/>
    <mergeCell ref="C530:G530"/>
    <mergeCell ref="H530:I530"/>
    <mergeCell ref="J530:M530"/>
    <mergeCell ref="A531:M531"/>
    <mergeCell ref="A532:A533"/>
    <mergeCell ref="B532:G532"/>
    <mergeCell ref="H532:M532"/>
    <mergeCell ref="A528:B528"/>
    <mergeCell ref="C528:G528"/>
    <mergeCell ref="J528:M528"/>
    <mergeCell ref="A529:B529"/>
    <mergeCell ref="C529:G529"/>
    <mergeCell ref="J529:M529"/>
    <mergeCell ref="A553:E553"/>
    <mergeCell ref="F553:J553"/>
    <mergeCell ref="K553:M553"/>
    <mergeCell ref="A554:E554"/>
    <mergeCell ref="F554:J554"/>
    <mergeCell ref="K554:M554"/>
    <mergeCell ref="A550:M550"/>
    <mergeCell ref="A551:E551"/>
    <mergeCell ref="F551:J551"/>
    <mergeCell ref="K551:M551"/>
    <mergeCell ref="A552:E552"/>
    <mergeCell ref="F552:J552"/>
    <mergeCell ref="K552:M552"/>
    <mergeCell ref="A546:M546"/>
    <mergeCell ref="A547:M547"/>
    <mergeCell ref="A548:E548"/>
    <mergeCell ref="F548:J548"/>
    <mergeCell ref="K548:M548"/>
    <mergeCell ref="A549:E549"/>
    <mergeCell ref="F549:J549"/>
    <mergeCell ref="K549:M549"/>
    <mergeCell ref="A565:G565"/>
    <mergeCell ref="H565:M565"/>
    <mergeCell ref="B566:C566"/>
    <mergeCell ref="F566:G566"/>
    <mergeCell ref="B567:C567"/>
    <mergeCell ref="D567:E567"/>
    <mergeCell ref="F567:G567"/>
    <mergeCell ref="J567:K567"/>
    <mergeCell ref="A558:F558"/>
    <mergeCell ref="G558:M558"/>
    <mergeCell ref="B559:M559"/>
    <mergeCell ref="B560:M560"/>
    <mergeCell ref="A561:C564"/>
    <mergeCell ref="D561:I564"/>
    <mergeCell ref="J561:M564"/>
    <mergeCell ref="A555:E555"/>
    <mergeCell ref="F555:J555"/>
    <mergeCell ref="K555:M555"/>
    <mergeCell ref="A556:M556"/>
    <mergeCell ref="A557:E557"/>
    <mergeCell ref="F557:J557"/>
    <mergeCell ref="K557:M557"/>
    <mergeCell ref="B576:E576"/>
    <mergeCell ref="H576:J576"/>
    <mergeCell ref="A577:M577"/>
    <mergeCell ref="A578:M578"/>
    <mergeCell ref="A579:B579"/>
    <mergeCell ref="C579:G579"/>
    <mergeCell ref="J579:M579"/>
    <mergeCell ref="B570:C570"/>
    <mergeCell ref="D570:E570"/>
    <mergeCell ref="F570:G570"/>
    <mergeCell ref="B574:I574"/>
    <mergeCell ref="J574:M574"/>
    <mergeCell ref="A575:M575"/>
    <mergeCell ref="B568:C568"/>
    <mergeCell ref="D568:E568"/>
    <mergeCell ref="F568:G568"/>
    <mergeCell ref="J568:K568"/>
    <mergeCell ref="B569:C569"/>
    <mergeCell ref="D569:E569"/>
    <mergeCell ref="F569:G569"/>
    <mergeCell ref="J569:K569"/>
    <mergeCell ref="J596:K596"/>
    <mergeCell ref="L596:M596"/>
    <mergeCell ref="D597:E597"/>
    <mergeCell ref="L597:M597"/>
    <mergeCell ref="A582:B582"/>
    <mergeCell ref="C582:G582"/>
    <mergeCell ref="H582:I582"/>
    <mergeCell ref="J582:M582"/>
    <mergeCell ref="A583:M583"/>
    <mergeCell ref="A584:A585"/>
    <mergeCell ref="B584:G584"/>
    <mergeCell ref="H584:M584"/>
    <mergeCell ref="A580:B580"/>
    <mergeCell ref="C580:G580"/>
    <mergeCell ref="J580:M580"/>
    <mergeCell ref="A581:B581"/>
    <mergeCell ref="C581:G581"/>
    <mergeCell ref="J581:M581"/>
    <mergeCell ref="A605:E605"/>
    <mergeCell ref="F605:J605"/>
    <mergeCell ref="K605:M605"/>
    <mergeCell ref="A606:E606"/>
    <mergeCell ref="F606:J606"/>
    <mergeCell ref="K606:M606"/>
    <mergeCell ref="A602:M602"/>
    <mergeCell ref="A603:E603"/>
    <mergeCell ref="F603:J603"/>
    <mergeCell ref="K603:M603"/>
    <mergeCell ref="A604:E604"/>
    <mergeCell ref="F604:J604"/>
    <mergeCell ref="K604:M604"/>
    <mergeCell ref="A598:M598"/>
    <mergeCell ref="A599:M599"/>
    <mergeCell ref="A600:E600"/>
    <mergeCell ref="F600:J600"/>
    <mergeCell ref="K600:M600"/>
    <mergeCell ref="A601:E601"/>
    <mergeCell ref="F601:J601"/>
    <mergeCell ref="K601:M601"/>
    <mergeCell ref="A617:G617"/>
    <mergeCell ref="H617:M617"/>
    <mergeCell ref="B618:C618"/>
    <mergeCell ref="F618:G618"/>
    <mergeCell ref="B619:C619"/>
    <mergeCell ref="D619:E619"/>
    <mergeCell ref="F619:G619"/>
    <mergeCell ref="J619:K619"/>
    <mergeCell ref="A610:F610"/>
    <mergeCell ref="G610:M610"/>
    <mergeCell ref="B611:M611"/>
    <mergeCell ref="B612:M612"/>
    <mergeCell ref="A613:C616"/>
    <mergeCell ref="D613:I616"/>
    <mergeCell ref="J613:M616"/>
    <mergeCell ref="A607:E607"/>
    <mergeCell ref="F607:J607"/>
    <mergeCell ref="K607:M607"/>
    <mergeCell ref="A608:M608"/>
    <mergeCell ref="A609:E609"/>
    <mergeCell ref="F609:J609"/>
    <mergeCell ref="K609:M609"/>
    <mergeCell ref="B628:E628"/>
    <mergeCell ref="H628:J628"/>
    <mergeCell ref="A629:M629"/>
    <mergeCell ref="A630:M630"/>
    <mergeCell ref="A631:B631"/>
    <mergeCell ref="C631:G631"/>
    <mergeCell ref="J631:M631"/>
    <mergeCell ref="B622:C622"/>
    <mergeCell ref="D622:E622"/>
    <mergeCell ref="F622:G622"/>
    <mergeCell ref="B626:I626"/>
    <mergeCell ref="J626:M626"/>
    <mergeCell ref="A627:M627"/>
    <mergeCell ref="B620:C620"/>
    <mergeCell ref="D620:E620"/>
    <mergeCell ref="F620:G620"/>
    <mergeCell ref="J620:K620"/>
    <mergeCell ref="B621:C621"/>
    <mergeCell ref="D621:E621"/>
    <mergeCell ref="F621:G621"/>
    <mergeCell ref="J621:K621"/>
    <mergeCell ref="J648:K648"/>
    <mergeCell ref="L648:M648"/>
    <mergeCell ref="D649:E649"/>
    <mergeCell ref="L649:M649"/>
    <mergeCell ref="A634:B634"/>
    <mergeCell ref="C634:G634"/>
    <mergeCell ref="H634:I634"/>
    <mergeCell ref="J634:M634"/>
    <mergeCell ref="A635:M635"/>
    <mergeCell ref="A636:A637"/>
    <mergeCell ref="B636:G636"/>
    <mergeCell ref="H636:M636"/>
    <mergeCell ref="A632:B632"/>
    <mergeCell ref="C632:G632"/>
    <mergeCell ref="J632:M632"/>
    <mergeCell ref="A633:B633"/>
    <mergeCell ref="C633:G633"/>
    <mergeCell ref="J633:M633"/>
    <mergeCell ref="A657:E657"/>
    <mergeCell ref="F657:J657"/>
    <mergeCell ref="K657:M657"/>
    <mergeCell ref="A658:E658"/>
    <mergeCell ref="F658:J658"/>
    <mergeCell ref="K658:M658"/>
    <mergeCell ref="A654:M654"/>
    <mergeCell ref="A655:E655"/>
    <mergeCell ref="F655:J655"/>
    <mergeCell ref="K655:M655"/>
    <mergeCell ref="A656:E656"/>
    <mergeCell ref="F656:J656"/>
    <mergeCell ref="K656:M656"/>
    <mergeCell ref="A650:M650"/>
    <mergeCell ref="A651:M651"/>
    <mergeCell ref="A652:E652"/>
    <mergeCell ref="F652:J652"/>
    <mergeCell ref="K652:M652"/>
    <mergeCell ref="A653:E653"/>
    <mergeCell ref="F653:J653"/>
    <mergeCell ref="K653:M653"/>
    <mergeCell ref="A669:G669"/>
    <mergeCell ref="H669:M669"/>
    <mergeCell ref="B670:C670"/>
    <mergeCell ref="F670:G670"/>
    <mergeCell ref="B671:C671"/>
    <mergeCell ref="D671:E671"/>
    <mergeCell ref="F671:G671"/>
    <mergeCell ref="J671:K671"/>
    <mergeCell ref="A662:F662"/>
    <mergeCell ref="G662:M662"/>
    <mergeCell ref="B663:M663"/>
    <mergeCell ref="B664:M664"/>
    <mergeCell ref="A665:C668"/>
    <mergeCell ref="D665:I668"/>
    <mergeCell ref="J665:M668"/>
    <mergeCell ref="A659:E659"/>
    <mergeCell ref="F659:J659"/>
    <mergeCell ref="K659:M659"/>
    <mergeCell ref="A660:M660"/>
    <mergeCell ref="A661:E661"/>
    <mergeCell ref="F661:J661"/>
    <mergeCell ref="K661:M661"/>
    <mergeCell ref="B680:E680"/>
    <mergeCell ref="H680:J680"/>
    <mergeCell ref="A681:M681"/>
    <mergeCell ref="A682:M682"/>
    <mergeCell ref="A683:B683"/>
    <mergeCell ref="C683:G683"/>
    <mergeCell ref="J683:M683"/>
    <mergeCell ref="B674:C674"/>
    <mergeCell ref="D674:E674"/>
    <mergeCell ref="F674:G674"/>
    <mergeCell ref="B678:I678"/>
    <mergeCell ref="J678:M678"/>
    <mergeCell ref="A679:M679"/>
    <mergeCell ref="B672:C672"/>
    <mergeCell ref="D672:E672"/>
    <mergeCell ref="F672:G672"/>
    <mergeCell ref="J672:K672"/>
    <mergeCell ref="B673:C673"/>
    <mergeCell ref="D673:E673"/>
    <mergeCell ref="F673:G673"/>
    <mergeCell ref="J673:K673"/>
    <mergeCell ref="J700:K700"/>
    <mergeCell ref="L700:M700"/>
    <mergeCell ref="D701:E701"/>
    <mergeCell ref="L701:M701"/>
    <mergeCell ref="A686:B686"/>
    <mergeCell ref="C686:G686"/>
    <mergeCell ref="H686:I686"/>
    <mergeCell ref="J686:M686"/>
    <mergeCell ref="A687:M687"/>
    <mergeCell ref="A688:A689"/>
    <mergeCell ref="B688:G688"/>
    <mergeCell ref="H688:M688"/>
    <mergeCell ref="A684:B684"/>
    <mergeCell ref="C684:G684"/>
    <mergeCell ref="J684:M684"/>
    <mergeCell ref="A685:B685"/>
    <mergeCell ref="C685:G685"/>
    <mergeCell ref="J685:M685"/>
    <mergeCell ref="A709:E709"/>
    <mergeCell ref="F709:J709"/>
    <mergeCell ref="K709:M709"/>
    <mergeCell ref="A710:E710"/>
    <mergeCell ref="F710:J710"/>
    <mergeCell ref="K710:M710"/>
    <mergeCell ref="A706:M706"/>
    <mergeCell ref="A707:E707"/>
    <mergeCell ref="F707:J707"/>
    <mergeCell ref="K707:M707"/>
    <mergeCell ref="A708:E708"/>
    <mergeCell ref="F708:J708"/>
    <mergeCell ref="K708:M708"/>
    <mergeCell ref="A702:M702"/>
    <mergeCell ref="A703:M703"/>
    <mergeCell ref="A704:E704"/>
    <mergeCell ref="F704:J704"/>
    <mergeCell ref="K704:M704"/>
    <mergeCell ref="A705:E705"/>
    <mergeCell ref="F705:J705"/>
    <mergeCell ref="K705:M705"/>
    <mergeCell ref="A721:G721"/>
    <mergeCell ref="H721:M721"/>
    <mergeCell ref="B722:C722"/>
    <mergeCell ref="F722:G722"/>
    <mergeCell ref="B723:C723"/>
    <mergeCell ref="D723:E723"/>
    <mergeCell ref="F723:G723"/>
    <mergeCell ref="J723:K723"/>
    <mergeCell ref="A714:F714"/>
    <mergeCell ref="G714:M714"/>
    <mergeCell ref="B715:M715"/>
    <mergeCell ref="B716:M716"/>
    <mergeCell ref="A717:C720"/>
    <mergeCell ref="D717:I720"/>
    <mergeCell ref="J717:M720"/>
    <mergeCell ref="A711:E711"/>
    <mergeCell ref="F711:J711"/>
    <mergeCell ref="K711:M711"/>
    <mergeCell ref="A712:M712"/>
    <mergeCell ref="A713:E713"/>
    <mergeCell ref="F713:J713"/>
    <mergeCell ref="K713:M713"/>
    <mergeCell ref="B732:E732"/>
    <mergeCell ref="H732:J732"/>
    <mergeCell ref="A733:M733"/>
    <mergeCell ref="A734:M734"/>
    <mergeCell ref="A735:B735"/>
    <mergeCell ref="C735:G735"/>
    <mergeCell ref="J735:M735"/>
    <mergeCell ref="B726:C726"/>
    <mergeCell ref="D726:E726"/>
    <mergeCell ref="F726:G726"/>
    <mergeCell ref="B730:I730"/>
    <mergeCell ref="J730:M730"/>
    <mergeCell ref="A731:M731"/>
    <mergeCell ref="B724:C724"/>
    <mergeCell ref="D724:E724"/>
    <mergeCell ref="F724:G724"/>
    <mergeCell ref="J724:K724"/>
    <mergeCell ref="B725:C725"/>
    <mergeCell ref="D725:E725"/>
    <mergeCell ref="F725:G725"/>
    <mergeCell ref="J725:K725"/>
    <mergeCell ref="J752:K752"/>
    <mergeCell ref="L752:M752"/>
    <mergeCell ref="D753:E753"/>
    <mergeCell ref="L753:M753"/>
    <mergeCell ref="A738:B738"/>
    <mergeCell ref="C738:G738"/>
    <mergeCell ref="H738:I738"/>
    <mergeCell ref="J738:M738"/>
    <mergeCell ref="A739:M739"/>
    <mergeCell ref="A740:A741"/>
    <mergeCell ref="B740:G740"/>
    <mergeCell ref="H740:M740"/>
    <mergeCell ref="A736:B736"/>
    <mergeCell ref="C736:G736"/>
    <mergeCell ref="J736:M736"/>
    <mergeCell ref="A737:B737"/>
    <mergeCell ref="C737:G737"/>
    <mergeCell ref="J737:M737"/>
    <mergeCell ref="A761:E761"/>
    <mergeCell ref="F761:J761"/>
    <mergeCell ref="K761:M761"/>
    <mergeCell ref="A762:E762"/>
    <mergeCell ref="F762:J762"/>
    <mergeCell ref="K762:M762"/>
    <mergeCell ref="A758:M758"/>
    <mergeCell ref="A759:E759"/>
    <mergeCell ref="F759:J759"/>
    <mergeCell ref="K759:M759"/>
    <mergeCell ref="A760:E760"/>
    <mergeCell ref="F760:J760"/>
    <mergeCell ref="K760:M760"/>
    <mergeCell ref="A754:M754"/>
    <mergeCell ref="A755:M755"/>
    <mergeCell ref="A756:E756"/>
    <mergeCell ref="F756:J756"/>
    <mergeCell ref="K756:M756"/>
    <mergeCell ref="A757:E757"/>
    <mergeCell ref="F757:J757"/>
    <mergeCell ref="K757:M757"/>
    <mergeCell ref="A773:G773"/>
    <mergeCell ref="H773:M773"/>
    <mergeCell ref="B774:C774"/>
    <mergeCell ref="F774:G774"/>
    <mergeCell ref="B775:C775"/>
    <mergeCell ref="D775:E775"/>
    <mergeCell ref="F775:G775"/>
    <mergeCell ref="J775:K775"/>
    <mergeCell ref="A766:F766"/>
    <mergeCell ref="G766:M766"/>
    <mergeCell ref="B767:M767"/>
    <mergeCell ref="B768:M768"/>
    <mergeCell ref="A769:C772"/>
    <mergeCell ref="D769:I772"/>
    <mergeCell ref="J769:M772"/>
    <mergeCell ref="A763:E763"/>
    <mergeCell ref="F763:J763"/>
    <mergeCell ref="K763:M763"/>
    <mergeCell ref="A764:M764"/>
    <mergeCell ref="A765:E765"/>
    <mergeCell ref="F765:J765"/>
    <mergeCell ref="K765:M765"/>
    <mergeCell ref="B784:E784"/>
    <mergeCell ref="H784:J784"/>
    <mergeCell ref="A785:M785"/>
    <mergeCell ref="A786:M786"/>
    <mergeCell ref="A787:B787"/>
    <mergeCell ref="C787:G787"/>
    <mergeCell ref="J787:M787"/>
    <mergeCell ref="B778:C778"/>
    <mergeCell ref="D778:E778"/>
    <mergeCell ref="F778:G778"/>
    <mergeCell ref="B782:I782"/>
    <mergeCell ref="J782:M782"/>
    <mergeCell ref="A783:M783"/>
    <mergeCell ref="B776:C776"/>
    <mergeCell ref="D776:E776"/>
    <mergeCell ref="F776:G776"/>
    <mergeCell ref="J776:K776"/>
    <mergeCell ref="B777:C777"/>
    <mergeCell ref="D777:E777"/>
    <mergeCell ref="F777:G777"/>
    <mergeCell ref="J777:K777"/>
    <mergeCell ref="J804:K804"/>
    <mergeCell ref="L804:M804"/>
    <mergeCell ref="D805:E805"/>
    <mergeCell ref="L805:M805"/>
    <mergeCell ref="A790:B790"/>
    <mergeCell ref="C790:G790"/>
    <mergeCell ref="H790:I790"/>
    <mergeCell ref="J790:M790"/>
    <mergeCell ref="A791:M791"/>
    <mergeCell ref="A792:A793"/>
    <mergeCell ref="B792:G792"/>
    <mergeCell ref="H792:M792"/>
    <mergeCell ref="A788:B788"/>
    <mergeCell ref="C788:G788"/>
    <mergeCell ref="J788:M788"/>
    <mergeCell ref="A789:B789"/>
    <mergeCell ref="C789:G789"/>
    <mergeCell ref="J789:M789"/>
    <mergeCell ref="A813:E813"/>
    <mergeCell ref="F813:J813"/>
    <mergeCell ref="K813:M813"/>
    <mergeCell ref="A814:E814"/>
    <mergeCell ref="F814:J814"/>
    <mergeCell ref="K814:M814"/>
    <mergeCell ref="A810:M810"/>
    <mergeCell ref="A811:E811"/>
    <mergeCell ref="F811:J811"/>
    <mergeCell ref="K811:M811"/>
    <mergeCell ref="A812:E812"/>
    <mergeCell ref="F812:J812"/>
    <mergeCell ref="K812:M812"/>
    <mergeCell ref="A806:M806"/>
    <mergeCell ref="A807:M807"/>
    <mergeCell ref="A808:E808"/>
    <mergeCell ref="F808:J808"/>
    <mergeCell ref="K808:M808"/>
    <mergeCell ref="A809:E809"/>
    <mergeCell ref="F809:J809"/>
    <mergeCell ref="K809:M809"/>
    <mergeCell ref="A825:G825"/>
    <mergeCell ref="H825:M825"/>
    <mergeCell ref="B826:C826"/>
    <mergeCell ref="F826:G826"/>
    <mergeCell ref="B827:C827"/>
    <mergeCell ref="D827:E827"/>
    <mergeCell ref="F827:G827"/>
    <mergeCell ref="J827:K827"/>
    <mergeCell ref="A818:F818"/>
    <mergeCell ref="G818:M818"/>
    <mergeCell ref="B819:M819"/>
    <mergeCell ref="B820:M820"/>
    <mergeCell ref="A821:C824"/>
    <mergeCell ref="D821:I824"/>
    <mergeCell ref="J821:M824"/>
    <mergeCell ref="A815:E815"/>
    <mergeCell ref="F815:J815"/>
    <mergeCell ref="K815:M815"/>
    <mergeCell ref="A816:M816"/>
    <mergeCell ref="A817:E817"/>
    <mergeCell ref="F817:J817"/>
    <mergeCell ref="K817:M817"/>
    <mergeCell ref="B836:E836"/>
    <mergeCell ref="H836:J836"/>
    <mergeCell ref="A837:M837"/>
    <mergeCell ref="A838:M838"/>
    <mergeCell ref="A839:B839"/>
    <mergeCell ref="C839:G839"/>
    <mergeCell ref="J839:M839"/>
    <mergeCell ref="B830:C830"/>
    <mergeCell ref="D830:E830"/>
    <mergeCell ref="F830:G830"/>
    <mergeCell ref="B834:I834"/>
    <mergeCell ref="J834:M834"/>
    <mergeCell ref="A835:M835"/>
    <mergeCell ref="B828:C828"/>
    <mergeCell ref="D828:E828"/>
    <mergeCell ref="F828:G828"/>
    <mergeCell ref="J828:K828"/>
    <mergeCell ref="B829:C829"/>
    <mergeCell ref="D829:E829"/>
    <mergeCell ref="F829:G829"/>
    <mergeCell ref="J829:K829"/>
    <mergeCell ref="J856:K856"/>
    <mergeCell ref="L856:M856"/>
    <mergeCell ref="D857:E857"/>
    <mergeCell ref="L857:M857"/>
    <mergeCell ref="A842:B842"/>
    <mergeCell ref="C842:G842"/>
    <mergeCell ref="H842:I842"/>
    <mergeCell ref="J842:M842"/>
    <mergeCell ref="A843:M843"/>
    <mergeCell ref="A844:A845"/>
    <mergeCell ref="B844:G844"/>
    <mergeCell ref="H844:M844"/>
    <mergeCell ref="A840:B840"/>
    <mergeCell ref="C840:G840"/>
    <mergeCell ref="J840:M840"/>
    <mergeCell ref="A841:B841"/>
    <mergeCell ref="C841:G841"/>
    <mergeCell ref="J841:M841"/>
    <mergeCell ref="A865:E865"/>
    <mergeCell ref="F865:J865"/>
    <mergeCell ref="K865:M865"/>
    <mergeCell ref="A866:E866"/>
    <mergeCell ref="F866:J866"/>
    <mergeCell ref="K866:M866"/>
    <mergeCell ref="A862:M862"/>
    <mergeCell ref="A863:E863"/>
    <mergeCell ref="F863:J863"/>
    <mergeCell ref="K863:M863"/>
    <mergeCell ref="A864:E864"/>
    <mergeCell ref="F864:J864"/>
    <mergeCell ref="K864:M864"/>
    <mergeCell ref="A858:M858"/>
    <mergeCell ref="A859:M859"/>
    <mergeCell ref="A860:E860"/>
    <mergeCell ref="F860:J860"/>
    <mergeCell ref="K860:M860"/>
    <mergeCell ref="A861:E861"/>
    <mergeCell ref="F861:J861"/>
    <mergeCell ref="K861:M861"/>
    <mergeCell ref="A877:G877"/>
    <mergeCell ref="H877:M877"/>
    <mergeCell ref="B878:C878"/>
    <mergeCell ref="F878:G878"/>
    <mergeCell ref="B879:C879"/>
    <mergeCell ref="D879:E879"/>
    <mergeCell ref="F879:G879"/>
    <mergeCell ref="J879:K879"/>
    <mergeCell ref="A870:F870"/>
    <mergeCell ref="G870:M870"/>
    <mergeCell ref="B871:M871"/>
    <mergeCell ref="B872:M872"/>
    <mergeCell ref="A873:C876"/>
    <mergeCell ref="D873:I876"/>
    <mergeCell ref="J873:M876"/>
    <mergeCell ref="A867:E867"/>
    <mergeCell ref="F867:J867"/>
    <mergeCell ref="K867:M867"/>
    <mergeCell ref="A868:M868"/>
    <mergeCell ref="A869:E869"/>
    <mergeCell ref="F869:J869"/>
    <mergeCell ref="K869:M869"/>
    <mergeCell ref="B888:E888"/>
    <mergeCell ref="H888:J888"/>
    <mergeCell ref="A889:M889"/>
    <mergeCell ref="A890:M890"/>
    <mergeCell ref="A891:B891"/>
    <mergeCell ref="C891:G891"/>
    <mergeCell ref="J891:M891"/>
    <mergeCell ref="B882:C882"/>
    <mergeCell ref="D882:E882"/>
    <mergeCell ref="F882:G882"/>
    <mergeCell ref="B886:I886"/>
    <mergeCell ref="J886:M886"/>
    <mergeCell ref="A887:M887"/>
    <mergeCell ref="B880:C880"/>
    <mergeCell ref="D880:E880"/>
    <mergeCell ref="F880:G880"/>
    <mergeCell ref="J880:K880"/>
    <mergeCell ref="B881:C881"/>
    <mergeCell ref="D881:E881"/>
    <mergeCell ref="F881:G881"/>
    <mergeCell ref="J881:K881"/>
    <mergeCell ref="J908:K908"/>
    <mergeCell ref="L908:M908"/>
    <mergeCell ref="D909:E909"/>
    <mergeCell ref="L909:M909"/>
    <mergeCell ref="A894:B894"/>
    <mergeCell ref="C894:G894"/>
    <mergeCell ref="H894:I894"/>
    <mergeCell ref="J894:M894"/>
    <mergeCell ref="A895:M895"/>
    <mergeCell ref="A896:A897"/>
    <mergeCell ref="B896:G896"/>
    <mergeCell ref="H896:M896"/>
    <mergeCell ref="A892:B892"/>
    <mergeCell ref="C892:G892"/>
    <mergeCell ref="J892:M892"/>
    <mergeCell ref="A893:B893"/>
    <mergeCell ref="C893:G893"/>
    <mergeCell ref="J893:M893"/>
    <mergeCell ref="A917:E917"/>
    <mergeCell ref="F917:J917"/>
    <mergeCell ref="K917:M917"/>
    <mergeCell ref="A918:E918"/>
    <mergeCell ref="F918:J918"/>
    <mergeCell ref="K918:M918"/>
    <mergeCell ref="A914:M914"/>
    <mergeCell ref="A915:E915"/>
    <mergeCell ref="F915:J915"/>
    <mergeCell ref="K915:M915"/>
    <mergeCell ref="A916:E916"/>
    <mergeCell ref="F916:J916"/>
    <mergeCell ref="K916:M916"/>
    <mergeCell ref="A910:M910"/>
    <mergeCell ref="A911:M911"/>
    <mergeCell ref="A912:E912"/>
    <mergeCell ref="F912:J912"/>
    <mergeCell ref="K912:M912"/>
    <mergeCell ref="A913:E913"/>
    <mergeCell ref="F913:J913"/>
    <mergeCell ref="K913:M913"/>
    <mergeCell ref="A929:G929"/>
    <mergeCell ref="H929:M929"/>
    <mergeCell ref="B930:C930"/>
    <mergeCell ref="F930:G930"/>
    <mergeCell ref="B931:C931"/>
    <mergeCell ref="D931:E931"/>
    <mergeCell ref="F931:G931"/>
    <mergeCell ref="J931:K931"/>
    <mergeCell ref="A922:F922"/>
    <mergeCell ref="G922:M922"/>
    <mergeCell ref="B923:M923"/>
    <mergeCell ref="B924:M924"/>
    <mergeCell ref="A925:C928"/>
    <mergeCell ref="D925:I928"/>
    <mergeCell ref="J925:M928"/>
    <mergeCell ref="A919:E919"/>
    <mergeCell ref="F919:J919"/>
    <mergeCell ref="K919:M919"/>
    <mergeCell ref="A920:M920"/>
    <mergeCell ref="A921:E921"/>
    <mergeCell ref="F921:J921"/>
    <mergeCell ref="K921:M921"/>
    <mergeCell ref="B940:E940"/>
    <mergeCell ref="H940:J940"/>
    <mergeCell ref="A941:M941"/>
    <mergeCell ref="A942:M942"/>
    <mergeCell ref="A943:B943"/>
    <mergeCell ref="C943:G943"/>
    <mergeCell ref="J943:M943"/>
    <mergeCell ref="B934:C934"/>
    <mergeCell ref="D934:E934"/>
    <mergeCell ref="F934:G934"/>
    <mergeCell ref="B938:I938"/>
    <mergeCell ref="J938:M938"/>
    <mergeCell ref="A939:M939"/>
    <mergeCell ref="B932:C932"/>
    <mergeCell ref="D932:E932"/>
    <mergeCell ref="F932:G932"/>
    <mergeCell ref="J932:K932"/>
    <mergeCell ref="B933:C933"/>
    <mergeCell ref="D933:E933"/>
    <mergeCell ref="F933:G933"/>
    <mergeCell ref="J933:K933"/>
    <mergeCell ref="J960:K960"/>
    <mergeCell ref="L960:M960"/>
    <mergeCell ref="D961:E961"/>
    <mergeCell ref="L961:M961"/>
    <mergeCell ref="A946:B946"/>
    <mergeCell ref="C946:G946"/>
    <mergeCell ref="H946:I946"/>
    <mergeCell ref="J946:M946"/>
    <mergeCell ref="A947:M947"/>
    <mergeCell ref="A948:A949"/>
    <mergeCell ref="B948:G948"/>
    <mergeCell ref="H948:M948"/>
    <mergeCell ref="A944:B944"/>
    <mergeCell ref="C944:G944"/>
    <mergeCell ref="J944:M944"/>
    <mergeCell ref="A945:B945"/>
    <mergeCell ref="C945:G945"/>
    <mergeCell ref="J945:M945"/>
    <mergeCell ref="A969:E969"/>
    <mergeCell ref="F969:J969"/>
    <mergeCell ref="K969:M969"/>
    <mergeCell ref="A970:E970"/>
    <mergeCell ref="F970:J970"/>
    <mergeCell ref="K970:M970"/>
    <mergeCell ref="A966:M966"/>
    <mergeCell ref="A967:E967"/>
    <mergeCell ref="F967:J967"/>
    <mergeCell ref="K967:M967"/>
    <mergeCell ref="A968:E968"/>
    <mergeCell ref="F968:J968"/>
    <mergeCell ref="K968:M968"/>
    <mergeCell ref="A962:M962"/>
    <mergeCell ref="A963:M963"/>
    <mergeCell ref="A964:E964"/>
    <mergeCell ref="F964:J964"/>
    <mergeCell ref="K964:M964"/>
    <mergeCell ref="A965:E965"/>
    <mergeCell ref="F965:J965"/>
    <mergeCell ref="K965:M965"/>
    <mergeCell ref="A981:G981"/>
    <mergeCell ref="H981:M981"/>
    <mergeCell ref="B982:C982"/>
    <mergeCell ref="F982:G982"/>
    <mergeCell ref="B983:C983"/>
    <mergeCell ref="D983:E983"/>
    <mergeCell ref="F983:G983"/>
    <mergeCell ref="J983:K983"/>
    <mergeCell ref="A974:F974"/>
    <mergeCell ref="G974:M974"/>
    <mergeCell ref="B975:M975"/>
    <mergeCell ref="B976:M976"/>
    <mergeCell ref="A977:C980"/>
    <mergeCell ref="D977:I980"/>
    <mergeCell ref="J977:M980"/>
    <mergeCell ref="A971:E971"/>
    <mergeCell ref="F971:J971"/>
    <mergeCell ref="K971:M971"/>
    <mergeCell ref="A972:M972"/>
    <mergeCell ref="A973:E973"/>
    <mergeCell ref="F973:J973"/>
    <mergeCell ref="K973:M973"/>
    <mergeCell ref="B992:E992"/>
    <mergeCell ref="H992:J992"/>
    <mergeCell ref="A993:M993"/>
    <mergeCell ref="A994:M994"/>
    <mergeCell ref="A995:B995"/>
    <mergeCell ref="C995:G995"/>
    <mergeCell ref="J995:M995"/>
    <mergeCell ref="B986:C986"/>
    <mergeCell ref="D986:E986"/>
    <mergeCell ref="F986:G986"/>
    <mergeCell ref="B990:I990"/>
    <mergeCell ref="J990:M990"/>
    <mergeCell ref="A991:M991"/>
    <mergeCell ref="B984:C984"/>
    <mergeCell ref="D984:E984"/>
    <mergeCell ref="F984:G984"/>
    <mergeCell ref="J984:K984"/>
    <mergeCell ref="B985:C985"/>
    <mergeCell ref="D985:E985"/>
    <mergeCell ref="F985:G985"/>
    <mergeCell ref="J985:K985"/>
    <mergeCell ref="J1012:K1012"/>
    <mergeCell ref="L1012:M1012"/>
    <mergeCell ref="D1013:E1013"/>
    <mergeCell ref="L1013:M1013"/>
    <mergeCell ref="A998:B998"/>
    <mergeCell ref="C998:G998"/>
    <mergeCell ref="H998:I998"/>
    <mergeCell ref="J998:M998"/>
    <mergeCell ref="A999:M999"/>
    <mergeCell ref="A1000:A1001"/>
    <mergeCell ref="B1000:G1000"/>
    <mergeCell ref="H1000:M1000"/>
    <mergeCell ref="J1011:K1011"/>
    <mergeCell ref="L1011:M1011"/>
    <mergeCell ref="A996:B996"/>
    <mergeCell ref="C996:G996"/>
    <mergeCell ref="J996:M996"/>
    <mergeCell ref="A997:B997"/>
    <mergeCell ref="C997:G997"/>
    <mergeCell ref="J997:M997"/>
    <mergeCell ref="A1021:E1021"/>
    <mergeCell ref="F1021:J1021"/>
    <mergeCell ref="K1021:M1021"/>
    <mergeCell ref="A1022:E1022"/>
    <mergeCell ref="F1022:J1022"/>
    <mergeCell ref="K1022:M1022"/>
    <mergeCell ref="A1018:M1018"/>
    <mergeCell ref="A1019:E1019"/>
    <mergeCell ref="F1019:J1019"/>
    <mergeCell ref="K1019:M1019"/>
    <mergeCell ref="A1020:E1020"/>
    <mergeCell ref="F1020:J1020"/>
    <mergeCell ref="K1020:M1020"/>
    <mergeCell ref="A1014:M1014"/>
    <mergeCell ref="A1015:M1015"/>
    <mergeCell ref="A1016:E1016"/>
    <mergeCell ref="F1016:J1016"/>
    <mergeCell ref="K1016:M1016"/>
    <mergeCell ref="A1017:E1017"/>
    <mergeCell ref="F1017:J1017"/>
    <mergeCell ref="K1017:M1017"/>
    <mergeCell ref="A1033:G1033"/>
    <mergeCell ref="H1033:M1033"/>
    <mergeCell ref="B1034:C1034"/>
    <mergeCell ref="F1034:G1034"/>
    <mergeCell ref="B1035:C1035"/>
    <mergeCell ref="D1035:E1035"/>
    <mergeCell ref="F1035:G1035"/>
    <mergeCell ref="J1035:K1035"/>
    <mergeCell ref="A1026:F1026"/>
    <mergeCell ref="G1026:M1026"/>
    <mergeCell ref="B1027:M1027"/>
    <mergeCell ref="B1028:M1028"/>
    <mergeCell ref="A1029:C1032"/>
    <mergeCell ref="D1029:I1032"/>
    <mergeCell ref="J1029:M1032"/>
    <mergeCell ref="A1023:E1023"/>
    <mergeCell ref="F1023:J1023"/>
    <mergeCell ref="K1023:M1023"/>
    <mergeCell ref="A1024:M1024"/>
    <mergeCell ref="A1025:E1025"/>
    <mergeCell ref="F1025:J1025"/>
    <mergeCell ref="K1025:M1025"/>
    <mergeCell ref="B1044:E1044"/>
    <mergeCell ref="H1044:J1044"/>
    <mergeCell ref="A1045:M1045"/>
    <mergeCell ref="A1046:M1046"/>
    <mergeCell ref="A1047:B1047"/>
    <mergeCell ref="C1047:G1047"/>
    <mergeCell ref="J1047:M1047"/>
    <mergeCell ref="B1038:C1038"/>
    <mergeCell ref="D1038:E1038"/>
    <mergeCell ref="F1038:G1038"/>
    <mergeCell ref="B1042:I1042"/>
    <mergeCell ref="J1042:M1042"/>
    <mergeCell ref="A1043:M1043"/>
    <mergeCell ref="B1036:C1036"/>
    <mergeCell ref="D1036:E1036"/>
    <mergeCell ref="F1036:G1036"/>
    <mergeCell ref="J1036:K1036"/>
    <mergeCell ref="B1037:C1037"/>
    <mergeCell ref="D1037:E1037"/>
    <mergeCell ref="F1037:G1037"/>
    <mergeCell ref="J1037:K1037"/>
    <mergeCell ref="J1064:K1064"/>
    <mergeCell ref="L1064:M1064"/>
    <mergeCell ref="D1065:E1065"/>
    <mergeCell ref="L1065:M1065"/>
    <mergeCell ref="A1050:B1050"/>
    <mergeCell ref="C1050:G1050"/>
    <mergeCell ref="H1050:I1050"/>
    <mergeCell ref="J1050:M1050"/>
    <mergeCell ref="A1051:M1051"/>
    <mergeCell ref="A1052:A1053"/>
    <mergeCell ref="B1052:G1052"/>
    <mergeCell ref="H1052:M1052"/>
    <mergeCell ref="J1063:K1063"/>
    <mergeCell ref="L1063:M1063"/>
    <mergeCell ref="A1048:B1048"/>
    <mergeCell ref="C1048:G1048"/>
    <mergeCell ref="J1048:M1048"/>
    <mergeCell ref="A1049:B1049"/>
    <mergeCell ref="C1049:G1049"/>
    <mergeCell ref="J1049:M1049"/>
    <mergeCell ref="A1073:E1073"/>
    <mergeCell ref="F1073:J1073"/>
    <mergeCell ref="K1073:M1073"/>
    <mergeCell ref="A1074:E1074"/>
    <mergeCell ref="F1074:J1074"/>
    <mergeCell ref="K1074:M1074"/>
    <mergeCell ref="A1070:M1070"/>
    <mergeCell ref="A1071:E1071"/>
    <mergeCell ref="F1071:J1071"/>
    <mergeCell ref="K1071:M1071"/>
    <mergeCell ref="A1072:E1072"/>
    <mergeCell ref="F1072:J1072"/>
    <mergeCell ref="K1072:M1072"/>
    <mergeCell ref="A1066:M1066"/>
    <mergeCell ref="A1067:M1067"/>
    <mergeCell ref="A1068:E1068"/>
    <mergeCell ref="F1068:J1068"/>
    <mergeCell ref="K1068:M1068"/>
    <mergeCell ref="A1069:E1069"/>
    <mergeCell ref="F1069:J1069"/>
    <mergeCell ref="K1069:M1069"/>
    <mergeCell ref="A1085:G1085"/>
    <mergeCell ref="H1085:M1085"/>
    <mergeCell ref="B1086:C1086"/>
    <mergeCell ref="F1086:G1086"/>
    <mergeCell ref="B1087:C1087"/>
    <mergeCell ref="D1087:E1087"/>
    <mergeCell ref="F1087:G1087"/>
    <mergeCell ref="J1087:K1087"/>
    <mergeCell ref="A1078:F1078"/>
    <mergeCell ref="G1078:M1078"/>
    <mergeCell ref="B1079:M1079"/>
    <mergeCell ref="B1080:M1080"/>
    <mergeCell ref="A1081:C1084"/>
    <mergeCell ref="D1081:I1084"/>
    <mergeCell ref="J1081:M1084"/>
    <mergeCell ref="A1075:E1075"/>
    <mergeCell ref="F1075:J1075"/>
    <mergeCell ref="K1075:M1075"/>
    <mergeCell ref="A1076:M1076"/>
    <mergeCell ref="A1077:E1077"/>
    <mergeCell ref="F1077:J1077"/>
    <mergeCell ref="K1077:M1077"/>
    <mergeCell ref="B1096:E1096"/>
    <mergeCell ref="H1096:J1096"/>
    <mergeCell ref="A1097:M1097"/>
    <mergeCell ref="A1098:M1098"/>
    <mergeCell ref="A1099:B1099"/>
    <mergeCell ref="C1099:G1099"/>
    <mergeCell ref="J1099:M1099"/>
    <mergeCell ref="B1090:C1090"/>
    <mergeCell ref="D1090:E1090"/>
    <mergeCell ref="F1090:G1090"/>
    <mergeCell ref="B1094:I1094"/>
    <mergeCell ref="J1094:M1094"/>
    <mergeCell ref="A1095:M1095"/>
    <mergeCell ref="B1088:C1088"/>
    <mergeCell ref="D1088:E1088"/>
    <mergeCell ref="F1088:G1088"/>
    <mergeCell ref="J1088:K1088"/>
    <mergeCell ref="B1089:C1089"/>
    <mergeCell ref="D1089:E1089"/>
    <mergeCell ref="F1089:G1089"/>
    <mergeCell ref="J1089:K1089"/>
    <mergeCell ref="J1116:K1116"/>
    <mergeCell ref="L1116:M1116"/>
    <mergeCell ref="D1117:E1117"/>
    <mergeCell ref="L1117:M1117"/>
    <mergeCell ref="A1102:B1102"/>
    <mergeCell ref="C1102:G1102"/>
    <mergeCell ref="H1102:I1102"/>
    <mergeCell ref="J1102:M1102"/>
    <mergeCell ref="A1103:M1103"/>
    <mergeCell ref="A1104:A1105"/>
    <mergeCell ref="B1104:G1104"/>
    <mergeCell ref="H1104:M1104"/>
    <mergeCell ref="J1115:K1115"/>
    <mergeCell ref="L1115:M1115"/>
    <mergeCell ref="A1100:B1100"/>
    <mergeCell ref="C1100:G1100"/>
    <mergeCell ref="J1100:M1100"/>
    <mergeCell ref="A1101:B1101"/>
    <mergeCell ref="C1101:G1101"/>
    <mergeCell ref="J1101:M1101"/>
    <mergeCell ref="A1127:E1127"/>
    <mergeCell ref="F1127:J1127"/>
    <mergeCell ref="K1127:M1127"/>
    <mergeCell ref="A1128:M1128"/>
    <mergeCell ref="A1129:E1129"/>
    <mergeCell ref="F1129:J1129"/>
    <mergeCell ref="K1129:M1129"/>
    <mergeCell ref="A1125:E1125"/>
    <mergeCell ref="F1125:J1125"/>
    <mergeCell ref="K1125:M1125"/>
    <mergeCell ref="A1126:E1126"/>
    <mergeCell ref="F1126:J1126"/>
    <mergeCell ref="K1126:M1126"/>
    <mergeCell ref="K1124:M1124"/>
    <mergeCell ref="A1118:M1118"/>
    <mergeCell ref="A1119:M1119"/>
    <mergeCell ref="A1120:E1120"/>
    <mergeCell ref="F1120:J1120"/>
    <mergeCell ref="K1120:M1120"/>
    <mergeCell ref="A1121:E1121"/>
    <mergeCell ref="F1121:J1121"/>
    <mergeCell ref="K1121:M1121"/>
    <mergeCell ref="B1140:C1140"/>
    <mergeCell ref="D1140:E1140"/>
    <mergeCell ref="F1140:G1140"/>
    <mergeCell ref="J1140:K1140"/>
    <mergeCell ref="B1141:C1141"/>
    <mergeCell ref="D1141:E1141"/>
    <mergeCell ref="F1141:G1141"/>
    <mergeCell ref="J1141:K1141"/>
    <mergeCell ref="A1137:G1137"/>
    <mergeCell ref="H1137:M1137"/>
    <mergeCell ref="B1138:C1138"/>
    <mergeCell ref="F1138:G1138"/>
    <mergeCell ref="B1139:C1139"/>
    <mergeCell ref="D1139:E1139"/>
    <mergeCell ref="F1139:G1139"/>
    <mergeCell ref="J1139:K1139"/>
    <mergeCell ref="A1130:F1130"/>
    <mergeCell ref="G1130:M1130"/>
    <mergeCell ref="B1131:M1131"/>
    <mergeCell ref="B1132:M1132"/>
    <mergeCell ref="A1133:C1136"/>
    <mergeCell ref="D1133:I1136"/>
    <mergeCell ref="J1133:M1136"/>
    <mergeCell ref="B1156:G1156"/>
    <mergeCell ref="H1156:M1156"/>
    <mergeCell ref="A1152:B1152"/>
    <mergeCell ref="C1152:G1152"/>
    <mergeCell ref="J1152:M1152"/>
    <mergeCell ref="A1153:B1153"/>
    <mergeCell ref="C1153:G1153"/>
    <mergeCell ref="J1153:M1153"/>
    <mergeCell ref="B1148:E1148"/>
    <mergeCell ref="H1148:J1148"/>
    <mergeCell ref="A1149:M1149"/>
    <mergeCell ref="A1150:M1150"/>
    <mergeCell ref="A1151:B1151"/>
    <mergeCell ref="C1151:G1151"/>
    <mergeCell ref="J1151:M1151"/>
    <mergeCell ref="B1142:C1142"/>
    <mergeCell ref="D1142:E1142"/>
    <mergeCell ref="F1142:G1142"/>
    <mergeCell ref="B1146:I1146"/>
    <mergeCell ref="J1146:M1146"/>
    <mergeCell ref="A1147:M1147"/>
    <mergeCell ref="J1154:M1154"/>
    <mergeCell ref="A1155:M1155"/>
    <mergeCell ref="A1156:A1157"/>
    <mergeCell ref="A1174:M1174"/>
    <mergeCell ref="A1175:E1175"/>
    <mergeCell ref="F1175:J1175"/>
    <mergeCell ref="K1175:M1175"/>
    <mergeCell ref="A1176:E1176"/>
    <mergeCell ref="F1176:J1176"/>
    <mergeCell ref="K1176:M1176"/>
    <mergeCell ref="A1170:M1170"/>
    <mergeCell ref="A1171:M1171"/>
    <mergeCell ref="A1172:E1172"/>
    <mergeCell ref="F1172:J1172"/>
    <mergeCell ref="K1172:M1172"/>
    <mergeCell ref="A1173:E1173"/>
    <mergeCell ref="F1173:J1173"/>
    <mergeCell ref="K1173:M1173"/>
    <mergeCell ref="J1168:K1168"/>
    <mergeCell ref="L1168:M1168"/>
    <mergeCell ref="D1169:E1169"/>
    <mergeCell ref="L1169:M1169"/>
    <mergeCell ref="A1182:F1182"/>
    <mergeCell ref="G1182:M1182"/>
    <mergeCell ref="B1183:M1183"/>
    <mergeCell ref="B1184:M1184"/>
    <mergeCell ref="A1185:C1188"/>
    <mergeCell ref="D1185:I1188"/>
    <mergeCell ref="J1185:M1188"/>
    <mergeCell ref="A1179:E1179"/>
    <mergeCell ref="F1179:J1179"/>
    <mergeCell ref="K1179:M1179"/>
    <mergeCell ref="A1180:M1180"/>
    <mergeCell ref="A1181:E1181"/>
    <mergeCell ref="F1181:J1181"/>
    <mergeCell ref="K1181:M1181"/>
    <mergeCell ref="A1177:E1177"/>
    <mergeCell ref="F1177:J1177"/>
    <mergeCell ref="K1177:M1177"/>
    <mergeCell ref="A1178:E1178"/>
    <mergeCell ref="F1178:J1178"/>
    <mergeCell ref="K1178:M1178"/>
    <mergeCell ref="B1194:C1194"/>
    <mergeCell ref="D1194:E1194"/>
    <mergeCell ref="F1194:G1194"/>
    <mergeCell ref="B1192:C1192"/>
    <mergeCell ref="D1192:E1192"/>
    <mergeCell ref="F1192:G1192"/>
    <mergeCell ref="J1192:K1192"/>
    <mergeCell ref="B1193:C1193"/>
    <mergeCell ref="D1193:E1193"/>
    <mergeCell ref="F1193:G1193"/>
    <mergeCell ref="J1193:K1193"/>
    <mergeCell ref="A1189:G1189"/>
    <mergeCell ref="H1189:M1189"/>
    <mergeCell ref="B1190:C1190"/>
    <mergeCell ref="F1190:G1190"/>
    <mergeCell ref="B1191:C1191"/>
    <mergeCell ref="D1191:E1191"/>
    <mergeCell ref="F1191:G1191"/>
    <mergeCell ref="J1191:K1191"/>
    <mergeCell ref="L441:M441"/>
    <mergeCell ref="A426:B426"/>
    <mergeCell ref="C426:G426"/>
    <mergeCell ref="J1167:K1167"/>
    <mergeCell ref="L1167:M1167"/>
    <mergeCell ref="J543:K543"/>
    <mergeCell ref="L543:M543"/>
    <mergeCell ref="J595:K595"/>
    <mergeCell ref="L595:M595"/>
    <mergeCell ref="J647:K647"/>
    <mergeCell ref="L647:M647"/>
    <mergeCell ref="J699:K699"/>
    <mergeCell ref="L699:M699"/>
    <mergeCell ref="J751:K751"/>
    <mergeCell ref="L751:M751"/>
    <mergeCell ref="J803:K803"/>
    <mergeCell ref="L803:M803"/>
    <mergeCell ref="J855:K855"/>
    <mergeCell ref="L855:M855"/>
    <mergeCell ref="J907:K907"/>
    <mergeCell ref="L907:M907"/>
    <mergeCell ref="J959:K959"/>
    <mergeCell ref="L959:M959"/>
    <mergeCell ref="A1122:M1122"/>
    <mergeCell ref="A1123:E1123"/>
    <mergeCell ref="F1123:J1123"/>
    <mergeCell ref="K1123:M1123"/>
    <mergeCell ref="A1124:E1124"/>
    <mergeCell ref="F1124:J1124"/>
    <mergeCell ref="A1154:B1154"/>
    <mergeCell ref="C1154:G1154"/>
    <mergeCell ref="H1154:I1154"/>
  </mergeCells>
  <hyperlinks>
    <hyperlink ref="K4" r:id="rId1"/>
    <hyperlink ref="K56" r:id="rId2"/>
    <hyperlink ref="K108" r:id="rId3"/>
    <hyperlink ref="K160" r:id="rId4"/>
    <hyperlink ref="K212" r:id="rId5"/>
    <hyperlink ref="K264" r:id="rId6"/>
    <hyperlink ref="K316" r:id="rId7"/>
    <hyperlink ref="K368" r:id="rId8"/>
    <hyperlink ref="K420" r:id="rId9"/>
    <hyperlink ref="K472" r:id="rId10"/>
    <hyperlink ref="K524" r:id="rId11"/>
    <hyperlink ref="K576" r:id="rId12"/>
    <hyperlink ref="K628" r:id="rId13"/>
    <hyperlink ref="K680" r:id="rId14"/>
    <hyperlink ref="K732" r:id="rId15"/>
    <hyperlink ref="K784" r:id="rId16"/>
    <hyperlink ref="K836" r:id="rId17"/>
    <hyperlink ref="K888" r:id="rId18"/>
    <hyperlink ref="K940" r:id="rId19"/>
    <hyperlink ref="K992" r:id="rId20"/>
    <hyperlink ref="K1044" r:id="rId21"/>
    <hyperlink ref="K1096" r:id="rId22"/>
    <hyperlink ref="K1148" r:id="rId23"/>
  </hyperlinks>
  <pageMargins left="0.19685039370078741" right="0.19685039370078741" top="0.35433070866141736" bottom="0.74803149606299213" header="0.31496062992125984" footer="0.31496062992125984"/>
  <pageSetup scale="82" orientation="portrait" horizontalDpi="200" verticalDpi="200" r:id="rId24"/>
  <rowBreaks count="22" manualBreakCount="22">
    <brk id="53" max="16383" man="1"/>
    <brk id="105" max="16383" man="1"/>
    <brk id="157" max="16383" man="1"/>
    <brk id="209" max="16383" man="1"/>
    <brk id="260" max="16383" man="1"/>
    <brk id="311" max="16383" man="1"/>
    <brk id="364" max="16383" man="1"/>
    <brk id="416" max="16383" man="1"/>
    <brk id="468" max="16383" man="1"/>
    <brk id="520" max="16383" man="1"/>
    <brk id="572" max="16383" man="1"/>
    <brk id="624" max="16383" man="1"/>
    <brk id="676" max="16383" man="1"/>
    <brk id="728" max="16383" man="1"/>
    <brk id="780" max="16383" man="1"/>
    <brk id="832" max="16383" man="1"/>
    <brk id="883" max="16383" man="1"/>
    <brk id="936" max="16383" man="1"/>
    <brk id="988" max="16383" man="1"/>
    <brk id="1040" max="16383" man="1"/>
    <brk id="1092" max="16383" man="1"/>
    <brk id="1144" max="16383" man="1"/>
  </rowBreaks>
  <drawing r:id="rId2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11</vt:i4>
      </vt:variant>
    </vt:vector>
  </HeadingPairs>
  <TitlesOfParts>
    <vt:vector size="11" baseType="lpstr">
      <vt:lpstr>PROFILE</vt:lpstr>
      <vt:lpstr>RC-PA1</vt:lpstr>
      <vt:lpstr>RS- PA1</vt:lpstr>
      <vt:lpstr>RS HY</vt:lpstr>
      <vt:lpstr>RC HY</vt:lpstr>
      <vt:lpstr>RS PA2</vt:lpstr>
      <vt:lpstr>RC PA2</vt:lpstr>
      <vt:lpstr>RS FINAL</vt:lpstr>
      <vt:lpstr>RC FINAL</vt:lpstr>
      <vt:lpstr>RS FIN</vt:lpstr>
      <vt:lpstr>Sheet1</vt:lpstr>
    </vt:vector>
  </TitlesOfParts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2024-03-23T04:04:42Z</cp:lastPrinted>
  <dcterms:created xsi:type="dcterms:W3CDTF">2021-10-11T05:48:00Z</dcterms:created>
  <dcterms:modified xsi:type="dcterms:W3CDTF">2024-04-01T04:07:14Z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6AD1D6AF81A94A83B18EEABB443F7BF0_12</vt:lpwstr>
  </property>
  <property fmtid="{D5CDD505-2E9C-101B-9397-08002B2CF9AE}" pid="3" name="KSOProductBuildVer">
    <vt:lpwstr>1033-12.2.0.13359</vt:lpwstr>
  </property>
</Properties>
</file>