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-105" yWindow="-105" windowWidth="23250" windowHeight="12450" activeTab="8"/>
  </bookViews>
  <sheets>
    <sheet name="PROFILE" sheetId="2" r:id="rId1"/>
    <sheet name="RC PA I" sheetId="1" r:id="rId2"/>
    <sheet name="RS PA I" sheetId="3" r:id="rId3"/>
    <sheet name="RC PA II" sheetId="4" r:id="rId4"/>
    <sheet name="RC HY" sheetId="8" r:id="rId5"/>
    <sheet name="RS PA II" sheetId="5" r:id="rId6"/>
    <sheet name="HY 80" sheetId="6" r:id="rId7"/>
    <sheet name="RS HY" sheetId="7" r:id="rId8"/>
    <sheet name="FINAL 80" sheetId="14" r:id="rId9"/>
    <sheet name="Sheet1" sheetId="15" r:id="rId10"/>
    <sheet name="RS FINAL" sheetId="13" r:id="rId11"/>
    <sheet name="RCFINAL" sheetId="11" r:id="rId12"/>
  </sheets>
  <definedNames>
    <definedName name="_xlnm.Print_Area" localSheetId="11">RCFINAL!$A$1:$M$1197</definedName>
    <definedName name="_xlnm.Print_Area" localSheetId="10">'RS FINAL'!$A$1:$BZ$30</definedName>
  </definedNames>
  <calcPr calcId="144525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M14" i="15" l="1"/>
  <c r="M13" i="15"/>
  <c r="M12" i="15"/>
  <c r="M10" i="15"/>
  <c r="M8" i="15"/>
  <c r="F9" i="15"/>
  <c r="F8" i="15"/>
  <c r="N5" i="15"/>
  <c r="L5" i="15"/>
  <c r="I5" i="15"/>
  <c r="P2" i="2" l="1"/>
  <c r="N2" i="2"/>
  <c r="F363" i="11" l="1"/>
  <c r="G363" i="11" s="1"/>
  <c r="L363" i="11"/>
  <c r="M363" i="11" s="1"/>
  <c r="F364" i="11"/>
  <c r="G364" i="11"/>
  <c r="L364" i="11"/>
  <c r="M364" i="11" s="1"/>
  <c r="F365" i="11"/>
  <c r="G365" i="11" s="1"/>
  <c r="L365" i="11"/>
  <c r="M365" i="11" s="1"/>
  <c r="F366" i="11"/>
  <c r="G366" i="11" s="1"/>
  <c r="L366" i="11"/>
  <c r="M366" i="11" s="1"/>
  <c r="F367" i="11"/>
  <c r="G367" i="11" s="1"/>
  <c r="L367" i="11"/>
  <c r="M367" i="11" s="1"/>
  <c r="L818" i="11" l="1"/>
  <c r="M818" i="11" s="1"/>
  <c r="F818" i="11"/>
  <c r="G818" i="11" s="1"/>
  <c r="F767" i="11"/>
  <c r="G767" i="11" s="1"/>
  <c r="L767" i="11"/>
  <c r="M767" i="11" s="1"/>
  <c r="F616" i="11"/>
  <c r="G616" i="11" s="1"/>
  <c r="L616" i="11"/>
  <c r="M616" i="11" s="1"/>
  <c r="F66" i="11"/>
  <c r="G66" i="11" s="1"/>
  <c r="L66" i="11"/>
  <c r="M66" i="11" s="1"/>
  <c r="L917" i="11"/>
  <c r="M917" i="11" s="1"/>
  <c r="F917" i="11"/>
  <c r="G917" i="11" s="1"/>
  <c r="L866" i="11"/>
  <c r="M866" i="11" s="1"/>
  <c r="F866" i="11"/>
  <c r="G866" i="11" s="1"/>
  <c r="L816" i="11"/>
  <c r="M816" i="11" s="1"/>
  <c r="F816" i="11"/>
  <c r="G816" i="11" s="1"/>
  <c r="L116" i="11"/>
  <c r="M116" i="11" s="1"/>
  <c r="F116" i="11"/>
  <c r="G116" i="11" s="1"/>
  <c r="L16" i="11"/>
  <c r="M16" i="11" s="1"/>
  <c r="F16" i="11"/>
  <c r="G16" i="11" s="1"/>
  <c r="Y30" i="13"/>
  <c r="Z30" i="13" s="1"/>
  <c r="S30" i="13"/>
  <c r="T30" i="13" s="1"/>
  <c r="Y29" i="13"/>
  <c r="Z29" i="13" s="1"/>
  <c r="S29" i="13"/>
  <c r="T29" i="13" s="1"/>
  <c r="M1114" i="11"/>
  <c r="F1114" i="11"/>
  <c r="G1114" i="11" s="1"/>
  <c r="L1065" i="11"/>
  <c r="M1065" i="11" s="1"/>
  <c r="F1065" i="11"/>
  <c r="G1065" i="11" s="1"/>
  <c r="L1016" i="11"/>
  <c r="M1016" i="11" s="1"/>
  <c r="F1016" i="11"/>
  <c r="G1016" i="11" s="1"/>
  <c r="L967" i="11"/>
  <c r="M967" i="11" s="1"/>
  <c r="F967" i="11"/>
  <c r="G967" i="11" s="1"/>
  <c r="L765" i="11"/>
  <c r="M765" i="11" s="1"/>
  <c r="F765" i="11"/>
  <c r="G765" i="11" s="1"/>
  <c r="L714" i="11"/>
  <c r="M714" i="11" s="1"/>
  <c r="F714" i="11"/>
  <c r="G714" i="11" s="1"/>
  <c r="L664" i="11"/>
  <c r="F664" i="11"/>
  <c r="G664" i="11" s="1"/>
  <c r="S20" i="13"/>
  <c r="T20" i="13"/>
  <c r="Y20" i="13"/>
  <c r="Z20" i="13"/>
  <c r="L614" i="11"/>
  <c r="M614" i="11" s="1"/>
  <c r="F614" i="11"/>
  <c r="G614" i="11" s="1"/>
  <c r="L564" i="11"/>
  <c r="M564" i="11" s="1"/>
  <c r="F564" i="11"/>
  <c r="G564" i="11" s="1"/>
  <c r="L514" i="11"/>
  <c r="M514" i="11" s="1"/>
  <c r="F514" i="11"/>
  <c r="G514" i="11" s="1"/>
  <c r="L464" i="11"/>
  <c r="M464" i="11" s="1"/>
  <c r="F464" i="11"/>
  <c r="G464" i="11" s="1"/>
  <c r="L414" i="11"/>
  <c r="M414" i="11" s="1"/>
  <c r="F414" i="11"/>
  <c r="G414" i="11" s="1"/>
  <c r="L314" i="11"/>
  <c r="M314" i="11" s="1"/>
  <c r="F314" i="11"/>
  <c r="G314" i="11" s="1"/>
  <c r="L264" i="11"/>
  <c r="M264" i="11" s="1"/>
  <c r="F264" i="11"/>
  <c r="G264" i="11" s="1"/>
  <c r="L214" i="11"/>
  <c r="M214" i="11" s="1"/>
  <c r="F214" i="11"/>
  <c r="G214" i="11" s="1"/>
  <c r="L164" i="11"/>
  <c r="M164" i="11" s="1"/>
  <c r="F164" i="11"/>
  <c r="G164" i="11" s="1"/>
  <c r="L114" i="11"/>
  <c r="M114" i="11" s="1"/>
  <c r="F114" i="11"/>
  <c r="G114" i="11" s="1"/>
  <c r="M64" i="11"/>
  <c r="F64" i="11"/>
  <c r="G64" i="11" s="1"/>
  <c r="L14" i="11"/>
  <c r="M14" i="11" s="1"/>
  <c r="F14" i="11"/>
  <c r="G14" i="11" s="1"/>
  <c r="Y8" i="13"/>
  <c r="Y9" i="13"/>
  <c r="Y10" i="13"/>
  <c r="Y11" i="13"/>
  <c r="Z11" i="13" s="1"/>
  <c r="Y12" i="13"/>
  <c r="Y13" i="13"/>
  <c r="Y14" i="13"/>
  <c r="Y15" i="13"/>
  <c r="Z15" i="13" s="1"/>
  <c r="Y16" i="13"/>
  <c r="Y17" i="13"/>
  <c r="Y18" i="13"/>
  <c r="Y19" i="13"/>
  <c r="Z19" i="13" s="1"/>
  <c r="Y21" i="13"/>
  <c r="Y22" i="13"/>
  <c r="Y23" i="13"/>
  <c r="Y24" i="13"/>
  <c r="Z24" i="13" s="1"/>
  <c r="Y25" i="13"/>
  <c r="Y26" i="13"/>
  <c r="Y27" i="13"/>
  <c r="Z27" i="13" s="1"/>
  <c r="Y28" i="13"/>
  <c r="Y7" i="13"/>
  <c r="S14" i="13"/>
  <c r="T14" i="13" s="1"/>
  <c r="Z14" i="13"/>
  <c r="Z23" i="13"/>
  <c r="H907" i="8"/>
  <c r="L1166" i="11"/>
  <c r="M1166" i="11" s="1"/>
  <c r="F1166" i="11"/>
  <c r="G1166" i="11" s="1"/>
  <c r="L1117" i="11"/>
  <c r="M1117" i="11" s="1"/>
  <c r="F1117" i="11"/>
  <c r="G1117" i="11" s="1"/>
  <c r="L1068" i="11"/>
  <c r="M1068" i="11" s="1"/>
  <c r="F1068" i="11"/>
  <c r="G1068" i="11" s="1"/>
  <c r="L1019" i="11"/>
  <c r="M1019" i="11" s="1"/>
  <c r="F1019" i="11"/>
  <c r="G1019" i="11" s="1"/>
  <c r="L970" i="11"/>
  <c r="M970" i="11" s="1"/>
  <c r="F970" i="11"/>
  <c r="G970" i="11" s="1"/>
  <c r="BG26" i="13"/>
  <c r="BH26" i="13" s="1"/>
  <c r="BM26" i="13"/>
  <c r="BN26" i="13" s="1"/>
  <c r="L920" i="11"/>
  <c r="M920" i="11" s="1"/>
  <c r="F920" i="11"/>
  <c r="G920" i="11" s="1"/>
  <c r="L869" i="11"/>
  <c r="M869" i="11" s="1"/>
  <c r="F869" i="11"/>
  <c r="G869" i="11" s="1"/>
  <c r="BG24" i="13"/>
  <c r="BH24" i="13" s="1"/>
  <c r="BM24" i="13"/>
  <c r="BN24" i="13" s="1"/>
  <c r="L819" i="11"/>
  <c r="M819" i="11" s="1"/>
  <c r="F819" i="11"/>
  <c r="G819" i="11" s="1"/>
  <c r="L768" i="11"/>
  <c r="M768" i="11" s="1"/>
  <c r="F768" i="11"/>
  <c r="G768" i="11" s="1"/>
  <c r="L717" i="11"/>
  <c r="M717" i="11" s="1"/>
  <c r="F717" i="11"/>
  <c r="G717" i="11" s="1"/>
  <c r="L667" i="11"/>
  <c r="M667" i="11" s="1"/>
  <c r="F667" i="11"/>
  <c r="G667" i="11" s="1"/>
  <c r="L617" i="11"/>
  <c r="M617" i="11" s="1"/>
  <c r="F617" i="11"/>
  <c r="G617" i="11" s="1"/>
  <c r="L567" i="11"/>
  <c r="M567" i="11" s="1"/>
  <c r="F567" i="11"/>
  <c r="G567" i="11" s="1"/>
  <c r="L517" i="11"/>
  <c r="M517" i="11" s="1"/>
  <c r="F517" i="11"/>
  <c r="G517" i="11" s="1"/>
  <c r="L467" i="11"/>
  <c r="M467" i="11" s="1"/>
  <c r="F467" i="11"/>
  <c r="G467" i="11" s="1"/>
  <c r="L417" i="11"/>
  <c r="M417" i="11" s="1"/>
  <c r="F417" i="11"/>
  <c r="G417" i="11" s="1"/>
  <c r="L317" i="11"/>
  <c r="M317" i="11" s="1"/>
  <c r="F317" i="11"/>
  <c r="G317" i="11" s="1"/>
  <c r="L267" i="11"/>
  <c r="M267" i="11" s="1"/>
  <c r="F267" i="11"/>
  <c r="G267" i="11" s="1"/>
  <c r="L217" i="11"/>
  <c r="M217" i="11" s="1"/>
  <c r="F217" i="11"/>
  <c r="G217" i="11" s="1"/>
  <c r="L167" i="11"/>
  <c r="M167" i="11" s="1"/>
  <c r="F167" i="11"/>
  <c r="G167" i="11" s="1"/>
  <c r="L117" i="11"/>
  <c r="M117" i="11" s="1"/>
  <c r="F117" i="11"/>
  <c r="G117" i="11" s="1"/>
  <c r="L67" i="11"/>
  <c r="M67" i="11" s="1"/>
  <c r="F67" i="11"/>
  <c r="G67" i="11" s="1"/>
  <c r="L17" i="11"/>
  <c r="M17" i="11" s="1"/>
  <c r="F17" i="11"/>
  <c r="G17" i="11" s="1"/>
  <c r="L916" i="11"/>
  <c r="M916" i="11" s="1"/>
  <c r="F916" i="11"/>
  <c r="G916" i="11" s="1"/>
  <c r="L815" i="11"/>
  <c r="M815" i="11" s="1"/>
  <c r="F815" i="11"/>
  <c r="G815" i="11" s="1"/>
  <c r="L764" i="11"/>
  <c r="M764" i="11" s="1"/>
  <c r="F764" i="11"/>
  <c r="G764" i="11" s="1"/>
  <c r="L713" i="11"/>
  <c r="M713" i="11" s="1"/>
  <c r="F713" i="11"/>
  <c r="G713" i="11" s="1"/>
  <c r="L613" i="11"/>
  <c r="M613" i="11" s="1"/>
  <c r="F613" i="11"/>
  <c r="G613" i="11" s="1"/>
  <c r="L563" i="11"/>
  <c r="M563" i="11" s="1"/>
  <c r="F563" i="11"/>
  <c r="G563" i="11" s="1"/>
  <c r="L513" i="11"/>
  <c r="M513" i="11" s="1"/>
  <c r="F513" i="11"/>
  <c r="G513" i="11" s="1"/>
  <c r="L463" i="11"/>
  <c r="M463" i="11" s="1"/>
  <c r="F463" i="11"/>
  <c r="G463" i="11" s="1"/>
  <c r="L413" i="11"/>
  <c r="M413" i="11" s="1"/>
  <c r="F413" i="11"/>
  <c r="G413" i="11" s="1"/>
  <c r="L313" i="11"/>
  <c r="M313" i="11" s="1"/>
  <c r="F313" i="11"/>
  <c r="G313" i="11" s="1"/>
  <c r="L263" i="11"/>
  <c r="M263" i="11" s="1"/>
  <c r="F263" i="11"/>
  <c r="G263" i="11" s="1"/>
  <c r="L213" i="11"/>
  <c r="M213" i="11" s="1"/>
  <c r="F213" i="11"/>
  <c r="G213" i="11" s="1"/>
  <c r="L163" i="11"/>
  <c r="M163" i="11" s="1"/>
  <c r="F163" i="11"/>
  <c r="G163" i="11" s="1"/>
  <c r="L113" i="11"/>
  <c r="M113" i="11" s="1"/>
  <c r="F113" i="11"/>
  <c r="G113" i="11" s="1"/>
  <c r="L63" i="11"/>
  <c r="M63" i="11" s="1"/>
  <c r="F63" i="11"/>
  <c r="G63" i="11" s="1"/>
  <c r="L13" i="11"/>
  <c r="F13" i="11"/>
  <c r="G13" i="11" s="1"/>
  <c r="BM27" i="13"/>
  <c r="BN27" i="13" s="1"/>
  <c r="BM23" i="13"/>
  <c r="BN23" i="13" s="1"/>
  <c r="BM20" i="13"/>
  <c r="BN20" i="13" s="1"/>
  <c r="BM19" i="13"/>
  <c r="BN19" i="13" s="1"/>
  <c r="BM16" i="13"/>
  <c r="BN16" i="13" s="1"/>
  <c r="BM12" i="13"/>
  <c r="BN12" i="13" s="1"/>
  <c r="BM8" i="13"/>
  <c r="BN8" i="13" s="1"/>
  <c r="BM7" i="13"/>
  <c r="BN7" i="13" s="1"/>
  <c r="BM15" i="13"/>
  <c r="BN15" i="13" s="1"/>
  <c r="L1162" i="11"/>
  <c r="F1162" i="11"/>
  <c r="L1113" i="11"/>
  <c r="F1113" i="11"/>
  <c r="F1064" i="11"/>
  <c r="G28" i="13"/>
  <c r="H28" i="13" s="1"/>
  <c r="M28" i="13"/>
  <c r="N28" i="13" s="1"/>
  <c r="G29" i="13"/>
  <c r="H29" i="13" s="1"/>
  <c r="M29" i="13"/>
  <c r="N29" i="13" s="1"/>
  <c r="G30" i="13"/>
  <c r="H30" i="13" s="1"/>
  <c r="M30" i="13"/>
  <c r="N30" i="13" s="1"/>
  <c r="L1015" i="11"/>
  <c r="F1015" i="11"/>
  <c r="L966" i="11"/>
  <c r="F966" i="11"/>
  <c r="L865" i="11"/>
  <c r="F865" i="11"/>
  <c r="L663" i="11"/>
  <c r="F663" i="11"/>
  <c r="L1165" i="11"/>
  <c r="M1165" i="11" s="1"/>
  <c r="F1165" i="11"/>
  <c r="G1165" i="11" s="1"/>
  <c r="L1116" i="11"/>
  <c r="M1116" i="11" s="1"/>
  <c r="F1116" i="11"/>
  <c r="G1116" i="11" s="1"/>
  <c r="L1067" i="11"/>
  <c r="M1067" i="11" s="1"/>
  <c r="F1067" i="11"/>
  <c r="G1067" i="11" s="1"/>
  <c r="L1018" i="11"/>
  <c r="M1018" i="11" s="1"/>
  <c r="F1018" i="11"/>
  <c r="G1018" i="11" s="1"/>
  <c r="L969" i="11"/>
  <c r="M969" i="11" s="1"/>
  <c r="F969" i="11"/>
  <c r="G969" i="11" s="1"/>
  <c r="L919" i="11"/>
  <c r="M919" i="11" s="1"/>
  <c r="F919" i="11"/>
  <c r="G919" i="11" s="1"/>
  <c r="L868" i="11"/>
  <c r="M868" i="11" s="1"/>
  <c r="F868" i="11"/>
  <c r="G868" i="11" s="1"/>
  <c r="L716" i="11"/>
  <c r="M716" i="11" s="1"/>
  <c r="F716" i="11"/>
  <c r="G716" i="11" s="1"/>
  <c r="L666" i="11"/>
  <c r="M666" i="11" s="1"/>
  <c r="F666" i="11"/>
  <c r="G666" i="11" s="1"/>
  <c r="L566" i="11"/>
  <c r="M566" i="11" s="1"/>
  <c r="F566" i="11"/>
  <c r="G566" i="11" s="1"/>
  <c r="L516" i="11"/>
  <c r="M516" i="11" s="1"/>
  <c r="F516" i="11"/>
  <c r="G516" i="11" s="1"/>
  <c r="L466" i="11"/>
  <c r="M466" i="11" s="1"/>
  <c r="F466" i="11"/>
  <c r="G466" i="11" s="1"/>
  <c r="L416" i="11"/>
  <c r="M416" i="11" s="1"/>
  <c r="F416" i="11"/>
  <c r="G416" i="11" s="1"/>
  <c r="L316" i="11"/>
  <c r="M316" i="11" s="1"/>
  <c r="F316" i="11"/>
  <c r="G316" i="11" s="1"/>
  <c r="L266" i="11"/>
  <c r="M266" i="11" s="1"/>
  <c r="F266" i="11"/>
  <c r="G266" i="11" s="1"/>
  <c r="L216" i="11"/>
  <c r="M216" i="11" s="1"/>
  <c r="F216" i="11"/>
  <c r="G216" i="11" s="1"/>
  <c r="L166" i="11"/>
  <c r="M166" i="11" s="1"/>
  <c r="F166" i="11"/>
  <c r="G166" i="11" s="1"/>
  <c r="L1163" i="11"/>
  <c r="M1163" i="11" s="1"/>
  <c r="F1163" i="11"/>
  <c r="G1163" i="11" s="1"/>
  <c r="Z26" i="13"/>
  <c r="S26" i="13"/>
  <c r="S22" i="13"/>
  <c r="T22" i="13" s="1"/>
  <c r="Z22" i="13"/>
  <c r="S12" i="13"/>
  <c r="T12" i="13" s="1"/>
  <c r="Z12" i="13"/>
  <c r="BM28" i="13"/>
  <c r="BN28" i="13" s="1"/>
  <c r="BM29" i="13"/>
  <c r="BN29" i="13" s="1"/>
  <c r="BM30" i="13"/>
  <c r="BN30" i="13" s="1"/>
  <c r="L1164" i="11"/>
  <c r="M1164" i="11" s="1"/>
  <c r="F1164" i="11"/>
  <c r="G1164" i="11" s="1"/>
  <c r="AG30" i="13"/>
  <c r="AH30" i="13" s="1"/>
  <c r="AM30" i="13"/>
  <c r="AN30" i="13" s="1"/>
  <c r="L1115" i="11"/>
  <c r="M1115" i="11" s="1"/>
  <c r="F1115" i="11"/>
  <c r="G1115" i="11" s="1"/>
  <c r="L1066" i="11"/>
  <c r="M1066" i="11" s="1"/>
  <c r="F1066" i="11"/>
  <c r="G1066" i="11" s="1"/>
  <c r="L1017" i="11"/>
  <c r="M1017" i="11" s="1"/>
  <c r="F1017" i="11"/>
  <c r="G1017" i="11" s="1"/>
  <c r="L968" i="11"/>
  <c r="M968" i="11" s="1"/>
  <c r="F968" i="11"/>
  <c r="G968" i="11" s="1"/>
  <c r="L918" i="11"/>
  <c r="M918" i="11" s="1"/>
  <c r="F918" i="11"/>
  <c r="G918" i="11" s="1"/>
  <c r="L867" i="11"/>
  <c r="M867" i="11" s="1"/>
  <c r="F867" i="11"/>
  <c r="G867" i="11" s="1"/>
  <c r="L817" i="11"/>
  <c r="M817" i="11" s="1"/>
  <c r="F817" i="11"/>
  <c r="G817" i="11" s="1"/>
  <c r="L766" i="11"/>
  <c r="M766" i="11" s="1"/>
  <c r="F766" i="11"/>
  <c r="G766" i="11" s="1"/>
  <c r="L715" i="11"/>
  <c r="M715" i="11" s="1"/>
  <c r="F715" i="11"/>
  <c r="G715" i="11" s="1"/>
  <c r="L665" i="11"/>
  <c r="M665" i="11" s="1"/>
  <c r="F665" i="11"/>
  <c r="G665" i="11" s="1"/>
  <c r="L615" i="11"/>
  <c r="M615" i="11" s="1"/>
  <c r="F615" i="11"/>
  <c r="G615" i="11" s="1"/>
  <c r="L565" i="11"/>
  <c r="M565" i="11" s="1"/>
  <c r="F565" i="11"/>
  <c r="G565" i="11" s="1"/>
  <c r="L515" i="11"/>
  <c r="M515" i="11" s="1"/>
  <c r="F515" i="11"/>
  <c r="G515" i="11" s="1"/>
  <c r="L465" i="11"/>
  <c r="M465" i="11" s="1"/>
  <c r="F465" i="11"/>
  <c r="G465" i="11" s="1"/>
  <c r="L415" i="11"/>
  <c r="M415" i="11" s="1"/>
  <c r="F415" i="11"/>
  <c r="G415" i="11" s="1"/>
  <c r="L315" i="11"/>
  <c r="M315" i="11" s="1"/>
  <c r="F315" i="11"/>
  <c r="G315" i="11" s="1"/>
  <c r="L265" i="11"/>
  <c r="M265" i="11" s="1"/>
  <c r="F265" i="11"/>
  <c r="G265" i="11" s="1"/>
  <c r="L215" i="11"/>
  <c r="M215" i="11" s="1"/>
  <c r="F215" i="11"/>
  <c r="G215" i="11" s="1"/>
  <c r="L165" i="11"/>
  <c r="M165" i="11" s="1"/>
  <c r="F165" i="11"/>
  <c r="G165" i="11" s="1"/>
  <c r="L115" i="11"/>
  <c r="M115" i="11" s="1"/>
  <c r="F115" i="11"/>
  <c r="G115" i="11" s="1"/>
  <c r="L65" i="11"/>
  <c r="M65" i="11" s="1"/>
  <c r="F65" i="11"/>
  <c r="G65" i="11" s="1"/>
  <c r="L15" i="11"/>
  <c r="M15" i="11" s="1"/>
  <c r="F15" i="11"/>
  <c r="G15" i="11" s="1"/>
  <c r="AY30" i="13"/>
  <c r="AZ30" i="13" s="1"/>
  <c r="AM9" i="13"/>
  <c r="AN9" i="13" s="1"/>
  <c r="AM10" i="13"/>
  <c r="AN10" i="13" s="1"/>
  <c r="BG30" i="13"/>
  <c r="BH30" i="13" s="1"/>
  <c r="BG29" i="13"/>
  <c r="BH29" i="13" s="1"/>
  <c r="BG28" i="13"/>
  <c r="BH28" i="13" s="1"/>
  <c r="BG27" i="13"/>
  <c r="BH27" i="13" s="1"/>
  <c r="BG25" i="13"/>
  <c r="BH25" i="13" s="1"/>
  <c r="BG23" i="13"/>
  <c r="BH23" i="13" s="1"/>
  <c r="BG22" i="13"/>
  <c r="BH22" i="13" s="1"/>
  <c r="BG21" i="13"/>
  <c r="BH21" i="13" s="1"/>
  <c r="BG20" i="13"/>
  <c r="BH20" i="13" s="1"/>
  <c r="BG19" i="13"/>
  <c r="BH19" i="13" s="1"/>
  <c r="BG18" i="13"/>
  <c r="BH18" i="13" s="1"/>
  <c r="BG17" i="13"/>
  <c r="BH17" i="13" s="1"/>
  <c r="BG16" i="13"/>
  <c r="BH16" i="13" s="1"/>
  <c r="BG15" i="13"/>
  <c r="BH15" i="13" s="1"/>
  <c r="BG14" i="13"/>
  <c r="BH14" i="13" s="1"/>
  <c r="BG13" i="13"/>
  <c r="BH13" i="13" s="1"/>
  <c r="BG12" i="13"/>
  <c r="BH12" i="13" s="1"/>
  <c r="BG11" i="13"/>
  <c r="BH11" i="13" s="1"/>
  <c r="BG10" i="13"/>
  <c r="BH10" i="13" s="1"/>
  <c r="BG9" i="13"/>
  <c r="BH9" i="13" s="1"/>
  <c r="BG8" i="13"/>
  <c r="BH8" i="13" s="1"/>
  <c r="BG7" i="13"/>
  <c r="BH7" i="13" s="1"/>
  <c r="AY29" i="13"/>
  <c r="AZ29" i="13" s="1"/>
  <c r="AY27" i="13"/>
  <c r="AZ27" i="13" s="1"/>
  <c r="AY26" i="13"/>
  <c r="AZ26" i="13" s="1"/>
  <c r="AY19" i="13"/>
  <c r="AZ19" i="13" s="1"/>
  <c r="AY14" i="13"/>
  <c r="AZ14" i="13" s="1"/>
  <c r="AY10" i="13"/>
  <c r="AZ10" i="13" s="1"/>
  <c r="AS30" i="13"/>
  <c r="AT30" i="13" s="1"/>
  <c r="AS29" i="13"/>
  <c r="AT29" i="13" s="1"/>
  <c r="AS28" i="13"/>
  <c r="AT28" i="13" s="1"/>
  <c r="AS27" i="13"/>
  <c r="AT27" i="13" s="1"/>
  <c r="AS26" i="13"/>
  <c r="AT26" i="13" s="1"/>
  <c r="AS25" i="13"/>
  <c r="AT25" i="13" s="1"/>
  <c r="AS24" i="13"/>
  <c r="AT24" i="13" s="1"/>
  <c r="AS23" i="13"/>
  <c r="AT23" i="13" s="1"/>
  <c r="AS22" i="13"/>
  <c r="AT22" i="13" s="1"/>
  <c r="AS21" i="13"/>
  <c r="AT21" i="13" s="1"/>
  <c r="AS20" i="13"/>
  <c r="AT20" i="13" s="1"/>
  <c r="AS19" i="13"/>
  <c r="AT19" i="13" s="1"/>
  <c r="AS18" i="13"/>
  <c r="AT18" i="13" s="1"/>
  <c r="AS17" i="13"/>
  <c r="AT17" i="13" s="1"/>
  <c r="AS16" i="13"/>
  <c r="AT16" i="13" s="1"/>
  <c r="AS15" i="13"/>
  <c r="AT15" i="13" s="1"/>
  <c r="AS14" i="13"/>
  <c r="AT14" i="13" s="1"/>
  <c r="AS13" i="13"/>
  <c r="AT13" i="13" s="1"/>
  <c r="AS12" i="13"/>
  <c r="AT12" i="13" s="1"/>
  <c r="AS11" i="13"/>
  <c r="AT11" i="13" s="1"/>
  <c r="AS10" i="13"/>
  <c r="AT10" i="13" s="1"/>
  <c r="AS9" i="13"/>
  <c r="AT9" i="13" s="1"/>
  <c r="AS8" i="13"/>
  <c r="AT8" i="13" s="1"/>
  <c r="AS7" i="13"/>
  <c r="AT7" i="13" s="1"/>
  <c r="AG29" i="13"/>
  <c r="AH29" i="13" s="1"/>
  <c r="AG28" i="13"/>
  <c r="AH28" i="13" s="1"/>
  <c r="AG27" i="13"/>
  <c r="AH27" i="13" s="1"/>
  <c r="AG26" i="13"/>
  <c r="AH26" i="13" s="1"/>
  <c r="AG25" i="13"/>
  <c r="AH25" i="13" s="1"/>
  <c r="AG24" i="13"/>
  <c r="AH24" i="13" s="1"/>
  <c r="AG23" i="13"/>
  <c r="AH23" i="13" s="1"/>
  <c r="AG22" i="13"/>
  <c r="AH22" i="13" s="1"/>
  <c r="AG21" i="13"/>
  <c r="AH21" i="13" s="1"/>
  <c r="AG20" i="13"/>
  <c r="AH20" i="13" s="1"/>
  <c r="AG19" i="13"/>
  <c r="AH19" i="13" s="1"/>
  <c r="AG18" i="13"/>
  <c r="AH18" i="13" s="1"/>
  <c r="AG17" i="13"/>
  <c r="AH17" i="13" s="1"/>
  <c r="AG16" i="13"/>
  <c r="AH16" i="13" s="1"/>
  <c r="AG15" i="13"/>
  <c r="AH15" i="13" s="1"/>
  <c r="AG14" i="13"/>
  <c r="AH14" i="13" s="1"/>
  <c r="AG13" i="13"/>
  <c r="AH13" i="13" s="1"/>
  <c r="AG12" i="13"/>
  <c r="AH12" i="13" s="1"/>
  <c r="AG11" i="13"/>
  <c r="AH11" i="13" s="1"/>
  <c r="AG10" i="13"/>
  <c r="AH10" i="13" s="1"/>
  <c r="AG9" i="13"/>
  <c r="AH9" i="13" s="1"/>
  <c r="AG8" i="13"/>
  <c r="AH8" i="13" s="1"/>
  <c r="AG7" i="13"/>
  <c r="AH7" i="13" s="1"/>
  <c r="AM28" i="13"/>
  <c r="AN28" i="13" s="1"/>
  <c r="AM27" i="13"/>
  <c r="AN27" i="13" s="1"/>
  <c r="AM26" i="13"/>
  <c r="AN26" i="13" s="1"/>
  <c r="AM24" i="13"/>
  <c r="AN24" i="13" s="1"/>
  <c r="AM23" i="13"/>
  <c r="AN23" i="13" s="1"/>
  <c r="AM22" i="13"/>
  <c r="AN22" i="13" s="1"/>
  <c r="AM19" i="13"/>
  <c r="AN19" i="13" s="1"/>
  <c r="AM18" i="13"/>
  <c r="AN18" i="13" s="1"/>
  <c r="AM14" i="13"/>
  <c r="AN14" i="13" s="1"/>
  <c r="AM11" i="13"/>
  <c r="AN11" i="13" s="1"/>
  <c r="AM8" i="13"/>
  <c r="AN8" i="13" s="1"/>
  <c r="AM7" i="13"/>
  <c r="AN7" i="13" s="1"/>
  <c r="M27" i="13"/>
  <c r="N27" i="13" s="1"/>
  <c r="M25" i="13"/>
  <c r="M24" i="13"/>
  <c r="M23" i="13"/>
  <c r="M19" i="13"/>
  <c r="M16" i="13"/>
  <c r="N16" i="13" s="1"/>
  <c r="M15" i="13"/>
  <c r="M7" i="13"/>
  <c r="Z16" i="13"/>
  <c r="Z8" i="13"/>
  <c r="M20" i="13"/>
  <c r="N20" i="13" s="1"/>
  <c r="M8" i="13"/>
  <c r="M12" i="13"/>
  <c r="N12" i="13" s="1"/>
  <c r="M11" i="13"/>
  <c r="D7" i="5"/>
  <c r="D8" i="5"/>
  <c r="D9" i="5"/>
  <c r="D10" i="5"/>
  <c r="D11" i="5"/>
  <c r="D12" i="5"/>
  <c r="D13" i="5"/>
  <c r="D14" i="5"/>
  <c r="D15" i="5"/>
  <c r="D16" i="5"/>
  <c r="D17" i="5"/>
  <c r="D18" i="5"/>
  <c r="D19" i="5"/>
  <c r="D20" i="5"/>
  <c r="D21" i="5"/>
  <c r="D22" i="5"/>
  <c r="D23" i="5"/>
  <c r="D24" i="5"/>
  <c r="D25" i="5"/>
  <c r="D26" i="5"/>
  <c r="D27" i="5"/>
  <c r="D28" i="5"/>
  <c r="D29" i="5"/>
  <c r="L7" i="5"/>
  <c r="L8" i="5"/>
  <c r="L9" i="5"/>
  <c r="L10" i="5"/>
  <c r="L11" i="5"/>
  <c r="L12" i="5"/>
  <c r="L13" i="5"/>
  <c r="L14" i="5"/>
  <c r="L15" i="5"/>
  <c r="L16" i="5"/>
  <c r="L17" i="5"/>
  <c r="L18" i="5"/>
  <c r="L19" i="5"/>
  <c r="L20" i="5"/>
  <c r="L21" i="5"/>
  <c r="L22" i="5"/>
  <c r="L23" i="5"/>
  <c r="L24" i="5"/>
  <c r="L25" i="5"/>
  <c r="L26" i="5"/>
  <c r="L27" i="5"/>
  <c r="L28" i="5"/>
  <c r="L29" i="5"/>
  <c r="L6" i="5"/>
  <c r="J7" i="5"/>
  <c r="J8" i="5"/>
  <c r="J9" i="5"/>
  <c r="J10" i="5"/>
  <c r="J11" i="5"/>
  <c r="J12" i="5"/>
  <c r="J13" i="5"/>
  <c r="J14" i="5"/>
  <c r="J15" i="5"/>
  <c r="J16" i="5"/>
  <c r="J17" i="5"/>
  <c r="J18" i="5"/>
  <c r="J19" i="5"/>
  <c r="J20" i="5"/>
  <c r="J21" i="5"/>
  <c r="J22" i="5"/>
  <c r="J23" i="5"/>
  <c r="J24" i="5"/>
  <c r="J25" i="5"/>
  <c r="J26" i="5"/>
  <c r="J27" i="5"/>
  <c r="J28" i="5"/>
  <c r="J29" i="5"/>
  <c r="J6" i="5"/>
  <c r="H7" i="5"/>
  <c r="H8" i="5"/>
  <c r="H9" i="5"/>
  <c r="H10" i="5"/>
  <c r="H11" i="5"/>
  <c r="H12" i="5"/>
  <c r="H13" i="5"/>
  <c r="H14" i="5"/>
  <c r="H15" i="5"/>
  <c r="H16" i="5"/>
  <c r="H17" i="5"/>
  <c r="H18" i="5"/>
  <c r="H19" i="5"/>
  <c r="H20" i="5"/>
  <c r="H21" i="5"/>
  <c r="H22" i="5"/>
  <c r="H23" i="5"/>
  <c r="H24" i="5"/>
  <c r="H25" i="5"/>
  <c r="H26" i="5"/>
  <c r="H27" i="5"/>
  <c r="H28" i="5"/>
  <c r="H29" i="5"/>
  <c r="H6" i="5"/>
  <c r="F7" i="5"/>
  <c r="F8" i="5"/>
  <c r="F9" i="5"/>
  <c r="F10" i="5"/>
  <c r="F11" i="5"/>
  <c r="F12" i="5"/>
  <c r="F13" i="5"/>
  <c r="F14" i="5"/>
  <c r="F15" i="5"/>
  <c r="F16" i="5"/>
  <c r="F17" i="5"/>
  <c r="F18" i="5"/>
  <c r="F19" i="5"/>
  <c r="F20" i="5"/>
  <c r="F21" i="5"/>
  <c r="F22" i="5"/>
  <c r="F23" i="5"/>
  <c r="F24" i="5"/>
  <c r="F25" i="5"/>
  <c r="F26" i="5"/>
  <c r="F27" i="5"/>
  <c r="F28" i="5"/>
  <c r="F29" i="5"/>
  <c r="F6" i="5"/>
  <c r="D6" i="5"/>
  <c r="G7" i="13"/>
  <c r="H7" i="13" s="1"/>
  <c r="S7" i="13"/>
  <c r="T7" i="13" s="1"/>
  <c r="Z7" i="13"/>
  <c r="AY7" i="13"/>
  <c r="AZ7" i="13" s="1"/>
  <c r="G8" i="13"/>
  <c r="H8" i="13" s="1"/>
  <c r="S8" i="13"/>
  <c r="T8" i="13" s="1"/>
  <c r="AY8" i="13"/>
  <c r="AZ8" i="13" s="1"/>
  <c r="G9" i="13"/>
  <c r="M9" i="13"/>
  <c r="N9" i="13" s="1"/>
  <c r="S9" i="13"/>
  <c r="T9" i="13" s="1"/>
  <c r="Z9" i="13"/>
  <c r="AY9" i="13"/>
  <c r="AZ9" i="13" s="1"/>
  <c r="BM9" i="13"/>
  <c r="BN9" i="13" s="1"/>
  <c r="G10" i="13"/>
  <c r="H10" i="13" s="1"/>
  <c r="M10" i="13"/>
  <c r="N10" i="13" s="1"/>
  <c r="S10" i="13"/>
  <c r="T10" i="13" s="1"/>
  <c r="Z10" i="13"/>
  <c r="BM10" i="13"/>
  <c r="BN10" i="13" s="1"/>
  <c r="G11" i="13"/>
  <c r="H11" i="13" s="1"/>
  <c r="S11" i="13"/>
  <c r="T11" i="13" s="1"/>
  <c r="AY11" i="13"/>
  <c r="AZ11" i="13" s="1"/>
  <c r="BM11" i="13"/>
  <c r="BN11" i="13" s="1"/>
  <c r="G12" i="13"/>
  <c r="H12" i="13" s="1"/>
  <c r="AM12" i="13"/>
  <c r="AN12" i="13" s="1"/>
  <c r="AY12" i="13"/>
  <c r="AZ12" i="13" s="1"/>
  <c r="G13" i="13"/>
  <c r="H13" i="13" s="1"/>
  <c r="M13" i="13"/>
  <c r="N13" i="13" s="1"/>
  <c r="S13" i="13"/>
  <c r="T13" i="13" s="1"/>
  <c r="Z13" i="13"/>
  <c r="AM13" i="13"/>
  <c r="AN13" i="13" s="1"/>
  <c r="AY13" i="13"/>
  <c r="AZ13" i="13" s="1"/>
  <c r="BM13" i="13"/>
  <c r="BN13" i="13" s="1"/>
  <c r="G14" i="13"/>
  <c r="H14" i="13" s="1"/>
  <c r="M14" i="13"/>
  <c r="BM14" i="13"/>
  <c r="BN14" i="13" s="1"/>
  <c r="G15" i="13"/>
  <c r="S15" i="13"/>
  <c r="T15" i="13" s="1"/>
  <c r="AM15" i="13"/>
  <c r="AN15" i="13" s="1"/>
  <c r="AY15" i="13"/>
  <c r="AZ15" i="13" s="1"/>
  <c r="G16" i="13"/>
  <c r="S16" i="13"/>
  <c r="T16" i="13" s="1"/>
  <c r="AM16" i="13"/>
  <c r="AN16" i="13" s="1"/>
  <c r="AY16" i="13"/>
  <c r="AZ16" i="13" s="1"/>
  <c r="G17" i="13"/>
  <c r="H17" i="13" s="1"/>
  <c r="M17" i="13"/>
  <c r="N17" i="13" s="1"/>
  <c r="S17" i="13"/>
  <c r="T17" i="13" s="1"/>
  <c r="Z17" i="13"/>
  <c r="AM17" i="13"/>
  <c r="AN17" i="13" s="1"/>
  <c r="AY17" i="13"/>
  <c r="AZ17" i="13" s="1"/>
  <c r="BM17" i="13"/>
  <c r="BN17" i="13" s="1"/>
  <c r="G18" i="13"/>
  <c r="H18" i="13" s="1"/>
  <c r="M18" i="13"/>
  <c r="S18" i="13"/>
  <c r="T18" i="13" s="1"/>
  <c r="Z18" i="13"/>
  <c r="AY18" i="13"/>
  <c r="AZ18" i="13" s="1"/>
  <c r="BM18" i="13"/>
  <c r="BN18" i="13" s="1"/>
  <c r="G19" i="13"/>
  <c r="H19" i="13" s="1"/>
  <c r="S19" i="13"/>
  <c r="T19" i="13" s="1"/>
  <c r="G20" i="13"/>
  <c r="H20" i="13" s="1"/>
  <c r="AM20" i="13"/>
  <c r="AN20" i="13" s="1"/>
  <c r="AY20" i="13"/>
  <c r="AZ20" i="13" s="1"/>
  <c r="G21" i="13"/>
  <c r="H21" i="13" s="1"/>
  <c r="M21" i="13"/>
  <c r="N21" i="13" s="1"/>
  <c r="S21" i="13"/>
  <c r="T21" i="13" s="1"/>
  <c r="Z21" i="13"/>
  <c r="AM21" i="13"/>
  <c r="AN21" i="13" s="1"/>
  <c r="AY21" i="13"/>
  <c r="AZ21" i="13" s="1"/>
  <c r="BM21" i="13"/>
  <c r="BN21" i="13" s="1"/>
  <c r="G22" i="13"/>
  <c r="H22" i="13" s="1"/>
  <c r="M22" i="13"/>
  <c r="AY22" i="13"/>
  <c r="AZ22" i="13" s="1"/>
  <c r="BM22" i="13"/>
  <c r="BN22" i="13" s="1"/>
  <c r="G23" i="13"/>
  <c r="S23" i="13"/>
  <c r="T23" i="13" s="1"/>
  <c r="AY23" i="13"/>
  <c r="AZ23" i="13" s="1"/>
  <c r="G24" i="13"/>
  <c r="S24" i="13"/>
  <c r="T24" i="13" s="1"/>
  <c r="AY24" i="13"/>
  <c r="AZ24" i="13" s="1"/>
  <c r="G25" i="13"/>
  <c r="H25" i="13" s="1"/>
  <c r="S25" i="13"/>
  <c r="T25" i="13" s="1"/>
  <c r="Z25" i="13"/>
  <c r="AM25" i="13"/>
  <c r="AN25" i="13" s="1"/>
  <c r="AY25" i="13"/>
  <c r="AZ25" i="13" s="1"/>
  <c r="BM25" i="13"/>
  <c r="BN25" i="13" s="1"/>
  <c r="G26" i="13"/>
  <c r="H26" i="13" s="1"/>
  <c r="M26" i="13"/>
  <c r="N26" i="13" s="1"/>
  <c r="G27" i="13"/>
  <c r="H27" i="13" s="1"/>
  <c r="S27" i="13"/>
  <c r="T27" i="13" s="1"/>
  <c r="S28" i="13"/>
  <c r="T28" i="13" s="1"/>
  <c r="Z28" i="13"/>
  <c r="AY28" i="13"/>
  <c r="AZ28" i="13" s="1"/>
  <c r="AM29" i="13"/>
  <c r="AN29" i="13" s="1"/>
  <c r="BV6" i="13"/>
  <c r="BG6" i="13"/>
  <c r="AS6" i="13"/>
  <c r="AG6" i="13"/>
  <c r="S6" i="13"/>
  <c r="G6" i="13"/>
  <c r="BV7" i="13" l="1"/>
  <c r="BV8" i="13"/>
  <c r="BU16" i="13"/>
  <c r="D21" i="11"/>
  <c r="D121" i="11"/>
  <c r="D221" i="11"/>
  <c r="D321" i="11"/>
  <c r="D421" i="11"/>
  <c r="D521" i="11"/>
  <c r="D621" i="11"/>
  <c r="D721" i="11"/>
  <c r="D823" i="11"/>
  <c r="M865" i="11"/>
  <c r="D874" i="11"/>
  <c r="G874" i="11" s="1"/>
  <c r="L874" i="11" s="1"/>
  <c r="M874" i="11" s="1"/>
  <c r="M966" i="11"/>
  <c r="D975" i="11"/>
  <c r="G975" i="11" s="1"/>
  <c r="L975" i="11" s="1"/>
  <c r="M975" i="11" s="1"/>
  <c r="M1064" i="11"/>
  <c r="D1073" i="11"/>
  <c r="G1073" i="11" s="1"/>
  <c r="L1073" i="11" s="1"/>
  <c r="M1073" i="11" s="1"/>
  <c r="M1162" i="11"/>
  <c r="D1171" i="11"/>
  <c r="G1171" i="11" s="1"/>
  <c r="L1171" i="11" s="1"/>
  <c r="M1171" i="11" s="1"/>
  <c r="M13" i="11"/>
  <c r="D22" i="11"/>
  <c r="G22" i="11" s="1"/>
  <c r="L22" i="11" s="1"/>
  <c r="M22" i="11" s="1"/>
  <c r="D122" i="11"/>
  <c r="G122" i="11" s="1"/>
  <c r="L122" i="11" s="1"/>
  <c r="M122" i="11" s="1"/>
  <c r="D222" i="11"/>
  <c r="G222" i="11" s="1"/>
  <c r="L222" i="11" s="1"/>
  <c r="M222" i="11" s="1"/>
  <c r="D322" i="11"/>
  <c r="G322" i="11" s="1"/>
  <c r="L322" i="11" s="1"/>
  <c r="M322" i="11" s="1"/>
  <c r="D422" i="11"/>
  <c r="G422" i="11" s="1"/>
  <c r="L422" i="11" s="1"/>
  <c r="M422" i="11" s="1"/>
  <c r="D522" i="11"/>
  <c r="G522" i="11" s="1"/>
  <c r="L522" i="11" s="1"/>
  <c r="M522" i="11" s="1"/>
  <c r="D622" i="11"/>
  <c r="G622" i="11" s="1"/>
  <c r="L622" i="11" s="1"/>
  <c r="M622" i="11" s="1"/>
  <c r="D722" i="11"/>
  <c r="G722" i="11" s="1"/>
  <c r="L722" i="11" s="1"/>
  <c r="M722" i="11" s="1"/>
  <c r="D824" i="11"/>
  <c r="G824" i="11" s="1"/>
  <c r="L824" i="11" s="1"/>
  <c r="M824" i="11" s="1"/>
  <c r="D924" i="11"/>
  <c r="G1015" i="11"/>
  <c r="D1023" i="11"/>
  <c r="G1113" i="11"/>
  <c r="D1121" i="11"/>
  <c r="D925" i="11"/>
  <c r="G925" i="11" s="1"/>
  <c r="L925" i="11" s="1"/>
  <c r="M925" i="11" s="1"/>
  <c r="M1015" i="11"/>
  <c r="D1024" i="11"/>
  <c r="G1024" i="11" s="1"/>
  <c r="L1024" i="11" s="1"/>
  <c r="M1024" i="11" s="1"/>
  <c r="M1113" i="11"/>
  <c r="D1122" i="11"/>
  <c r="G1122" i="11" s="1"/>
  <c r="L1122" i="11" s="1"/>
  <c r="M1122" i="11" s="1"/>
  <c r="BU15" i="13"/>
  <c r="BU24" i="13"/>
  <c r="BU23" i="13"/>
  <c r="D71" i="11"/>
  <c r="D171" i="11"/>
  <c r="D271" i="11"/>
  <c r="D371" i="11"/>
  <c r="D471" i="11"/>
  <c r="D571" i="11"/>
  <c r="G663" i="11"/>
  <c r="D671" i="11"/>
  <c r="D772" i="11"/>
  <c r="D72" i="11"/>
  <c r="G72" i="11" s="1"/>
  <c r="L72" i="11" s="1"/>
  <c r="M72" i="11" s="1"/>
  <c r="D172" i="11"/>
  <c r="G172" i="11" s="1"/>
  <c r="L172" i="11" s="1"/>
  <c r="M172" i="11" s="1"/>
  <c r="D272" i="11"/>
  <c r="G272" i="11" s="1"/>
  <c r="L272" i="11" s="1"/>
  <c r="M272" i="11" s="1"/>
  <c r="D372" i="11"/>
  <c r="G372" i="11" s="1"/>
  <c r="L372" i="11" s="1"/>
  <c r="M372" i="11" s="1"/>
  <c r="D472" i="11"/>
  <c r="G472" i="11" s="1"/>
  <c r="L472" i="11" s="1"/>
  <c r="M472" i="11" s="1"/>
  <c r="D572" i="11"/>
  <c r="G572" i="11" s="1"/>
  <c r="L572" i="11" s="1"/>
  <c r="M572" i="11" s="1"/>
  <c r="M663" i="11"/>
  <c r="D672" i="11"/>
  <c r="G672" i="11" s="1"/>
  <c r="L672" i="11" s="1"/>
  <c r="M672" i="11" s="1"/>
  <c r="D773" i="11"/>
  <c r="G773" i="11" s="1"/>
  <c r="L773" i="11" s="1"/>
  <c r="M773" i="11" s="1"/>
  <c r="G865" i="11"/>
  <c r="D873" i="11"/>
  <c r="G966" i="11"/>
  <c r="D974" i="11"/>
  <c r="G1064" i="11"/>
  <c r="D1072" i="11"/>
  <c r="G1162" i="11"/>
  <c r="D1170" i="11"/>
  <c r="BU25" i="13"/>
  <c r="BU17" i="13"/>
  <c r="BU29" i="13"/>
  <c r="BU20" i="13"/>
  <c r="BU30" i="13"/>
  <c r="BU21" i="13"/>
  <c r="BU28" i="13"/>
  <c r="BU19" i="13"/>
  <c r="BU27" i="13"/>
  <c r="BU22" i="13"/>
  <c r="BU18" i="13"/>
  <c r="BU26" i="13"/>
  <c r="BV24" i="13"/>
  <c r="T26" i="13"/>
  <c r="BV30" i="13"/>
  <c r="BV27" i="13"/>
  <c r="BV26" i="13"/>
  <c r="BV25" i="13"/>
  <c r="BV23" i="13"/>
  <c r="BV22" i="13"/>
  <c r="BW22" i="13" s="1"/>
  <c r="BX22" i="13" s="1"/>
  <c r="BY22" i="13" s="1"/>
  <c r="BV21" i="13"/>
  <c r="BV20" i="13"/>
  <c r="BV19" i="13"/>
  <c r="BV10" i="13"/>
  <c r="BV9" i="13"/>
  <c r="BV29" i="13"/>
  <c r="BV28" i="13"/>
  <c r="BW28" i="13" s="1"/>
  <c r="BX28" i="13" s="1"/>
  <c r="BY28" i="13" s="1"/>
  <c r="BU9" i="13"/>
  <c r="BV18" i="13"/>
  <c r="BV14" i="13"/>
  <c r="BU11" i="13"/>
  <c r="N22" i="13"/>
  <c r="N24" i="13"/>
  <c r="N25" i="13"/>
  <c r="BV13" i="13"/>
  <c r="BV16" i="13"/>
  <c r="N14" i="13"/>
  <c r="BV12" i="13"/>
  <c r="BV17" i="13"/>
  <c r="BW17" i="13" s="1"/>
  <c r="BX17" i="13" s="1"/>
  <c r="BY17" i="13" s="1"/>
  <c r="N18" i="13"/>
  <c r="N7" i="13"/>
  <c r="H24" i="13"/>
  <c r="H23" i="13"/>
  <c r="BU12" i="13"/>
  <c r="BU8" i="13"/>
  <c r="BU7" i="13"/>
  <c r="H16" i="13"/>
  <c r="H15" i="13"/>
  <c r="H9" i="13"/>
  <c r="BU14" i="13"/>
  <c r="BU10" i="13"/>
  <c r="N11" i="13"/>
  <c r="BV11" i="13"/>
  <c r="N19" i="13"/>
  <c r="N8" i="13"/>
  <c r="N23" i="13"/>
  <c r="BU13" i="13"/>
  <c r="N15" i="13"/>
  <c r="BV15" i="13"/>
  <c r="BU6" i="13"/>
  <c r="BW6" i="13" s="1"/>
  <c r="BW27" i="13" l="1"/>
  <c r="BX27" i="13" s="1"/>
  <c r="BY27" i="13" s="1"/>
  <c r="BW30" i="13"/>
  <c r="BX30" i="13" s="1"/>
  <c r="BY30" i="13" s="1"/>
  <c r="BW25" i="13"/>
  <c r="BX25" i="13" s="1"/>
  <c r="BY25" i="13" s="1"/>
  <c r="BW16" i="13"/>
  <c r="BX16" i="13" s="1"/>
  <c r="BY16" i="13" s="1"/>
  <c r="BW10" i="13"/>
  <c r="BX10" i="13" s="1"/>
  <c r="BY10" i="13" s="1"/>
  <c r="D1172" i="11"/>
  <c r="I1172" i="11" s="1"/>
  <c r="L1172" i="11" s="1"/>
  <c r="M1172" i="11" s="1"/>
  <c r="G1170" i="11"/>
  <c r="L1170" i="11" s="1"/>
  <c r="M1170" i="11" s="1"/>
  <c r="D774" i="11"/>
  <c r="I774" i="11" s="1"/>
  <c r="L774" i="11" s="1"/>
  <c r="M774" i="11" s="1"/>
  <c r="G772" i="11"/>
  <c r="L772" i="11" s="1"/>
  <c r="M772" i="11" s="1"/>
  <c r="D173" i="11"/>
  <c r="I173" i="11" s="1"/>
  <c r="L173" i="11" s="1"/>
  <c r="M173" i="11" s="1"/>
  <c r="G171" i="11"/>
  <c r="L171" i="11" s="1"/>
  <c r="M171" i="11" s="1"/>
  <c r="D1074" i="11"/>
  <c r="I1074" i="11" s="1"/>
  <c r="L1074" i="11" s="1"/>
  <c r="M1074" i="11" s="1"/>
  <c r="G1072" i="11"/>
  <c r="L1072" i="11" s="1"/>
  <c r="M1072" i="11" s="1"/>
  <c r="G671" i="11"/>
  <c r="L671" i="11" s="1"/>
  <c r="M671" i="11" s="1"/>
  <c r="D673" i="11"/>
  <c r="I673" i="11" s="1"/>
  <c r="L673" i="11" s="1"/>
  <c r="M673" i="11" s="1"/>
  <c r="D273" i="11"/>
  <c r="I273" i="11" s="1"/>
  <c r="L273" i="11" s="1"/>
  <c r="M273" i="11" s="1"/>
  <c r="G271" i="11"/>
  <c r="L271" i="11" s="1"/>
  <c r="M271" i="11" s="1"/>
  <c r="D723" i="11"/>
  <c r="I723" i="11" s="1"/>
  <c r="L723" i="11" s="1"/>
  <c r="M723" i="11" s="1"/>
  <c r="G721" i="11"/>
  <c r="L721" i="11" s="1"/>
  <c r="M721" i="11" s="1"/>
  <c r="D523" i="11"/>
  <c r="I523" i="11" s="1"/>
  <c r="L523" i="11" s="1"/>
  <c r="M523" i="11" s="1"/>
  <c r="G521" i="11"/>
  <c r="L521" i="11" s="1"/>
  <c r="M521" i="11" s="1"/>
  <c r="G321" i="11"/>
  <c r="L321" i="11" s="1"/>
  <c r="M321" i="11" s="1"/>
  <c r="D323" i="11"/>
  <c r="I323" i="11" s="1"/>
  <c r="L323" i="11" s="1"/>
  <c r="M323" i="11" s="1"/>
  <c r="D123" i="11"/>
  <c r="I123" i="11" s="1"/>
  <c r="L123" i="11" s="1"/>
  <c r="M123" i="11" s="1"/>
  <c r="G121" i="11"/>
  <c r="L121" i="11" s="1"/>
  <c r="M121" i="11" s="1"/>
  <c r="D976" i="11"/>
  <c r="I976" i="11" s="1"/>
  <c r="L976" i="11" s="1"/>
  <c r="M976" i="11" s="1"/>
  <c r="G974" i="11"/>
  <c r="L974" i="11" s="1"/>
  <c r="M974" i="11" s="1"/>
  <c r="D573" i="11"/>
  <c r="I573" i="11" s="1"/>
  <c r="L573" i="11" s="1"/>
  <c r="M573" i="11" s="1"/>
  <c r="G571" i="11"/>
  <c r="L571" i="11" s="1"/>
  <c r="M571" i="11" s="1"/>
  <c r="D373" i="11"/>
  <c r="I373" i="11" s="1"/>
  <c r="L373" i="11" s="1"/>
  <c r="M373" i="11" s="1"/>
  <c r="G371" i="11"/>
  <c r="L371" i="11" s="1"/>
  <c r="M371" i="11" s="1"/>
  <c r="BW23" i="13"/>
  <c r="BX23" i="13" s="1"/>
  <c r="BY23" i="13" s="1"/>
  <c r="BW11" i="13"/>
  <c r="BX11" i="13" s="1"/>
  <c r="BY11" i="13" s="1"/>
  <c r="BW29" i="13"/>
  <c r="BX29" i="13" s="1"/>
  <c r="BY29" i="13" s="1"/>
  <c r="D875" i="11"/>
  <c r="I875" i="11" s="1"/>
  <c r="L875" i="11" s="1"/>
  <c r="M875" i="11" s="1"/>
  <c r="G873" i="11"/>
  <c r="L873" i="11" s="1"/>
  <c r="M873" i="11" s="1"/>
  <c r="G471" i="11"/>
  <c r="L471" i="11" s="1"/>
  <c r="M471" i="11" s="1"/>
  <c r="D473" i="11"/>
  <c r="I473" i="11" s="1"/>
  <c r="L473" i="11" s="1"/>
  <c r="M473" i="11" s="1"/>
  <c r="D73" i="11"/>
  <c r="I73" i="11" s="1"/>
  <c r="L73" i="11" s="1"/>
  <c r="M73" i="11" s="1"/>
  <c r="G71" i="11"/>
  <c r="L71" i="11" s="1"/>
  <c r="M71" i="11" s="1"/>
  <c r="BW18" i="13"/>
  <c r="BX18" i="13" s="1"/>
  <c r="BY18" i="13" s="1"/>
  <c r="BW21" i="13"/>
  <c r="BX21" i="13" s="1"/>
  <c r="BY21" i="13" s="1"/>
  <c r="BW24" i="13"/>
  <c r="BX24" i="13" s="1"/>
  <c r="BY24" i="13" s="1"/>
  <c r="D1025" i="11"/>
  <c r="I1025" i="11" s="1"/>
  <c r="L1025" i="11" s="1"/>
  <c r="M1025" i="11" s="1"/>
  <c r="G1023" i="11"/>
  <c r="L1023" i="11" s="1"/>
  <c r="M1023" i="11" s="1"/>
  <c r="D825" i="11"/>
  <c r="I825" i="11" s="1"/>
  <c r="L825" i="11" s="1"/>
  <c r="M825" i="11" s="1"/>
  <c r="G823" i="11"/>
  <c r="L823" i="11" s="1"/>
  <c r="M823" i="11" s="1"/>
  <c r="D623" i="11"/>
  <c r="I623" i="11" s="1"/>
  <c r="L623" i="11" s="1"/>
  <c r="M623" i="11" s="1"/>
  <c r="G621" i="11"/>
  <c r="L621" i="11" s="1"/>
  <c r="M621" i="11" s="1"/>
  <c r="D423" i="11"/>
  <c r="L423" i="11" s="1"/>
  <c r="M423" i="11" s="1"/>
  <c r="G421" i="11"/>
  <c r="L421" i="11" s="1"/>
  <c r="M421" i="11" s="1"/>
  <c r="D223" i="11"/>
  <c r="I223" i="11" s="1"/>
  <c r="L223" i="11" s="1"/>
  <c r="M223" i="11" s="1"/>
  <c r="G221" i="11"/>
  <c r="L221" i="11" s="1"/>
  <c r="M221" i="11" s="1"/>
  <c r="D23" i="11"/>
  <c r="I23" i="11" s="1"/>
  <c r="L23" i="11" s="1"/>
  <c r="M23" i="11" s="1"/>
  <c r="G21" i="11"/>
  <c r="L21" i="11" s="1"/>
  <c r="M21" i="11" s="1"/>
  <c r="D1123" i="11"/>
  <c r="I1123" i="11" s="1"/>
  <c r="L1123" i="11" s="1"/>
  <c r="M1123" i="11" s="1"/>
  <c r="G1121" i="11"/>
  <c r="L1121" i="11" s="1"/>
  <c r="M1121" i="11" s="1"/>
  <c r="D926" i="11"/>
  <c r="I926" i="11" s="1"/>
  <c r="L926" i="11" s="1"/>
  <c r="M926" i="11" s="1"/>
  <c r="G924" i="11"/>
  <c r="L924" i="11" s="1"/>
  <c r="M924" i="11" s="1"/>
  <c r="BW19" i="13"/>
  <c r="BX19" i="13" s="1"/>
  <c r="BY19" i="13" s="1"/>
  <c r="BW14" i="13"/>
  <c r="BX14" i="13" s="1"/>
  <c r="BY14" i="13" s="1"/>
  <c r="BW20" i="13"/>
  <c r="BX20" i="13" s="1"/>
  <c r="BY20" i="13" s="1"/>
  <c r="BW9" i="13"/>
  <c r="BX9" i="13" s="1"/>
  <c r="BY9" i="13" s="1"/>
  <c r="BW26" i="13"/>
  <c r="BX26" i="13" s="1"/>
  <c r="BY26" i="13" s="1"/>
  <c r="BW15" i="13"/>
  <c r="BX15" i="13" s="1"/>
  <c r="BY15" i="13" s="1"/>
  <c r="BW7" i="13"/>
  <c r="BX7" i="13" s="1"/>
  <c r="BY7" i="13" s="1"/>
  <c r="BW12" i="13"/>
  <c r="BW13" i="13"/>
  <c r="BW8" i="13"/>
  <c r="BX8" i="13" s="1"/>
  <c r="BY8" i="13" s="1"/>
  <c r="C18" i="4"/>
  <c r="BX13" i="13" l="1"/>
  <c r="BY13" i="13" s="1"/>
  <c r="BX12" i="13"/>
  <c r="BY12" i="13" s="1"/>
  <c r="C542" i="4"/>
  <c r="C543" i="4" s="1"/>
  <c r="C519" i="4"/>
  <c r="C520" i="4" s="1"/>
  <c r="C496" i="4"/>
  <c r="C497" i="4" s="1"/>
  <c r="C473" i="4"/>
  <c r="C474" i="4" s="1"/>
  <c r="C450" i="4"/>
  <c r="C451" i="4" s="1"/>
  <c r="N25" i="5"/>
  <c r="O25" i="5" s="1"/>
  <c r="C427" i="4"/>
  <c r="C428" i="4" s="1"/>
  <c r="C404" i="4"/>
  <c r="C405" i="4" s="1"/>
  <c r="C381" i="4"/>
  <c r="C382" i="4" s="1"/>
  <c r="C359" i="4"/>
  <c r="C360" i="4" s="1"/>
  <c r="C337" i="4"/>
  <c r="C338" i="4" s="1"/>
  <c r="C315" i="4"/>
  <c r="C316" i="4" s="1"/>
  <c r="C292" i="4"/>
  <c r="C293" i="4" s="1"/>
  <c r="C245" i="4"/>
  <c r="C246" i="4" s="1"/>
  <c r="C247" i="4" s="1"/>
  <c r="C62" i="4"/>
  <c r="C63" i="4" s="1"/>
  <c r="D11" i="4"/>
  <c r="D12" i="4"/>
  <c r="D13" i="4"/>
  <c r="D14" i="4"/>
  <c r="D15" i="4"/>
  <c r="D16" i="4"/>
  <c r="N6" i="5" l="1"/>
  <c r="O6" i="5" s="1"/>
  <c r="P6" i="5" s="1"/>
  <c r="N7" i="5"/>
  <c r="O7" i="5" s="1"/>
  <c r="P7" i="5" s="1"/>
  <c r="N8" i="5"/>
  <c r="O8" i="5" s="1"/>
  <c r="N9" i="5"/>
  <c r="O9" i="5" s="1"/>
  <c r="P9" i="5" s="1"/>
  <c r="N10" i="5"/>
  <c r="O10" i="5" s="1"/>
  <c r="P10" i="5" s="1"/>
  <c r="N11" i="5"/>
  <c r="O11" i="5" s="1"/>
  <c r="P11" i="5" s="1"/>
  <c r="N12" i="5"/>
  <c r="O12" i="5" s="1"/>
  <c r="P12" i="5" s="1"/>
  <c r="N13" i="5"/>
  <c r="O13" i="5" s="1"/>
  <c r="P13" i="5" s="1"/>
  <c r="N14" i="5"/>
  <c r="O14" i="5" s="1"/>
  <c r="P14" i="5" s="1"/>
  <c r="N15" i="5"/>
  <c r="O15" i="5" s="1"/>
  <c r="P15" i="5" s="1"/>
  <c r="N16" i="5"/>
  <c r="O16" i="5" s="1"/>
  <c r="P16" i="5" s="1"/>
  <c r="N17" i="5"/>
  <c r="O17" i="5" s="1"/>
  <c r="P17" i="5" s="1"/>
  <c r="N18" i="5"/>
  <c r="O18" i="5" s="1"/>
  <c r="P18" i="5" s="1"/>
  <c r="N19" i="5"/>
  <c r="O19" i="5" s="1"/>
  <c r="P19" i="5" s="1"/>
  <c r="N20" i="5"/>
  <c r="O20" i="5" s="1"/>
  <c r="P20" i="5" s="1"/>
  <c r="N21" i="5"/>
  <c r="O21" i="5" s="1"/>
  <c r="P21" i="5" s="1"/>
  <c r="N22" i="5"/>
  <c r="O22" i="5" s="1"/>
  <c r="P22" i="5" s="1"/>
  <c r="N23" i="5"/>
  <c r="O23" i="5" s="1"/>
  <c r="P23" i="5" s="1"/>
  <c r="N24" i="5"/>
  <c r="O24" i="5" s="1"/>
  <c r="P24" i="5" s="1"/>
  <c r="P25" i="5"/>
  <c r="N26" i="5"/>
  <c r="O26" i="5" s="1"/>
  <c r="P26" i="5" s="1"/>
  <c r="N27" i="5"/>
  <c r="O27" i="5" s="1"/>
  <c r="P27" i="5" s="1"/>
  <c r="N28" i="5"/>
  <c r="O28" i="5" s="1"/>
  <c r="P28" i="5" s="1"/>
  <c r="N29" i="5"/>
  <c r="O29" i="5" s="1"/>
  <c r="P29" i="5" s="1"/>
  <c r="N5" i="5"/>
  <c r="H1096" i="8" l="1"/>
  <c r="G1095" i="8"/>
  <c r="H1095" i="8" s="1"/>
  <c r="G1094" i="8"/>
  <c r="H1094" i="8" s="1"/>
  <c r="G1093" i="8"/>
  <c r="H1093" i="8" s="1"/>
  <c r="G1092" i="8"/>
  <c r="H1092" i="8" s="1"/>
  <c r="G1091" i="8"/>
  <c r="H1091" i="8" s="1"/>
  <c r="H1050" i="8"/>
  <c r="G1049" i="8"/>
  <c r="H1049" i="8" s="1"/>
  <c r="G1048" i="8"/>
  <c r="H1048" i="8" s="1"/>
  <c r="G1047" i="8"/>
  <c r="H1047" i="8" s="1"/>
  <c r="G1046" i="8"/>
  <c r="G1045" i="8"/>
  <c r="H1045" i="8" s="1"/>
  <c r="H1004" i="8"/>
  <c r="G1003" i="8"/>
  <c r="H1003" i="8" s="1"/>
  <c r="G1002" i="8"/>
  <c r="H1002" i="8" s="1"/>
  <c r="G1001" i="8"/>
  <c r="H1001" i="8" s="1"/>
  <c r="G1000" i="8"/>
  <c r="H1000" i="8" s="1"/>
  <c r="G999" i="8"/>
  <c r="H999" i="8" s="1"/>
  <c r="H958" i="8"/>
  <c r="G957" i="8"/>
  <c r="H957" i="8" s="1"/>
  <c r="G956" i="8"/>
  <c r="H956" i="8" s="1"/>
  <c r="G955" i="8"/>
  <c r="H955" i="8" s="1"/>
  <c r="G954" i="8"/>
  <c r="G953" i="8"/>
  <c r="H953" i="8" s="1"/>
  <c r="H911" i="8"/>
  <c r="G910" i="8"/>
  <c r="H910" i="8" s="1"/>
  <c r="G909" i="8"/>
  <c r="H909" i="8" s="1"/>
  <c r="G908" i="8"/>
  <c r="H908" i="8" s="1"/>
  <c r="G906" i="8"/>
  <c r="H865" i="8"/>
  <c r="G864" i="8"/>
  <c r="H864" i="8" s="1"/>
  <c r="G863" i="8"/>
  <c r="H863" i="8" s="1"/>
  <c r="G862" i="8"/>
  <c r="H862" i="8" s="1"/>
  <c r="G861" i="8"/>
  <c r="G860" i="8"/>
  <c r="H860" i="8" s="1"/>
  <c r="H816" i="8"/>
  <c r="G815" i="8"/>
  <c r="H815" i="8" s="1"/>
  <c r="G814" i="8"/>
  <c r="H814" i="8" s="1"/>
  <c r="G813" i="8"/>
  <c r="H813" i="8" s="1"/>
  <c r="G812" i="8"/>
  <c r="H812" i="8" s="1"/>
  <c r="G811" i="8"/>
  <c r="H811" i="8" s="1"/>
  <c r="H768" i="8"/>
  <c r="G767" i="8"/>
  <c r="H767" i="8" s="1"/>
  <c r="G766" i="8"/>
  <c r="H766" i="8" s="1"/>
  <c r="G765" i="8"/>
  <c r="H765" i="8" s="1"/>
  <c r="G764" i="8"/>
  <c r="G763" i="8"/>
  <c r="H763" i="8" s="1"/>
  <c r="H721" i="8"/>
  <c r="G720" i="8"/>
  <c r="H720" i="8" s="1"/>
  <c r="G719" i="8"/>
  <c r="H719" i="8" s="1"/>
  <c r="G718" i="8"/>
  <c r="H718" i="8" s="1"/>
  <c r="G717" i="8"/>
  <c r="H717" i="8" s="1"/>
  <c r="G716" i="8"/>
  <c r="H716" i="8" s="1"/>
  <c r="H675" i="8"/>
  <c r="G674" i="8"/>
  <c r="H674" i="8" s="1"/>
  <c r="G673" i="8"/>
  <c r="H673" i="8" s="1"/>
  <c r="G672" i="8"/>
  <c r="H672" i="8" s="1"/>
  <c r="G671" i="8"/>
  <c r="G670" i="8"/>
  <c r="H670" i="8" s="1"/>
  <c r="H627" i="8"/>
  <c r="G626" i="8"/>
  <c r="H626" i="8" s="1"/>
  <c r="G625" i="8"/>
  <c r="H625" i="8" s="1"/>
  <c r="G624" i="8"/>
  <c r="H624" i="8" s="1"/>
  <c r="G623" i="8"/>
  <c r="H623" i="8" s="1"/>
  <c r="G622" i="8"/>
  <c r="H622" i="8" s="1"/>
  <c r="H581" i="8"/>
  <c r="G580" i="8"/>
  <c r="H580" i="8" s="1"/>
  <c r="G579" i="8"/>
  <c r="H579" i="8" s="1"/>
  <c r="G578" i="8"/>
  <c r="H578" i="8" s="1"/>
  <c r="G577" i="8"/>
  <c r="G576" i="8"/>
  <c r="H576" i="8" s="1"/>
  <c r="H533" i="8"/>
  <c r="G532" i="8"/>
  <c r="H532" i="8" s="1"/>
  <c r="G531" i="8"/>
  <c r="H531" i="8" s="1"/>
  <c r="G530" i="8"/>
  <c r="H530" i="8" s="1"/>
  <c r="G529" i="8"/>
  <c r="H529" i="8" s="1"/>
  <c r="G528" i="8"/>
  <c r="H528" i="8" s="1"/>
  <c r="H485" i="8"/>
  <c r="G484" i="8"/>
  <c r="H484" i="8" s="1"/>
  <c r="G483" i="8"/>
  <c r="H483" i="8" s="1"/>
  <c r="G482" i="8"/>
  <c r="H482" i="8" s="1"/>
  <c r="G481" i="8"/>
  <c r="G480" i="8"/>
  <c r="H480" i="8" s="1"/>
  <c r="H439" i="8"/>
  <c r="G438" i="8"/>
  <c r="H438" i="8" s="1"/>
  <c r="G437" i="8"/>
  <c r="H437" i="8" s="1"/>
  <c r="G436" i="8"/>
  <c r="H436" i="8" s="1"/>
  <c r="G435" i="8"/>
  <c r="H435" i="8" s="1"/>
  <c r="G434" i="8"/>
  <c r="H434" i="8" s="1"/>
  <c r="H393" i="8"/>
  <c r="G392" i="8"/>
  <c r="H392" i="8" s="1"/>
  <c r="G391" i="8"/>
  <c r="H391" i="8" s="1"/>
  <c r="G390" i="8"/>
  <c r="H390" i="8" s="1"/>
  <c r="G389" i="8"/>
  <c r="G388" i="8"/>
  <c r="H388" i="8" s="1"/>
  <c r="H349" i="8"/>
  <c r="H348" i="8"/>
  <c r="H347" i="8"/>
  <c r="G346" i="8"/>
  <c r="H346" i="8" s="1"/>
  <c r="G345" i="8"/>
  <c r="H345" i="8" s="1"/>
  <c r="G344" i="8"/>
  <c r="H344" i="8" s="1"/>
  <c r="G343" i="8"/>
  <c r="H343" i="8" s="1"/>
  <c r="G342" i="8"/>
  <c r="H299" i="8"/>
  <c r="G298" i="8"/>
  <c r="H298" i="8" s="1"/>
  <c r="G297" i="8"/>
  <c r="H297" i="8" s="1"/>
  <c r="G296" i="8"/>
  <c r="H296" i="8" s="1"/>
  <c r="G295" i="8"/>
  <c r="H295" i="8" s="1"/>
  <c r="G294" i="8"/>
  <c r="H294" i="8" s="1"/>
  <c r="H251" i="8"/>
  <c r="G250" i="8"/>
  <c r="H250" i="8" s="1"/>
  <c r="G249" i="8"/>
  <c r="H249" i="8" s="1"/>
  <c r="G248" i="8"/>
  <c r="H248" i="8" s="1"/>
  <c r="G247" i="8"/>
  <c r="G246" i="8"/>
  <c r="H246" i="8" s="1"/>
  <c r="H209" i="8"/>
  <c r="H205" i="8"/>
  <c r="G204" i="8"/>
  <c r="H204" i="8" s="1"/>
  <c r="G203" i="8"/>
  <c r="H203" i="8" s="1"/>
  <c r="G202" i="8"/>
  <c r="H202" i="8" s="1"/>
  <c r="G201" i="8"/>
  <c r="H201" i="8" s="1"/>
  <c r="G200" i="8"/>
  <c r="H200" i="8" s="1"/>
  <c r="H157" i="8"/>
  <c r="G156" i="8"/>
  <c r="H156" i="8" s="1"/>
  <c r="G155" i="8"/>
  <c r="H155" i="8" s="1"/>
  <c r="G154" i="8"/>
  <c r="H154" i="8" s="1"/>
  <c r="G153" i="8"/>
  <c r="G152" i="8"/>
  <c r="H152" i="8" s="1"/>
  <c r="H111" i="8"/>
  <c r="G110" i="8"/>
  <c r="H110" i="8" s="1"/>
  <c r="G109" i="8"/>
  <c r="H109" i="8" s="1"/>
  <c r="G108" i="8"/>
  <c r="H108" i="8" s="1"/>
  <c r="G107" i="8"/>
  <c r="H107" i="8" s="1"/>
  <c r="G106" i="8"/>
  <c r="H106" i="8" s="1"/>
  <c r="H65" i="8"/>
  <c r="G64" i="8"/>
  <c r="H64" i="8" s="1"/>
  <c r="G63" i="8"/>
  <c r="H63" i="8" s="1"/>
  <c r="G62" i="8"/>
  <c r="H62" i="8" s="1"/>
  <c r="G61" i="8"/>
  <c r="G60" i="8"/>
  <c r="H60" i="8" s="1"/>
  <c r="H19" i="8"/>
  <c r="G18" i="8"/>
  <c r="H18" i="8" s="1"/>
  <c r="G17" i="8"/>
  <c r="H17" i="8" s="1"/>
  <c r="G16" i="8"/>
  <c r="H16" i="8" s="1"/>
  <c r="G15" i="8"/>
  <c r="H15" i="8" s="1"/>
  <c r="G14" i="8"/>
  <c r="AI30" i="7"/>
  <c r="AJ30" i="7" s="1"/>
  <c r="AA30" i="7"/>
  <c r="AB30" i="7" s="1"/>
  <c r="U30" i="7"/>
  <c r="V30" i="7" s="1"/>
  <c r="M30" i="7"/>
  <c r="N30" i="7" s="1"/>
  <c r="G30" i="7"/>
  <c r="AI29" i="7"/>
  <c r="AJ29" i="7" s="1"/>
  <c r="AA29" i="7"/>
  <c r="AB29" i="7" s="1"/>
  <c r="U29" i="7"/>
  <c r="V29" i="7" s="1"/>
  <c r="M29" i="7"/>
  <c r="N29" i="7" s="1"/>
  <c r="G29" i="7"/>
  <c r="H29" i="7" s="1"/>
  <c r="AI28" i="7"/>
  <c r="AJ28" i="7" s="1"/>
  <c r="AA28" i="7"/>
  <c r="AB28" i="7" s="1"/>
  <c r="U28" i="7"/>
  <c r="V28" i="7" s="1"/>
  <c r="M28" i="7"/>
  <c r="G28" i="7"/>
  <c r="H28" i="7" s="1"/>
  <c r="AI27" i="7"/>
  <c r="AJ27" i="7" s="1"/>
  <c r="AA27" i="7"/>
  <c r="AB27" i="7" s="1"/>
  <c r="U27" i="7"/>
  <c r="V27" i="7" s="1"/>
  <c r="M27" i="7"/>
  <c r="N27" i="7" s="1"/>
  <c r="G27" i="7"/>
  <c r="H27" i="7" s="1"/>
  <c r="AI26" i="7"/>
  <c r="AJ26" i="7" s="1"/>
  <c r="AA26" i="7"/>
  <c r="AB26" i="7" s="1"/>
  <c r="U26" i="7"/>
  <c r="V26" i="7" s="1"/>
  <c r="M26" i="7"/>
  <c r="N26" i="7" s="1"/>
  <c r="G26" i="7"/>
  <c r="AI25" i="7"/>
  <c r="AJ25" i="7" s="1"/>
  <c r="AA25" i="7"/>
  <c r="AB25" i="7" s="1"/>
  <c r="U25" i="7"/>
  <c r="V25" i="7" s="1"/>
  <c r="M25" i="7"/>
  <c r="N25" i="7" s="1"/>
  <c r="G25" i="7"/>
  <c r="H25" i="7" s="1"/>
  <c r="AI24" i="7"/>
  <c r="AJ24" i="7" s="1"/>
  <c r="AA24" i="7"/>
  <c r="AB24" i="7" s="1"/>
  <c r="U24" i="7"/>
  <c r="V24" i="7" s="1"/>
  <c r="M24" i="7"/>
  <c r="G24" i="7"/>
  <c r="H24" i="7" s="1"/>
  <c r="AI23" i="7"/>
  <c r="AJ23" i="7" s="1"/>
  <c r="AA23" i="7"/>
  <c r="AB23" i="7" s="1"/>
  <c r="U23" i="7"/>
  <c r="V23" i="7" s="1"/>
  <c r="M23" i="7"/>
  <c r="N23" i="7" s="1"/>
  <c r="G23" i="7"/>
  <c r="H23" i="7" s="1"/>
  <c r="AI22" i="7"/>
  <c r="AJ22" i="7" s="1"/>
  <c r="AA22" i="7"/>
  <c r="AB22" i="7" s="1"/>
  <c r="U22" i="7"/>
  <c r="V22" i="7" s="1"/>
  <c r="M22" i="7"/>
  <c r="N22" i="7" s="1"/>
  <c r="G22" i="7"/>
  <c r="AI21" i="7"/>
  <c r="AJ21" i="7" s="1"/>
  <c r="AA21" i="7"/>
  <c r="AB21" i="7" s="1"/>
  <c r="U21" i="7"/>
  <c r="V21" i="7" s="1"/>
  <c r="M21" i="7"/>
  <c r="N21" i="7" s="1"/>
  <c r="G21" i="7"/>
  <c r="H21" i="7" s="1"/>
  <c r="AI20" i="7"/>
  <c r="AJ20" i="7" s="1"/>
  <c r="AA20" i="7"/>
  <c r="AB20" i="7" s="1"/>
  <c r="U20" i="7"/>
  <c r="V20" i="7" s="1"/>
  <c r="M20" i="7"/>
  <c r="G20" i="7"/>
  <c r="H20" i="7" s="1"/>
  <c r="AI19" i="7"/>
  <c r="AJ19" i="7" s="1"/>
  <c r="AA19" i="7"/>
  <c r="AB19" i="7" s="1"/>
  <c r="U19" i="7"/>
  <c r="V19" i="7" s="1"/>
  <c r="M19" i="7"/>
  <c r="N19" i="7" s="1"/>
  <c r="G19" i="7"/>
  <c r="H19" i="7" s="1"/>
  <c r="AI18" i="7"/>
  <c r="AJ18" i="7" s="1"/>
  <c r="AA18" i="7"/>
  <c r="AB18" i="7" s="1"/>
  <c r="U18" i="7"/>
  <c r="V18" i="7" s="1"/>
  <c r="M18" i="7"/>
  <c r="N18" i="7" s="1"/>
  <c r="G18" i="7"/>
  <c r="AI17" i="7"/>
  <c r="AJ17" i="7" s="1"/>
  <c r="AA17" i="7"/>
  <c r="AB17" i="7" s="1"/>
  <c r="U17" i="7"/>
  <c r="V17" i="7" s="1"/>
  <c r="M17" i="7"/>
  <c r="N17" i="7" s="1"/>
  <c r="G17" i="7"/>
  <c r="H17" i="7" s="1"/>
  <c r="AI16" i="7"/>
  <c r="AJ16" i="7" s="1"/>
  <c r="AA16" i="7"/>
  <c r="AB16" i="7" s="1"/>
  <c r="U16" i="7"/>
  <c r="V16" i="7" s="1"/>
  <c r="M16" i="7"/>
  <c r="N16" i="7" s="1"/>
  <c r="G16" i="7"/>
  <c r="H16" i="7" s="1"/>
  <c r="AI15" i="7"/>
  <c r="AJ15" i="7" s="1"/>
  <c r="AA15" i="7"/>
  <c r="AB15" i="7" s="1"/>
  <c r="U15" i="7"/>
  <c r="V15" i="7" s="1"/>
  <c r="M15" i="7"/>
  <c r="N15" i="7" s="1"/>
  <c r="G15" i="7"/>
  <c r="H15" i="7" s="1"/>
  <c r="AI14" i="7"/>
  <c r="AJ14" i="7" s="1"/>
  <c r="AA14" i="7"/>
  <c r="AB14" i="7" s="1"/>
  <c r="U14" i="7"/>
  <c r="V14" i="7" s="1"/>
  <c r="M14" i="7"/>
  <c r="N14" i="7" s="1"/>
  <c r="G14" i="7"/>
  <c r="AI13" i="7"/>
  <c r="AJ13" i="7" s="1"/>
  <c r="AA13" i="7"/>
  <c r="AB13" i="7" s="1"/>
  <c r="U13" i="7"/>
  <c r="V13" i="7" s="1"/>
  <c r="M13" i="7"/>
  <c r="N13" i="7" s="1"/>
  <c r="G13" i="7"/>
  <c r="AI12" i="7"/>
  <c r="AJ12" i="7" s="1"/>
  <c r="AA12" i="7"/>
  <c r="AB12" i="7" s="1"/>
  <c r="U12" i="7"/>
  <c r="V12" i="7" s="1"/>
  <c r="M12" i="7"/>
  <c r="N12" i="7" s="1"/>
  <c r="G12" i="7"/>
  <c r="H12" i="7" s="1"/>
  <c r="AI11" i="7"/>
  <c r="AJ11" i="7" s="1"/>
  <c r="AA11" i="7"/>
  <c r="AB11" i="7" s="1"/>
  <c r="U11" i="7"/>
  <c r="V11" i="7" s="1"/>
  <c r="M11" i="7"/>
  <c r="G11" i="7"/>
  <c r="H11" i="7" s="1"/>
  <c r="AI10" i="7"/>
  <c r="AJ10" i="7" s="1"/>
  <c r="AA10" i="7"/>
  <c r="AB10" i="7" s="1"/>
  <c r="U10" i="7"/>
  <c r="V10" i="7" s="1"/>
  <c r="M10" i="7"/>
  <c r="N10" i="7" s="1"/>
  <c r="G10" i="7"/>
  <c r="AI9" i="7"/>
  <c r="AJ9" i="7" s="1"/>
  <c r="AA9" i="7"/>
  <c r="AB9" i="7" s="1"/>
  <c r="U9" i="7"/>
  <c r="V9" i="7" s="1"/>
  <c r="M9" i="7"/>
  <c r="N9" i="7" s="1"/>
  <c r="G9" i="7"/>
  <c r="AI8" i="7"/>
  <c r="AJ8" i="7" s="1"/>
  <c r="AA8" i="7"/>
  <c r="AB8" i="7" s="1"/>
  <c r="U8" i="7"/>
  <c r="V8" i="7" s="1"/>
  <c r="M8" i="7"/>
  <c r="G8" i="7"/>
  <c r="H8" i="7" s="1"/>
  <c r="AI7" i="7"/>
  <c r="AJ7" i="7" s="1"/>
  <c r="AA7" i="7"/>
  <c r="AB7" i="7" s="1"/>
  <c r="U7" i="7"/>
  <c r="V7" i="7" s="1"/>
  <c r="M7" i="7"/>
  <c r="N7" i="7" s="1"/>
  <c r="G7" i="7"/>
  <c r="H7" i="7" s="1"/>
  <c r="D540" i="4"/>
  <c r="D539" i="4"/>
  <c r="D538" i="4"/>
  <c r="D537" i="4"/>
  <c r="D536" i="4"/>
  <c r="D535" i="4"/>
  <c r="D516" i="4"/>
  <c r="D515" i="4"/>
  <c r="D514" i="4"/>
  <c r="D513" i="4"/>
  <c r="D512" i="4"/>
  <c r="D494" i="4"/>
  <c r="D493" i="4"/>
  <c r="D492" i="4"/>
  <c r="D491" i="4"/>
  <c r="D490" i="4"/>
  <c r="D489" i="4"/>
  <c r="D471" i="4"/>
  <c r="D470" i="4"/>
  <c r="D469" i="4"/>
  <c r="D468" i="4"/>
  <c r="D467" i="4"/>
  <c r="D466" i="4"/>
  <c r="D448" i="4"/>
  <c r="D447" i="4"/>
  <c r="D446" i="4"/>
  <c r="D445" i="4"/>
  <c r="D444" i="4"/>
  <c r="D443" i="4"/>
  <c r="D425" i="4"/>
  <c r="D424" i="4"/>
  <c r="D423" i="4"/>
  <c r="D422" i="4"/>
  <c r="D421" i="4"/>
  <c r="D420" i="4"/>
  <c r="D402" i="4"/>
  <c r="D401" i="4"/>
  <c r="D400" i="4"/>
  <c r="D399" i="4"/>
  <c r="D398" i="4"/>
  <c r="D397" i="4"/>
  <c r="D379" i="4"/>
  <c r="D378" i="4"/>
  <c r="D377" i="4"/>
  <c r="D376" i="4"/>
  <c r="D375" i="4"/>
  <c r="D374" i="4"/>
  <c r="D357" i="4"/>
  <c r="D356" i="4"/>
  <c r="D355" i="4"/>
  <c r="D354" i="4"/>
  <c r="D353" i="4"/>
  <c r="D352" i="4"/>
  <c r="D335" i="4"/>
  <c r="D334" i="4"/>
  <c r="D333" i="4"/>
  <c r="D332" i="4"/>
  <c r="D331" i="4"/>
  <c r="D330" i="4"/>
  <c r="D313" i="4"/>
  <c r="D312" i="4"/>
  <c r="D311" i="4"/>
  <c r="D310" i="4"/>
  <c r="D309" i="4"/>
  <c r="D308" i="4"/>
  <c r="D290" i="4"/>
  <c r="D289" i="4"/>
  <c r="D288" i="4"/>
  <c r="D287" i="4"/>
  <c r="D286" i="4"/>
  <c r="D285" i="4"/>
  <c r="D267" i="4"/>
  <c r="D266" i="4"/>
  <c r="D265" i="4"/>
  <c r="D264" i="4"/>
  <c r="D263" i="4"/>
  <c r="D262" i="4"/>
  <c r="D244" i="4"/>
  <c r="D243" i="4"/>
  <c r="D242" i="4"/>
  <c r="D241" i="4"/>
  <c r="D240" i="4"/>
  <c r="D239" i="4"/>
  <c r="D221" i="4"/>
  <c r="D220" i="4"/>
  <c r="D219" i="4"/>
  <c r="D218" i="4"/>
  <c r="D217" i="4"/>
  <c r="D216" i="4"/>
  <c r="D198" i="4"/>
  <c r="D197" i="4"/>
  <c r="D196" i="4"/>
  <c r="D195" i="4"/>
  <c r="D194" i="4"/>
  <c r="D193" i="4"/>
  <c r="D175" i="4"/>
  <c r="D174" i="4"/>
  <c r="D173" i="4"/>
  <c r="D172" i="4"/>
  <c r="D171" i="4"/>
  <c r="D170" i="4"/>
  <c r="D152" i="4"/>
  <c r="D151" i="4"/>
  <c r="D150" i="4"/>
  <c r="D149" i="4"/>
  <c r="D148" i="4"/>
  <c r="D147" i="4"/>
  <c r="D129" i="4"/>
  <c r="D128" i="4"/>
  <c r="D127" i="4"/>
  <c r="D126" i="4"/>
  <c r="D125" i="4"/>
  <c r="D124" i="4"/>
  <c r="D106" i="4"/>
  <c r="D105" i="4"/>
  <c r="D104" i="4"/>
  <c r="D103" i="4"/>
  <c r="D102" i="4"/>
  <c r="D101" i="4"/>
  <c r="D83" i="4"/>
  <c r="D82" i="4"/>
  <c r="D81" i="4"/>
  <c r="D80" i="4"/>
  <c r="D79" i="4"/>
  <c r="D78" i="4"/>
  <c r="D61" i="4"/>
  <c r="D60" i="4"/>
  <c r="D59" i="4"/>
  <c r="D58" i="4"/>
  <c r="D57" i="4"/>
  <c r="D56" i="4"/>
  <c r="D38" i="4"/>
  <c r="D37" i="4"/>
  <c r="D36" i="4"/>
  <c r="D35" i="4"/>
  <c r="D34" i="4"/>
  <c r="D33" i="4"/>
  <c r="N30" i="3"/>
  <c r="L30" i="3"/>
  <c r="J30" i="3"/>
  <c r="H30" i="3"/>
  <c r="F30" i="3"/>
  <c r="D30" i="3"/>
  <c r="L29" i="3"/>
  <c r="J29" i="3"/>
  <c r="H29" i="3"/>
  <c r="F29" i="3"/>
  <c r="D29" i="3"/>
  <c r="N28" i="3"/>
  <c r="L28" i="3"/>
  <c r="J28" i="3"/>
  <c r="H28" i="3"/>
  <c r="F28" i="3"/>
  <c r="D28" i="3"/>
  <c r="N27" i="3"/>
  <c r="L27" i="3"/>
  <c r="J27" i="3"/>
  <c r="H27" i="3"/>
  <c r="F27" i="3"/>
  <c r="D27" i="3"/>
  <c r="N26" i="3"/>
  <c r="L26" i="3"/>
  <c r="J26" i="3"/>
  <c r="H26" i="3"/>
  <c r="F26" i="3"/>
  <c r="D26" i="3"/>
  <c r="N25" i="3"/>
  <c r="L25" i="3"/>
  <c r="J25" i="3"/>
  <c r="H25" i="3"/>
  <c r="F25" i="3"/>
  <c r="D25" i="3"/>
  <c r="N24" i="3"/>
  <c r="L24" i="3"/>
  <c r="J24" i="3"/>
  <c r="H24" i="3"/>
  <c r="F24" i="3"/>
  <c r="D24" i="3"/>
  <c r="N23" i="3"/>
  <c r="L23" i="3"/>
  <c r="J23" i="3"/>
  <c r="H23" i="3"/>
  <c r="F23" i="3"/>
  <c r="D23" i="3"/>
  <c r="N22" i="3"/>
  <c r="L22" i="3"/>
  <c r="J22" i="3"/>
  <c r="H22" i="3"/>
  <c r="F22" i="3"/>
  <c r="D22" i="3"/>
  <c r="N21" i="3"/>
  <c r="L21" i="3"/>
  <c r="J21" i="3"/>
  <c r="H21" i="3"/>
  <c r="F21" i="3"/>
  <c r="D21" i="3"/>
  <c r="N20" i="3"/>
  <c r="L20" i="3"/>
  <c r="J20" i="3"/>
  <c r="H20" i="3"/>
  <c r="F20" i="3"/>
  <c r="D20" i="3"/>
  <c r="N19" i="3"/>
  <c r="L19" i="3"/>
  <c r="J19" i="3"/>
  <c r="H19" i="3"/>
  <c r="F19" i="3"/>
  <c r="D19" i="3"/>
  <c r="N18" i="3"/>
  <c r="L18" i="3"/>
  <c r="J18" i="3"/>
  <c r="H18" i="3"/>
  <c r="F18" i="3"/>
  <c r="D18" i="3"/>
  <c r="N17" i="3"/>
  <c r="L17" i="3"/>
  <c r="J17" i="3"/>
  <c r="H17" i="3"/>
  <c r="F17" i="3"/>
  <c r="D17" i="3"/>
  <c r="N16" i="3"/>
  <c r="L16" i="3"/>
  <c r="J16" i="3"/>
  <c r="H16" i="3"/>
  <c r="F16" i="3"/>
  <c r="D16" i="3"/>
  <c r="N15" i="3"/>
  <c r="L15" i="3"/>
  <c r="J15" i="3"/>
  <c r="H15" i="3"/>
  <c r="F15" i="3"/>
  <c r="D15" i="3"/>
  <c r="N14" i="3"/>
  <c r="L14" i="3"/>
  <c r="J14" i="3"/>
  <c r="H14" i="3"/>
  <c r="F14" i="3"/>
  <c r="D14" i="3"/>
  <c r="N13" i="3"/>
  <c r="L13" i="3"/>
  <c r="J13" i="3"/>
  <c r="H13" i="3"/>
  <c r="F13" i="3"/>
  <c r="D13" i="3"/>
  <c r="N12" i="3"/>
  <c r="L12" i="3"/>
  <c r="J12" i="3"/>
  <c r="H12" i="3"/>
  <c r="F12" i="3"/>
  <c r="D12" i="3"/>
  <c r="N11" i="3"/>
  <c r="L11" i="3"/>
  <c r="J11" i="3"/>
  <c r="H11" i="3"/>
  <c r="F11" i="3"/>
  <c r="D11" i="3"/>
  <c r="N10" i="3"/>
  <c r="L10" i="3"/>
  <c r="J10" i="3"/>
  <c r="H10" i="3"/>
  <c r="F10" i="3"/>
  <c r="D10" i="3"/>
  <c r="N9" i="3"/>
  <c r="L9" i="3"/>
  <c r="J9" i="3"/>
  <c r="H9" i="3"/>
  <c r="F9" i="3"/>
  <c r="D9" i="3"/>
  <c r="N8" i="3"/>
  <c r="L8" i="3"/>
  <c r="J8" i="3"/>
  <c r="H8" i="3"/>
  <c r="F8" i="3"/>
  <c r="D8" i="3"/>
  <c r="N7" i="3"/>
  <c r="L7" i="3"/>
  <c r="J7" i="3"/>
  <c r="H7" i="3"/>
  <c r="F7" i="3"/>
  <c r="D7" i="3"/>
  <c r="O6" i="3"/>
  <c r="C544" i="1"/>
  <c r="C545" i="1" s="1"/>
  <c r="E542" i="1"/>
  <c r="E541" i="1"/>
  <c r="E540" i="1"/>
  <c r="E539" i="1"/>
  <c r="E538" i="1"/>
  <c r="E537" i="1"/>
  <c r="C521" i="1"/>
  <c r="C522" i="1" s="1"/>
  <c r="E519" i="1"/>
  <c r="E518" i="1"/>
  <c r="E517" i="1"/>
  <c r="E516" i="1"/>
  <c r="E515" i="1"/>
  <c r="E514" i="1"/>
  <c r="C498" i="1"/>
  <c r="C499" i="1" s="1"/>
  <c r="E496" i="1"/>
  <c r="E495" i="1"/>
  <c r="E494" i="1"/>
  <c r="E493" i="1"/>
  <c r="E492" i="1"/>
  <c r="E491" i="1"/>
  <c r="C475" i="1"/>
  <c r="C476" i="1" s="1"/>
  <c r="E473" i="1"/>
  <c r="E472" i="1"/>
  <c r="E471" i="1"/>
  <c r="E470" i="1"/>
  <c r="E469" i="1"/>
  <c r="E468" i="1"/>
  <c r="C452" i="1"/>
  <c r="C453" i="1" s="1"/>
  <c r="E450" i="1"/>
  <c r="E449" i="1"/>
  <c r="E448" i="1"/>
  <c r="E447" i="1"/>
  <c r="E446" i="1"/>
  <c r="E445" i="1"/>
  <c r="C429" i="1"/>
  <c r="C430" i="1" s="1"/>
  <c r="E427" i="1"/>
  <c r="E426" i="1"/>
  <c r="E425" i="1"/>
  <c r="E424" i="1"/>
  <c r="E423" i="1"/>
  <c r="E422" i="1"/>
  <c r="C406" i="1"/>
  <c r="C407" i="1" s="1"/>
  <c r="E404" i="1"/>
  <c r="E403" i="1"/>
  <c r="E402" i="1"/>
  <c r="E401" i="1"/>
  <c r="E400" i="1"/>
  <c r="E399" i="1"/>
  <c r="C383" i="1"/>
  <c r="C384" i="1" s="1"/>
  <c r="E381" i="1"/>
  <c r="E380" i="1"/>
  <c r="E379" i="1"/>
  <c r="E378" i="1"/>
  <c r="E377" i="1"/>
  <c r="E376" i="1"/>
  <c r="C361" i="1"/>
  <c r="C362" i="1" s="1"/>
  <c r="E359" i="1"/>
  <c r="E358" i="1"/>
  <c r="E357" i="1"/>
  <c r="E356" i="1"/>
  <c r="E355" i="1"/>
  <c r="E354" i="1"/>
  <c r="C339" i="1"/>
  <c r="C340" i="1" s="1"/>
  <c r="E337" i="1"/>
  <c r="E336" i="1"/>
  <c r="E335" i="1"/>
  <c r="E334" i="1"/>
  <c r="E333" i="1"/>
  <c r="E332" i="1"/>
  <c r="C317" i="1"/>
  <c r="C318" i="1" s="1"/>
  <c r="E315" i="1"/>
  <c r="E314" i="1"/>
  <c r="E313" i="1"/>
  <c r="E312" i="1"/>
  <c r="E311" i="1"/>
  <c r="E310" i="1"/>
  <c r="C294" i="1"/>
  <c r="C295" i="1" s="1"/>
  <c r="E292" i="1"/>
  <c r="E291" i="1"/>
  <c r="E290" i="1"/>
  <c r="E289" i="1"/>
  <c r="E288" i="1"/>
  <c r="E287" i="1"/>
  <c r="C271" i="1"/>
  <c r="C272" i="1" s="1"/>
  <c r="E269" i="1"/>
  <c r="E268" i="1"/>
  <c r="E267" i="1"/>
  <c r="E266" i="1"/>
  <c r="E265" i="1"/>
  <c r="E264" i="1"/>
  <c r="C248" i="1"/>
  <c r="C249" i="1" s="1"/>
  <c r="E246" i="1"/>
  <c r="E245" i="1"/>
  <c r="E244" i="1"/>
  <c r="E243" i="1"/>
  <c r="E242" i="1"/>
  <c r="E241" i="1"/>
  <c r="C225" i="1"/>
  <c r="C226" i="1" s="1"/>
  <c r="E223" i="1"/>
  <c r="E222" i="1"/>
  <c r="E221" i="1"/>
  <c r="E220" i="1"/>
  <c r="E219" i="1"/>
  <c r="E218" i="1"/>
  <c r="C202" i="1"/>
  <c r="C203" i="1" s="1"/>
  <c r="E200" i="1"/>
  <c r="E199" i="1"/>
  <c r="E198" i="1"/>
  <c r="E197" i="1"/>
  <c r="E196" i="1"/>
  <c r="E195" i="1"/>
  <c r="C179" i="1"/>
  <c r="C180" i="1" s="1"/>
  <c r="E177" i="1"/>
  <c r="E176" i="1"/>
  <c r="E175" i="1"/>
  <c r="E174" i="1"/>
  <c r="E173" i="1"/>
  <c r="E172" i="1"/>
  <c r="C156" i="1"/>
  <c r="C157" i="1" s="1"/>
  <c r="E154" i="1"/>
  <c r="E153" i="1"/>
  <c r="E152" i="1"/>
  <c r="E151" i="1"/>
  <c r="E150" i="1"/>
  <c r="E149" i="1"/>
  <c r="C133" i="1"/>
  <c r="C134" i="1" s="1"/>
  <c r="E131" i="1"/>
  <c r="E130" i="1"/>
  <c r="E129" i="1"/>
  <c r="E128" i="1"/>
  <c r="E127" i="1"/>
  <c r="E126" i="1"/>
  <c r="C110" i="1"/>
  <c r="C111" i="1" s="1"/>
  <c r="E108" i="1"/>
  <c r="E107" i="1"/>
  <c r="E106" i="1"/>
  <c r="E105" i="1"/>
  <c r="E104" i="1"/>
  <c r="E103" i="1"/>
  <c r="C87" i="1"/>
  <c r="C88" i="1" s="1"/>
  <c r="E85" i="1"/>
  <c r="E84" i="1"/>
  <c r="E83" i="1"/>
  <c r="E82" i="1"/>
  <c r="E81" i="1"/>
  <c r="E80" i="1"/>
  <c r="C64" i="1"/>
  <c r="C65" i="1" s="1"/>
  <c r="E62" i="1"/>
  <c r="E61" i="1"/>
  <c r="E60" i="1"/>
  <c r="E59" i="1"/>
  <c r="E58" i="1"/>
  <c r="E57" i="1"/>
  <c r="C41" i="1"/>
  <c r="C42" i="1" s="1"/>
  <c r="E39" i="1"/>
  <c r="E38" i="1"/>
  <c r="E37" i="1"/>
  <c r="E36" i="1"/>
  <c r="E35" i="1"/>
  <c r="E34" i="1"/>
  <c r="C18" i="1"/>
  <c r="C19" i="1" s="1"/>
  <c r="E16" i="1"/>
  <c r="D16" i="1"/>
  <c r="E15" i="1"/>
  <c r="D15" i="1"/>
  <c r="E14" i="1"/>
  <c r="D14" i="1"/>
  <c r="E13" i="1"/>
  <c r="D13" i="1"/>
  <c r="E12" i="1"/>
  <c r="D12" i="1"/>
  <c r="E11" i="1"/>
  <c r="D11" i="1"/>
  <c r="H14" i="8" l="1"/>
  <c r="K14" i="8"/>
  <c r="H906" i="8"/>
  <c r="J910" i="8"/>
  <c r="O24" i="3"/>
  <c r="Q24" i="3" s="1"/>
  <c r="R24" i="3" s="1"/>
  <c r="O7" i="3"/>
  <c r="O8" i="3"/>
  <c r="Q8" i="3" s="1"/>
  <c r="R8" i="3" s="1"/>
  <c r="O9" i="3"/>
  <c r="P9" i="3" s="1"/>
  <c r="O10" i="3"/>
  <c r="O11" i="3"/>
  <c r="O12" i="3"/>
  <c r="P12" i="3" s="1"/>
  <c r="O13" i="3"/>
  <c r="P13" i="3" s="1"/>
  <c r="O14" i="3"/>
  <c r="O15" i="3"/>
  <c r="Q15" i="3" s="1"/>
  <c r="R15" i="3" s="1"/>
  <c r="O16" i="3"/>
  <c r="Q16" i="3" s="1"/>
  <c r="R16" i="3" s="1"/>
  <c r="O17" i="3"/>
  <c r="P17" i="3" s="1"/>
  <c r="O18" i="3"/>
  <c r="O19" i="3"/>
  <c r="Q19" i="3" s="1"/>
  <c r="R19" i="3" s="1"/>
  <c r="O20" i="3"/>
  <c r="Q20" i="3" s="1"/>
  <c r="R20" i="3" s="1"/>
  <c r="AN11" i="7"/>
  <c r="AO11" i="7" s="1"/>
  <c r="AP11" i="7" s="1"/>
  <c r="AN9" i="7"/>
  <c r="AO9" i="7" s="1"/>
  <c r="AP9" i="7" s="1"/>
  <c r="AN20" i="7"/>
  <c r="AO20" i="7" s="1"/>
  <c r="AP20" i="7" s="1"/>
  <c r="AN28" i="7"/>
  <c r="AO28" i="7" s="1"/>
  <c r="AP28" i="7" s="1"/>
  <c r="O23" i="3"/>
  <c r="Q23" i="3" s="1"/>
  <c r="R23" i="3" s="1"/>
  <c r="AN8" i="7"/>
  <c r="AO8" i="7" s="1"/>
  <c r="AP8" i="7" s="1"/>
  <c r="AN13" i="7"/>
  <c r="AO13" i="7" s="1"/>
  <c r="AP13" i="7" s="1"/>
  <c r="AN24" i="7"/>
  <c r="AO24" i="7" s="1"/>
  <c r="AP24" i="7" s="1"/>
  <c r="G114" i="8"/>
  <c r="G115" i="8" s="1"/>
  <c r="H115" i="8" s="1"/>
  <c r="G350" i="8"/>
  <c r="G351" i="8" s="1"/>
  <c r="H351" i="8" s="1"/>
  <c r="O21" i="3"/>
  <c r="Q21" i="3" s="1"/>
  <c r="R21" i="3" s="1"/>
  <c r="O22" i="3"/>
  <c r="P22" i="3" s="1"/>
  <c r="AN22" i="7"/>
  <c r="AO22" i="7" s="1"/>
  <c r="AP22" i="7" s="1"/>
  <c r="AN30" i="7"/>
  <c r="AO30" i="7" s="1"/>
  <c r="AP30" i="7" s="1"/>
  <c r="G160" i="8"/>
  <c r="G161" i="8" s="1"/>
  <c r="H161" i="8" s="1"/>
  <c r="O25" i="3"/>
  <c r="P25" i="3" s="1"/>
  <c r="O26" i="3"/>
  <c r="Q26" i="3" s="1"/>
  <c r="R26" i="3" s="1"/>
  <c r="O27" i="3"/>
  <c r="Q27" i="3" s="1"/>
  <c r="R27" i="3" s="1"/>
  <c r="O28" i="3"/>
  <c r="Q28" i="3" s="1"/>
  <c r="R28" i="3" s="1"/>
  <c r="O29" i="3"/>
  <c r="Q29" i="3" s="1"/>
  <c r="R29" i="3" s="1"/>
  <c r="O30" i="3"/>
  <c r="Q30" i="3" s="1"/>
  <c r="R30" i="3" s="1"/>
  <c r="AN10" i="7"/>
  <c r="AO10" i="7" s="1"/>
  <c r="AP10" i="7" s="1"/>
  <c r="AN18" i="7"/>
  <c r="AO18" i="7" s="1"/>
  <c r="AP18" i="7" s="1"/>
  <c r="AN26" i="7"/>
  <c r="AO26" i="7" s="1"/>
  <c r="AP26" i="7" s="1"/>
  <c r="G68" i="8"/>
  <c r="G69" i="8" s="1"/>
  <c r="H69" i="8" s="1"/>
  <c r="G254" i="8"/>
  <c r="G255" i="8" s="1"/>
  <c r="H255" i="8" s="1"/>
  <c r="G396" i="8"/>
  <c r="G397" i="8" s="1"/>
  <c r="H397" i="8" s="1"/>
  <c r="G488" i="8"/>
  <c r="G489" i="8" s="1"/>
  <c r="H489" i="8" s="1"/>
  <c r="G584" i="8"/>
  <c r="G585" i="8" s="1"/>
  <c r="H585" i="8" s="1"/>
  <c r="G678" i="8"/>
  <c r="G679" i="8" s="1"/>
  <c r="H679" i="8" s="1"/>
  <c r="G771" i="8"/>
  <c r="G772" i="8" s="1"/>
  <c r="H772" i="8" s="1"/>
  <c r="G868" i="8"/>
  <c r="G869" i="8" s="1"/>
  <c r="H869" i="8" s="1"/>
  <c r="G961" i="8"/>
  <c r="G962" i="8" s="1"/>
  <c r="H962" i="8" s="1"/>
  <c r="G1053" i="8"/>
  <c r="G1054" i="8" s="1"/>
  <c r="H1054" i="8" s="1"/>
  <c r="G22" i="8"/>
  <c r="G23" i="8" s="1"/>
  <c r="H23" i="8" s="1"/>
  <c r="G208" i="8"/>
  <c r="AN14" i="7"/>
  <c r="AO14" i="7" s="1"/>
  <c r="AP14" i="7" s="1"/>
  <c r="H61" i="8"/>
  <c r="H153" i="8"/>
  <c r="G302" i="8"/>
  <c r="G303" i="8" s="1"/>
  <c r="H303" i="8" s="1"/>
  <c r="H342" i="8"/>
  <c r="G442" i="8"/>
  <c r="G443" i="8" s="1"/>
  <c r="H443" i="8" s="1"/>
  <c r="G536" i="8"/>
  <c r="G537" i="8" s="1"/>
  <c r="H537" i="8" s="1"/>
  <c r="G630" i="8"/>
  <c r="G631" i="8" s="1"/>
  <c r="H631" i="8" s="1"/>
  <c r="G724" i="8"/>
  <c r="G725" i="8" s="1"/>
  <c r="H725" i="8" s="1"/>
  <c r="G819" i="8"/>
  <c r="G820" i="8" s="1"/>
  <c r="H820" i="8" s="1"/>
  <c r="G914" i="8"/>
  <c r="G915" i="8" s="1"/>
  <c r="H915" i="8" s="1"/>
  <c r="G1007" i="8"/>
  <c r="G1008" i="8" s="1"/>
  <c r="H1008" i="8" s="1"/>
  <c r="G1099" i="8"/>
  <c r="G1100" i="8" s="1"/>
  <c r="H1100" i="8" s="1"/>
  <c r="H247" i="8"/>
  <c r="H389" i="8"/>
  <c r="H481" i="8"/>
  <c r="H577" i="8"/>
  <c r="H671" i="8"/>
  <c r="H764" i="8"/>
  <c r="H861" i="8"/>
  <c r="H954" i="8"/>
  <c r="H1046" i="8"/>
  <c r="AN7" i="7"/>
  <c r="AO7" i="7" s="1"/>
  <c r="AP7" i="7" s="1"/>
  <c r="H9" i="7"/>
  <c r="N11" i="7"/>
  <c r="AN12" i="7"/>
  <c r="AO12" i="7" s="1"/>
  <c r="AP12" i="7" s="1"/>
  <c r="H13" i="7"/>
  <c r="AN16" i="7"/>
  <c r="AO16" i="7" s="1"/>
  <c r="AP16" i="7" s="1"/>
  <c r="N8" i="7"/>
  <c r="H10" i="7"/>
  <c r="H14" i="7"/>
  <c r="AN17" i="7"/>
  <c r="AO17" i="7" s="1"/>
  <c r="AP17" i="7" s="1"/>
  <c r="H18" i="7"/>
  <c r="N20" i="7"/>
  <c r="AN21" i="7"/>
  <c r="AO21" i="7" s="1"/>
  <c r="AP21" i="7" s="1"/>
  <c r="H22" i="7"/>
  <c r="N24" i="7"/>
  <c r="AN25" i="7"/>
  <c r="AO25" i="7" s="1"/>
  <c r="AP25" i="7" s="1"/>
  <c r="H26" i="7"/>
  <c r="N28" i="7"/>
  <c r="AN29" i="7"/>
  <c r="AO29" i="7" s="1"/>
  <c r="AP29" i="7" s="1"/>
  <c r="H30" i="7"/>
  <c r="AN15" i="7"/>
  <c r="AO15" i="7" s="1"/>
  <c r="AP15" i="7" s="1"/>
  <c r="AN23" i="7"/>
  <c r="AO23" i="7" s="1"/>
  <c r="AP23" i="7" s="1"/>
  <c r="AN27" i="7"/>
  <c r="AO27" i="7" s="1"/>
  <c r="AP27" i="7" s="1"/>
  <c r="AN19" i="7"/>
  <c r="AO19" i="7" s="1"/>
  <c r="AP19" i="7" s="1"/>
  <c r="P27" i="3"/>
  <c r="Q7" i="3"/>
  <c r="R7" i="3" s="1"/>
  <c r="P7" i="3"/>
  <c r="P10" i="3"/>
  <c r="Q10" i="3"/>
  <c r="R10" i="3" s="1"/>
  <c r="P11" i="3"/>
  <c r="Q11" i="3"/>
  <c r="R11" i="3" s="1"/>
  <c r="Q14" i="3"/>
  <c r="R14" i="3" s="1"/>
  <c r="P14" i="3"/>
  <c r="P15" i="3"/>
  <c r="P16" i="3"/>
  <c r="Q18" i="3"/>
  <c r="R18" i="3" s="1"/>
  <c r="P18" i="3"/>
  <c r="P19" i="3"/>
  <c r="P24" i="3"/>
  <c r="P23" i="3" l="1"/>
  <c r="P30" i="3"/>
  <c r="Q12" i="3"/>
  <c r="R12" i="3" s="1"/>
  <c r="P26" i="3"/>
  <c r="Q9" i="3"/>
  <c r="R9" i="3" s="1"/>
  <c r="P21" i="3"/>
  <c r="Q13" i="3"/>
  <c r="R13" i="3" s="1"/>
  <c r="P8" i="3"/>
  <c r="P20" i="3"/>
  <c r="Q17" i="3"/>
  <c r="R17" i="3" s="1"/>
  <c r="P28" i="3"/>
  <c r="P29" i="3"/>
  <c r="Q25" i="3"/>
  <c r="R25" i="3" s="1"/>
  <c r="Q22" i="3"/>
  <c r="R22" i="3" s="1"/>
</calcChain>
</file>

<file path=xl/sharedStrings.xml><?xml version="1.0" encoding="utf-8"?>
<sst xmlns="http://schemas.openxmlformats.org/spreadsheetml/2006/main" count="15491" uniqueCount="577">
  <si>
    <t>KC GURUKUL PUBLIC SCHOOL</t>
  </si>
  <si>
    <t>CBSE AFFILIATED                     AFFILIATION NO : 730056</t>
  </si>
  <si>
    <t>OPP. BSF CAMPUS JAMMU</t>
  </si>
  <si>
    <t>PH.NO. 0191-2501509                                                E-Mail ID: Kcgurukuljmu@gmail.com</t>
  </si>
  <si>
    <t>REPORT CARD FOR PA I</t>
  </si>
  <si>
    <t xml:space="preserve">                              SESSION 2023-2024</t>
  </si>
  <si>
    <t>CLASS :</t>
  </si>
  <si>
    <t>V A</t>
  </si>
  <si>
    <t>ADM.NO</t>
  </si>
  <si>
    <t>NAME</t>
  </si>
  <si>
    <t>AARAV SHARMA</t>
  </si>
  <si>
    <t>ROLL NO :</t>
  </si>
  <si>
    <t>MOTHER'S NAME</t>
  </si>
  <si>
    <t>MRS. PALAK SHARMA</t>
  </si>
  <si>
    <t>FATHER'S NAME</t>
  </si>
  <si>
    <t>MR. SUNIL SHARMA</t>
  </si>
  <si>
    <t>S.NO</t>
  </si>
  <si>
    <t>SUBJECTS</t>
  </si>
  <si>
    <t>MARKS(20)</t>
  </si>
  <si>
    <t>GRADE</t>
  </si>
  <si>
    <t>Needs hard work</t>
  </si>
  <si>
    <t>ENGLISH</t>
  </si>
  <si>
    <t>HINDI</t>
  </si>
  <si>
    <t>MATHS</t>
  </si>
  <si>
    <t>SCIENCE</t>
  </si>
  <si>
    <t>SOCIAL SCIENCE</t>
  </si>
  <si>
    <t>COMPUTER SCIENCE</t>
  </si>
  <si>
    <t>TOTAL</t>
  </si>
  <si>
    <t>PERCENTAGE</t>
  </si>
  <si>
    <t xml:space="preserve">DATE : </t>
  </si>
  <si>
    <t xml:space="preserve">CLASS TR. </t>
  </si>
  <si>
    <t>PRINCIPAL</t>
  </si>
  <si>
    <t>ADITI SHARMA</t>
  </si>
  <si>
    <t>MRS. SHIKHA SHARMA</t>
  </si>
  <si>
    <t>MR. SANJAY SHARMA</t>
  </si>
  <si>
    <t>Good</t>
  </si>
  <si>
    <t>ATHARVJEET SINGH</t>
  </si>
  <si>
    <t>MRS. NEHA MANHAS</t>
  </si>
  <si>
    <t>MR. VIKRAMJEET SINGH</t>
  </si>
  <si>
    <t>AVIMOL GUPTA</t>
  </si>
  <si>
    <t>MRS. KOMAL GUPTA</t>
  </si>
  <si>
    <t>MR. AVINASH GUPTA</t>
  </si>
  <si>
    <t>BHOOMI BHAT</t>
  </si>
  <si>
    <t>MRS. RENU PANDITA</t>
  </si>
  <si>
    <t>MR. VIJAY KUMAR BHAT</t>
  </si>
  <si>
    <t>DAIWIK TICKOO</t>
  </si>
  <si>
    <t>MRS. ARCHANA TICKOO</t>
  </si>
  <si>
    <t>MR. YOGESH TICKOO</t>
  </si>
  <si>
    <t>Very Good</t>
  </si>
  <si>
    <t>DHANUJ SINGH</t>
  </si>
  <si>
    <t>MRS. MONIKA SINGH</t>
  </si>
  <si>
    <t>MR. BALWINDER SINGH</t>
  </si>
  <si>
    <t>MANVIK</t>
  </si>
  <si>
    <t>MRS. MANJUSHA KAPOOR</t>
  </si>
  <si>
    <t>Excellent</t>
  </si>
  <si>
    <t>ADM. NO.</t>
  </si>
  <si>
    <t>MOHD. ATIEF</t>
  </si>
  <si>
    <t>ROLL NO : 1</t>
  </si>
  <si>
    <t>MRS. TAJ KOUSER</t>
  </si>
  <si>
    <t>MOHD. SHABIR</t>
  </si>
  <si>
    <t>MUDIT SHARMA</t>
  </si>
  <si>
    <t>MRS. SUPRIYA SHARMA</t>
  </si>
  <si>
    <t>MR. SOHNOO KUMAR</t>
  </si>
  <si>
    <t>NAMAN KOUL</t>
  </si>
  <si>
    <t>MRS. URMELA</t>
  </si>
  <si>
    <t>MR. SUNIL KOUL</t>
  </si>
  <si>
    <t>PARINEETI KAPOOR</t>
  </si>
  <si>
    <t xml:space="preserve">  MRS. NEENU KAPOOR</t>
  </si>
  <si>
    <t xml:space="preserve">MR. AJAY KAPOOR  </t>
  </si>
  <si>
    <t>PAVIKA THAKUR</t>
  </si>
  <si>
    <t>MRS. USHA DEVI</t>
  </si>
  <si>
    <t>MR. PARSHOTAM THAKUR</t>
  </si>
  <si>
    <t>RAJAT RANA</t>
  </si>
  <si>
    <t>MRS. SAVETRI DEVI</t>
  </si>
  <si>
    <t>MR. RAJINDER SINGH</t>
  </si>
  <si>
    <t>RAKSHITA SHARMA</t>
  </si>
  <si>
    <t>MRS.SEEMA SHARMA</t>
  </si>
  <si>
    <t>MR. VIMALJIT</t>
  </si>
  <si>
    <t>RUDHER PRATAP SINGH</t>
  </si>
  <si>
    <t xml:space="preserve">  MRS. NEELAM DEVI</t>
  </si>
  <si>
    <t>MR. SHAMSHER SINGH</t>
  </si>
  <si>
    <t>RUHI</t>
  </si>
  <si>
    <t>MRS.DARSHANA DEVI</t>
  </si>
  <si>
    <t>MR.JAGDEV SINGH</t>
  </si>
  <si>
    <t>SAMAKSH</t>
  </si>
  <si>
    <t xml:space="preserve">  MRS. POOJA GUPTA</t>
  </si>
  <si>
    <t>MR. VISHAL GUPTA</t>
  </si>
  <si>
    <t>SANCHIA SAMBYAL</t>
  </si>
  <si>
    <t>MRS.ARTI TICKOO</t>
  </si>
  <si>
    <t>MR.SANJESHWAR SINGH</t>
  </si>
  <si>
    <t>SARTHAK VERMA</t>
  </si>
  <si>
    <t xml:space="preserve"> MRS. POOJA GUPTA</t>
  </si>
  <si>
    <t>MR. AJAY VERMA</t>
  </si>
  <si>
    <t>SHIVIN RAINA</t>
  </si>
  <si>
    <t>MRS. SEEMA RAINA</t>
  </si>
  <si>
    <t>MR. SANJAY KUMAR RAINA</t>
  </si>
  <si>
    <t>Very good</t>
  </si>
  <si>
    <t>TANMAY UPPAL</t>
  </si>
  <si>
    <t>MRS. PRIYA</t>
  </si>
  <si>
    <t>MR. PRAVEEN KUMAR</t>
  </si>
  <si>
    <t>VANI SHARMA</t>
  </si>
  <si>
    <t>MRS. BRINDA SHARMA</t>
  </si>
  <si>
    <t>MR. ANIL SHARMA</t>
  </si>
  <si>
    <t>AB</t>
  </si>
  <si>
    <t>YAKSHITA GUPTA</t>
  </si>
  <si>
    <t>MRS. NEETU GUPTA</t>
  </si>
  <si>
    <t>MR. SUMIT GUPTA</t>
  </si>
  <si>
    <t>KC GURUKUL PUBLIC SCHOOL JAMMU</t>
  </si>
  <si>
    <t>Session:2023-24</t>
  </si>
  <si>
    <t>Profile of Class:V A</t>
  </si>
  <si>
    <t>Total No. of Students:</t>
  </si>
  <si>
    <t>No. of Boys:</t>
  </si>
  <si>
    <t>Roll. No</t>
  </si>
  <si>
    <t>STUDENT NAME</t>
  </si>
  <si>
    <t>Admn. No</t>
  </si>
  <si>
    <t>Date of Addmission</t>
  </si>
  <si>
    <t>Gender M/F</t>
  </si>
  <si>
    <t>Date Of Birth</t>
  </si>
  <si>
    <t>Father's Name</t>
  </si>
  <si>
    <t>Mother's Name</t>
  </si>
  <si>
    <t>Residential Address</t>
  </si>
  <si>
    <t>Phone No.</t>
  </si>
  <si>
    <t>House</t>
  </si>
  <si>
    <t>Parent Occupation [Designation]</t>
  </si>
  <si>
    <t>Email Id</t>
  </si>
  <si>
    <t>RESULT FOR 
PREVIOUS EXAM</t>
  </si>
  <si>
    <t>MARKS % OF 
PREVIOUS EXAM</t>
  </si>
  <si>
    <t>Father</t>
  </si>
  <si>
    <t>Mother</t>
  </si>
  <si>
    <t>1</t>
  </si>
  <si>
    <t>01-04-2019</t>
  </si>
  <si>
    <t>M</t>
  </si>
  <si>
    <t>16/7/2013</t>
  </si>
  <si>
    <t>H/NO.-133 NEAR KRISHNA BUILDING NEW PLOT JAMMU</t>
  </si>
  <si>
    <t>9797362043</t>
  </si>
  <si>
    <t>8493886306</t>
  </si>
  <si>
    <t>PEACE</t>
  </si>
  <si>
    <t>BUSINESSMAN</t>
  </si>
  <si>
    <t>HOUSEWIFE</t>
  </si>
  <si>
    <t>sunnysharma2653@gmail.com</t>
  </si>
  <si>
    <t>2</t>
  </si>
  <si>
    <t>25-03-2019</t>
  </si>
  <si>
    <t>F</t>
  </si>
  <si>
    <t>HARIVIHAR LANE NO. 2 PATTA PALOURA JAMMU</t>
  </si>
  <si>
    <t>9086121800</t>
  </si>
  <si>
    <t>7006534156</t>
  </si>
  <si>
    <t>shikhasharma2092009@gmail.com</t>
  </si>
  <si>
    <t>3</t>
  </si>
  <si>
    <t>29-03-2019</t>
  </si>
  <si>
    <t>MR.VIKRAMJEET SINGH</t>
  </si>
  <si>
    <t>MRS.NEHA MANHAS</t>
  </si>
  <si>
    <t>VILL.GALWADAY CHACK,P.O GAJANSOO THE.MARH</t>
  </si>
  <si>
    <t>9419138888</t>
  </si>
  <si>
    <t>8491927120</t>
  </si>
  <si>
    <t>COURAGE</t>
  </si>
  <si>
    <t>vikramjeetmanhas@gmail.com</t>
  </si>
  <si>
    <t>4</t>
  </si>
  <si>
    <t>DIGIANA PULLI,NEAR POLICE POST,LANE NO.1, JAMMU</t>
  </si>
  <si>
    <t>7889760142</t>
  </si>
  <si>
    <t>9796841877</t>
  </si>
  <si>
    <t>PASSION</t>
  </si>
  <si>
    <t>PVT TEACHER</t>
  </si>
  <si>
    <t>5</t>
  </si>
  <si>
    <t>14/4/2013</t>
  </si>
  <si>
    <t>R/O PURKHOO DOMANA(SWARN VIHAR) JAMMU</t>
  </si>
  <si>
    <t>9419726981</t>
  </si>
  <si>
    <t>COOPERATIVE SECTOR</t>
  </si>
  <si>
    <t>GOVT EMPLOYEE( POLICE DEPT.)</t>
  </si>
  <si>
    <t>vijaybhat2009@gmail.com</t>
  </si>
  <si>
    <t>6</t>
  </si>
  <si>
    <t>11-03-2019</t>
  </si>
  <si>
    <t>20/4/2013</t>
  </si>
  <si>
    <t>H/NO.-33 L-4 SARASWATI VIHAR ANAND NAGAR BOHRI JAMMU</t>
  </si>
  <si>
    <t>7006536267</t>
  </si>
  <si>
    <t>9796486682</t>
  </si>
  <si>
    <t>PROSPERITY</t>
  </si>
  <si>
    <t>PVT. TEACHER</t>
  </si>
  <si>
    <t>tickoo.archana9@gmail.com</t>
  </si>
  <si>
    <t>7</t>
  </si>
  <si>
    <t>11-03-2020</t>
  </si>
  <si>
    <t>H NO. 321 LANE NO. 3SURYAVANSHI NAGAR SEC 7LOWER ROOPNAGAR MUTHI</t>
  </si>
  <si>
    <t>7889479026</t>
  </si>
  <si>
    <t>9873404941</t>
  </si>
  <si>
    <t>COMPUTER ENGINEER</t>
  </si>
  <si>
    <t>monikaslathiasingh@gmail.com</t>
  </si>
  <si>
    <t>8</t>
  </si>
  <si>
    <t>04-04-2019</t>
  </si>
  <si>
    <t xml:space="preserve">     ---------------------------</t>
  </si>
  <si>
    <t>F-75 NARANIAN STREET KACHI CHAWNI JAMMU TAWI</t>
  </si>
  <si>
    <t>9419859683</t>
  </si>
  <si>
    <t xml:space="preserve">     ---------------------</t>
  </si>
  <si>
    <t>SR LECTURER   (10+2)</t>
  </si>
  <si>
    <t>tulips_mk@rediffmail.com</t>
  </si>
  <si>
    <t>9</t>
  </si>
  <si>
    <t>16/03/2023</t>
  </si>
  <si>
    <t>20/01/2013</t>
  </si>
  <si>
    <t>GURHA BRAHMANA ,GUJJAR MOHALLA BANTALAB JAMMU</t>
  </si>
  <si>
    <t>7051559283</t>
  </si>
  <si>
    <t>7051783090</t>
  </si>
  <si>
    <t>GOVT. SERVICE</t>
  </si>
  <si>
    <t>shabir1234@gmail.com</t>
  </si>
  <si>
    <t>10</t>
  </si>
  <si>
    <t>11-07-2019</t>
  </si>
  <si>
    <t>MR SOHNOO KUMAR</t>
  </si>
  <si>
    <t>LANE NO.3 ,LOWER ROOP NAGAR JAMMU</t>
  </si>
  <si>
    <t>9682156220</t>
  </si>
  <si>
    <t>9596638336</t>
  </si>
  <si>
    <t>GOVT. EMPLOYEE   (SSB DEPT)</t>
  </si>
  <si>
    <t>sonusharmamdr209@gmail.com</t>
  </si>
  <si>
    <t>11</t>
  </si>
  <si>
    <t>MR. SUNIL KUMAR KOUL</t>
  </si>
  <si>
    <t>MRS. URMELA PANDITA KOUL</t>
  </si>
  <si>
    <t>H/NO.-6 AZAD COLONY MUTHI CAMP PHASE-2 JAMMU</t>
  </si>
  <si>
    <t>7006635728</t>
  </si>
  <si>
    <t>7006619013</t>
  </si>
  <si>
    <t>GOVT. EMPLOYEE (EDUCATION DEPT)</t>
  </si>
  <si>
    <t>sunil.koul08@gmail.com</t>
  </si>
  <si>
    <t>12</t>
  </si>
  <si>
    <t>18-07-2015</t>
  </si>
  <si>
    <t>MR AJAY KAPOOR</t>
  </si>
  <si>
    <t>MRS. NEENU KAPOOR</t>
  </si>
  <si>
    <t>173/174 RESHAM GHAR COLONY JAMMU</t>
  </si>
  <si>
    <t>9622035802</t>
  </si>
  <si>
    <t>9086216892</t>
  </si>
  <si>
    <t>kapoor.ajay975@gmail.com</t>
  </si>
  <si>
    <t>13</t>
  </si>
  <si>
    <t>LOWER THATTAR BANTALAB NEAR INDIAN GAS AGENCY</t>
  </si>
  <si>
    <t>6005260719</t>
  </si>
  <si>
    <t>9797540746</t>
  </si>
  <si>
    <t xml:space="preserve">GOVT EMPLOYEE </t>
  </si>
  <si>
    <t>psthakurarnav@gmail.com</t>
  </si>
  <si>
    <t>14</t>
  </si>
  <si>
    <t>22-03-2019</t>
  </si>
  <si>
    <t>H/NO.-6 STREET NO.-4 HAZURI BAGH ROAD P.O- TALLAB TILLO</t>
  </si>
  <si>
    <t>9149792072</t>
  </si>
  <si>
    <t>7051821015</t>
  </si>
  <si>
    <t>GOVT EMPLOYEE  (POLICE DEPT)</t>
  </si>
  <si>
    <t>rsrana1985@gmail.com</t>
  </si>
  <si>
    <t>15</t>
  </si>
  <si>
    <t>30/03/2023</t>
  </si>
  <si>
    <t>H.NO. 79,RAGUNATH PURA,JAMMU</t>
  </si>
  <si>
    <t>7006592913</t>
  </si>
  <si>
    <t>9541720899</t>
  </si>
  <si>
    <t>seemabanotra@gmail.com</t>
  </si>
  <si>
    <t>16</t>
  </si>
  <si>
    <t>MRS. NEELAM DEVI</t>
  </si>
  <si>
    <t>GAJANSOO, JAMMU</t>
  </si>
  <si>
    <t>9858100178</t>
  </si>
  <si>
    <t>8082800178</t>
  </si>
  <si>
    <t>FARMER</t>
  </si>
  <si>
    <t>17</t>
  </si>
  <si>
    <t>23-09-2013</t>
  </si>
  <si>
    <t>221,KRISHNA NAGAR JAMMU</t>
  </si>
  <si>
    <t>9858105320</t>
  </si>
  <si>
    <t>9541201507</t>
  </si>
  <si>
    <t>18</t>
  </si>
  <si>
    <t xml:space="preserve">SAMAKSH </t>
  </si>
  <si>
    <t>MRS. POOJA GUPTA</t>
  </si>
  <si>
    <t>H/NO.-3 SHASTRI NAGAR, NEAR TEMPLE GYM, JAMMU</t>
  </si>
  <si>
    <t>9149490064</t>
  </si>
  <si>
    <t>9541451942</t>
  </si>
  <si>
    <t>BUSINESS MAN</t>
  </si>
  <si>
    <t>BUSINESSWOMAN</t>
  </si>
  <si>
    <t>poojajaanu12611@gmail.com</t>
  </si>
  <si>
    <t>19</t>
  </si>
  <si>
    <t>16/02/2013</t>
  </si>
  <si>
    <t>SANJESHWAR SINGH</t>
  </si>
  <si>
    <t>ARTI TICKOO</t>
  </si>
  <si>
    <t>LANE NO.1,D-6,UPPER SHIV NAGAR,SUBHASH NAGAR,JAMMU</t>
  </si>
  <si>
    <t>9419222742</t>
  </si>
  <si>
    <t>7006476806</t>
  </si>
  <si>
    <t>EXCISE AND TAXATION DEPARTMENT(Govt, job)</t>
  </si>
  <si>
    <t>GOVT. TEACHER</t>
  </si>
  <si>
    <t>20</t>
  </si>
  <si>
    <t>H/NO.- 59D, L-5 UPPER SHIV NAGAR JAMMU</t>
  </si>
  <si>
    <t>919419132303</t>
  </si>
  <si>
    <t>919419150288</t>
  </si>
  <si>
    <t>ZONAL MANAGER</t>
  </si>
  <si>
    <t>J.E . (JKPDD )</t>
  </si>
  <si>
    <t>pooja9840ah@gmail.com</t>
  </si>
  <si>
    <t>21</t>
  </si>
  <si>
    <t xml:space="preserve">SHIVIN RAINA </t>
  </si>
  <si>
    <t>H/NO.-4 L-1 SHARDHA COLONY PATOLI BRAHMNA</t>
  </si>
  <si>
    <t>9149590090</t>
  </si>
  <si>
    <t>9149923552</t>
  </si>
  <si>
    <t>PRIVATE JOB</t>
  </si>
  <si>
    <t>sr7400123@gmail.com</t>
  </si>
  <si>
    <t>22</t>
  </si>
  <si>
    <t>08-04-2022</t>
  </si>
  <si>
    <t>MRS.PRIYA</t>
  </si>
  <si>
    <t>PATTA PALOURA</t>
  </si>
  <si>
    <t>9622216390</t>
  </si>
  <si>
    <t>7780956330</t>
  </si>
  <si>
    <t>GOVT. EMPLOYEE (POLICE DEPT)</t>
  </si>
  <si>
    <t>as3852984@gmail.com</t>
  </si>
  <si>
    <t>23</t>
  </si>
  <si>
    <t>08-04-2019</t>
  </si>
  <si>
    <t>20/1/2014</t>
  </si>
  <si>
    <t>22/3 INDRA COLONY JANIPUR JAMMU</t>
  </si>
  <si>
    <t>9419196882</t>
  </si>
  <si>
    <t>8082996882</t>
  </si>
  <si>
    <t xml:space="preserve"> vanshika17072007@gmail.com</t>
  </si>
  <si>
    <t>24</t>
  </si>
  <si>
    <t>16-04-2019</t>
  </si>
  <si>
    <t>H.no.-48, L.No.-1A Talab Tillo, Jammu</t>
  </si>
  <si>
    <t>7006129904</t>
  </si>
  <si>
    <t>9149461406</t>
  </si>
  <si>
    <t>sumitharikesh@gmail.com</t>
  </si>
  <si>
    <t>25</t>
  </si>
  <si>
    <t>26</t>
  </si>
  <si>
    <t>27</t>
  </si>
  <si>
    <t>28</t>
  </si>
  <si>
    <t xml:space="preserve"> </t>
  </si>
  <si>
    <t>K.C. Gurukul Public School, Jammu</t>
  </si>
  <si>
    <t>PA  I-(2023-2024)</t>
  </si>
  <si>
    <t xml:space="preserve">      Class- V A</t>
  </si>
  <si>
    <t>CLASS TR.  - ANKITA SHARMA</t>
  </si>
  <si>
    <t>S. No.</t>
  </si>
  <si>
    <t>Name</t>
  </si>
  <si>
    <t xml:space="preserve">English </t>
  </si>
  <si>
    <t xml:space="preserve">Hindi </t>
  </si>
  <si>
    <t xml:space="preserve">Maths </t>
  </si>
  <si>
    <t>Science</t>
  </si>
  <si>
    <t>S.st</t>
  </si>
  <si>
    <t xml:space="preserve">Comp. </t>
  </si>
  <si>
    <t>%AGE</t>
  </si>
  <si>
    <t>GR</t>
  </si>
  <si>
    <t>ab</t>
  </si>
  <si>
    <t>HALF YEARLY MARK SHEET (2023-2024)</t>
  </si>
  <si>
    <t>ROLL NO</t>
  </si>
  <si>
    <t>English</t>
  </si>
  <si>
    <t>Hindi</t>
  </si>
  <si>
    <t>Maths</t>
  </si>
  <si>
    <t>S.St.</t>
  </si>
  <si>
    <t>Comp</t>
  </si>
  <si>
    <t xml:space="preserve">GK                  </t>
  </si>
  <si>
    <t xml:space="preserve">M.SC   </t>
  </si>
  <si>
    <t>TERM I</t>
  </si>
  <si>
    <t>SESSION 2023-2024</t>
  </si>
  <si>
    <t>CLASS : V A</t>
  </si>
  <si>
    <t>S.No.</t>
  </si>
  <si>
    <t>COMPUTER</t>
  </si>
  <si>
    <t>PA I                                (10)</t>
  </si>
  <si>
    <t>S.E                      (5)</t>
  </si>
  <si>
    <t>ACTIVITY                  (5)</t>
  </si>
  <si>
    <t>TERM I                               (80)</t>
  </si>
  <si>
    <t>TOTAL   (100)</t>
  </si>
  <si>
    <t>TERM I                               (50)</t>
  </si>
  <si>
    <t>GK                  50</t>
  </si>
  <si>
    <t>M.SC    50</t>
  </si>
  <si>
    <t>GRAND TOTAL</t>
  </si>
  <si>
    <t>OVERALL GRADE</t>
  </si>
  <si>
    <t>ATTENDANCE          (90)</t>
  </si>
  <si>
    <t xml:space="preserve">                        PH.NO.   6005510660                       E-Mail ID : kcgurukuljmu@gmail.com</t>
  </si>
  <si>
    <t>REPORT CARD FOR TERM I (2022-23)</t>
  </si>
  <si>
    <t xml:space="preserve">ROLL NO:                                     </t>
  </si>
  <si>
    <t>MOTHER'S NAME:</t>
  </si>
  <si>
    <t>SCHOLASTIC AREA</t>
  </si>
  <si>
    <t>SUBJECT ENRICHMENT        (5)</t>
  </si>
  <si>
    <t>S.SCIENCE</t>
  </si>
  <si>
    <t>COMP.Sc(50)</t>
  </si>
  <si>
    <t>GK(50)</t>
  </si>
  <si>
    <t>M.SC(50)</t>
  </si>
  <si>
    <t xml:space="preserve">PERCENTAGE </t>
  </si>
  <si>
    <t xml:space="preserve">CLASS TEACHER'S REMARKS:               </t>
  </si>
  <si>
    <t>Note : "AB" indicates ABSENT in the Subject Exam</t>
  </si>
  <si>
    <t>PART - II (A) : CO- SCHOLASTIC ACTIVITIES ( to be assessed on a 3 point scale)</t>
  </si>
  <si>
    <t>ACTIVITIES</t>
  </si>
  <si>
    <t xml:space="preserve">TERM -I(GRADE) </t>
  </si>
  <si>
    <t xml:space="preserve">ART EDUCATION </t>
  </si>
  <si>
    <t>B</t>
  </si>
  <si>
    <t>PART - II (B) : HEALTH &amp; PHYSICAL EDUCATION ( to be assessed on a 3 point scale)</t>
  </si>
  <si>
    <t>GAMES</t>
  </si>
  <si>
    <t>HEALTH &amp; FITNESS</t>
  </si>
  <si>
    <t>DANCE</t>
  </si>
  <si>
    <t>A</t>
  </si>
  <si>
    <t>MUSIC</t>
  </si>
  <si>
    <t>PART - III : DISCIPLINE  ( to be assessed on a 3 point scale)</t>
  </si>
  <si>
    <t>ATTENDANCE</t>
  </si>
  <si>
    <t>82/90</t>
  </si>
  <si>
    <t>RESULT</t>
  </si>
  <si>
    <t>GRADING SYSTEM(Scholastic)</t>
  </si>
  <si>
    <t>GRADING SYSTEM(Co- Scholastic)</t>
  </si>
  <si>
    <t xml:space="preserve">MARKS RANGE </t>
  </si>
  <si>
    <t>GRADE POINTS</t>
  </si>
  <si>
    <t>91-100</t>
  </si>
  <si>
    <t>A1</t>
  </si>
  <si>
    <t>51-60</t>
  </si>
  <si>
    <t>C1</t>
  </si>
  <si>
    <t>81-90</t>
  </si>
  <si>
    <t>A2</t>
  </si>
  <si>
    <t>41-50</t>
  </si>
  <si>
    <t>C2</t>
  </si>
  <si>
    <t>71-80</t>
  </si>
  <si>
    <t>B1</t>
  </si>
  <si>
    <t>33-40</t>
  </si>
  <si>
    <t>D</t>
  </si>
  <si>
    <t>C</t>
  </si>
  <si>
    <t>61-70</t>
  </si>
  <si>
    <t>B2</t>
  </si>
  <si>
    <t>&lt;32</t>
  </si>
  <si>
    <t>E</t>
  </si>
  <si>
    <t>CLASS TEACHER SIGNATURE</t>
  </si>
  <si>
    <t>PRINCIPAL SIGN</t>
  </si>
  <si>
    <t>85/90</t>
  </si>
  <si>
    <t>DATE:  07-10-23</t>
  </si>
  <si>
    <t>ME:</t>
  </si>
  <si>
    <t>83/90</t>
  </si>
  <si>
    <t>70/90</t>
  </si>
  <si>
    <t xml:space="preserve">FATHER'S NAME: </t>
  </si>
  <si>
    <t>COMP.Sc</t>
  </si>
  <si>
    <t>GK</t>
  </si>
  <si>
    <t>45/50</t>
  </si>
  <si>
    <t>M.SC</t>
  </si>
  <si>
    <t>33.5/50</t>
  </si>
  <si>
    <t>72/90</t>
  </si>
  <si>
    <t>81/90</t>
  </si>
  <si>
    <t>MS. MANJUSHA KAPOOR</t>
  </si>
  <si>
    <t>60/90</t>
  </si>
  <si>
    <t>1494</t>
  </si>
  <si>
    <t>FATHER'S NAME:</t>
  </si>
  <si>
    <t>ME :</t>
  </si>
  <si>
    <t>73/90</t>
  </si>
  <si>
    <t xml:space="preserve">V A </t>
  </si>
  <si>
    <t>71/90</t>
  </si>
  <si>
    <t>88/90</t>
  </si>
  <si>
    <t>79/90</t>
  </si>
  <si>
    <t>87/90</t>
  </si>
  <si>
    <t>1229</t>
  </si>
  <si>
    <t>56/90</t>
  </si>
  <si>
    <t>TOTAL(550)</t>
  </si>
  <si>
    <t>77/90</t>
  </si>
  <si>
    <t>49/90</t>
  </si>
  <si>
    <t xml:space="preserve">DATE:  </t>
  </si>
  <si>
    <t>80/90</t>
  </si>
  <si>
    <t>G.K</t>
  </si>
  <si>
    <t>HY</t>
  </si>
  <si>
    <t>S.E</t>
  </si>
  <si>
    <t>N.B</t>
  </si>
  <si>
    <t>FINAL</t>
  </si>
  <si>
    <t>Ab</t>
  </si>
  <si>
    <t>REPORT CARD FOR PA II</t>
  </si>
  <si>
    <t>PA  II-(2023-2024)</t>
  </si>
  <si>
    <t>Affiliation No.          730056</t>
  </si>
  <si>
    <t>School Code : 23553</t>
  </si>
  <si>
    <t>KC GURUKUL PUBLIC SCHOOL   PALOURA  , JAMMU</t>
  </si>
  <si>
    <t xml:space="preserve">Contact No. : </t>
  </si>
  <si>
    <t>6005510660</t>
  </si>
  <si>
    <t xml:space="preserve">Website : </t>
  </si>
  <si>
    <t>www.kcgurukulschool.in</t>
  </si>
  <si>
    <t>STUDENT PROFILE</t>
  </si>
  <si>
    <t>NAME :</t>
  </si>
  <si>
    <t>ROLL NO:</t>
  </si>
  <si>
    <t>CLASS &amp; SECTION :</t>
  </si>
  <si>
    <t xml:space="preserve">ADMISSION NO.: </t>
  </si>
  <si>
    <t>D.O.BIRTH :</t>
  </si>
  <si>
    <t>CONTACT NO.:</t>
  </si>
  <si>
    <t>FATHER'S NAME :</t>
  </si>
  <si>
    <t>PART - I : SCHOLASTIC AREA</t>
  </si>
  <si>
    <t xml:space="preserve">SUBJECT </t>
  </si>
  <si>
    <t>TERM - I</t>
  </si>
  <si>
    <t>TERM - II</t>
  </si>
  <si>
    <t>PA I              (10)</t>
  </si>
  <si>
    <t>N B             (5)</t>
  </si>
  <si>
    <t xml:space="preserve">S.E                (5) </t>
  </si>
  <si>
    <t xml:space="preserve">H Y (80) </t>
  </si>
  <si>
    <t>PA  II              (10)</t>
  </si>
  <si>
    <t xml:space="preserve">F (80) </t>
  </si>
  <si>
    <t>MATHEMATICS</t>
  </si>
  <si>
    <t>M.SC.</t>
  </si>
  <si>
    <t>TERM-I M.M.</t>
  </si>
  <si>
    <t>TERM-I M.O</t>
  </si>
  <si>
    <t>TERM-I PER</t>
  </si>
  <si>
    <t>TERM-I GR</t>
  </si>
  <si>
    <t>TERM-II M.M.</t>
  </si>
  <si>
    <t>TERM-II M.O</t>
  </si>
  <si>
    <t>TERM-II PER</t>
  </si>
  <si>
    <t>TERM-II GR</t>
  </si>
  <si>
    <t>OVERALL TOTAL</t>
  </si>
  <si>
    <t>OVERALL PERCENT</t>
  </si>
  <si>
    <t xml:space="preserve">OVERALL GRADE </t>
  </si>
  <si>
    <t>TERM -II ( GRADE)</t>
  </si>
  <si>
    <t xml:space="preserve">REMARKS </t>
  </si>
  <si>
    <t>CLASS TEACHER</t>
  </si>
  <si>
    <t xml:space="preserve">PRINCIPAL </t>
  </si>
  <si>
    <t xml:space="preserve"> KC GURUKUL PUBLIC SCHOOL</t>
  </si>
  <si>
    <t>RESULT STATEMENT OF ANNUAL EXAMINATION[2023-2024]</t>
  </si>
  <si>
    <t xml:space="preserve">TEACHER'S NAME : </t>
  </si>
  <si>
    <t>CLASS : V-A</t>
  </si>
  <si>
    <t>NAME OF STUDENT</t>
  </si>
  <si>
    <t>PA 1</t>
  </si>
  <si>
    <t xml:space="preserve">NB </t>
  </si>
  <si>
    <t>SUB ENR.</t>
  </si>
  <si>
    <t xml:space="preserve">TOTAL </t>
  </si>
  <si>
    <t>PA II</t>
  </si>
  <si>
    <t>SE</t>
  </si>
  <si>
    <t>TERM II</t>
  </si>
  <si>
    <t xml:space="preserve"> V A</t>
  </si>
  <si>
    <t>MRS.MONIKA SINGH</t>
  </si>
  <si>
    <t xml:space="preserve">  V A</t>
  </si>
  <si>
    <t>TEACHER'S NAME : ANKITA SHARMA</t>
  </si>
  <si>
    <t>ANKITA SHARMA</t>
  </si>
  <si>
    <t>RUDHER PRATAP</t>
  </si>
  <si>
    <t>COMPUTER(50)</t>
  </si>
  <si>
    <t>M.SC.(50)</t>
  </si>
  <si>
    <t>A+</t>
  </si>
  <si>
    <t xml:space="preserve">RUDHER PRATAP </t>
  </si>
  <si>
    <t>FINAL  MARK SHEET (2023-2024)</t>
  </si>
  <si>
    <t>RESULT STATEMENT OF ANNUAL EXAMINATION[2023-24]</t>
  </si>
  <si>
    <t>REPORT CARD (SESSION : 2023-2024)</t>
  </si>
  <si>
    <t>CLASS :  V A</t>
  </si>
  <si>
    <t>59</t>
  </si>
  <si>
    <t>ATTENDENCE</t>
  </si>
  <si>
    <t>183</t>
  </si>
  <si>
    <t>186</t>
  </si>
  <si>
    <t>154</t>
  </si>
  <si>
    <t>191</t>
  </si>
  <si>
    <t>153</t>
  </si>
  <si>
    <t>179</t>
  </si>
  <si>
    <t>178</t>
  </si>
  <si>
    <t>188</t>
  </si>
  <si>
    <t>176</t>
  </si>
  <si>
    <t>196</t>
  </si>
  <si>
    <t>184</t>
  </si>
  <si>
    <t>5.25</t>
  </si>
  <si>
    <t xml:space="preserve"> ,</t>
  </si>
  <si>
    <t>162</t>
  </si>
  <si>
    <t>149</t>
  </si>
  <si>
    <t>182</t>
  </si>
  <si>
    <t>203</t>
  </si>
  <si>
    <t>205</t>
  </si>
  <si>
    <t>177</t>
  </si>
  <si>
    <t>194</t>
  </si>
  <si>
    <t>110</t>
  </si>
  <si>
    <t>189</t>
  </si>
  <si>
    <t>100</t>
  </si>
  <si>
    <t>Promoted to class VI</t>
  </si>
  <si>
    <t xml:space="preserve">GOOD </t>
  </si>
  <si>
    <t>Prromoted to class VI</t>
  </si>
  <si>
    <t xml:space="preserve"> A+</t>
  </si>
  <si>
    <t>Outstanding</t>
  </si>
  <si>
    <t>178/203</t>
  </si>
  <si>
    <t>186/203</t>
  </si>
  <si>
    <t>191/203</t>
  </si>
  <si>
    <t>154/203</t>
  </si>
  <si>
    <t>153/203</t>
  </si>
  <si>
    <t>184/203</t>
  </si>
  <si>
    <t>162/203</t>
  </si>
  <si>
    <t>149/203</t>
  </si>
  <si>
    <t>182/206</t>
  </si>
  <si>
    <t>188/203</t>
  </si>
  <si>
    <t>176/203</t>
  </si>
  <si>
    <t>200/203</t>
  </si>
  <si>
    <t>199/203</t>
  </si>
  <si>
    <t>177/203</t>
  </si>
  <si>
    <t>110/203</t>
  </si>
  <si>
    <t>196/203</t>
  </si>
  <si>
    <t>189/203</t>
  </si>
  <si>
    <t>197/203</t>
  </si>
  <si>
    <t>100/203</t>
  </si>
  <si>
    <t>179/203</t>
  </si>
  <si>
    <t>G.KNOWLEDGE(50)</t>
  </si>
  <si>
    <t>COMPUTER(50</t>
  </si>
  <si>
    <t>ATTENDNACE RECORD</t>
  </si>
  <si>
    <t>GENDER</t>
  </si>
  <si>
    <t>Boys:</t>
  </si>
  <si>
    <t>Girls</t>
  </si>
  <si>
    <t>TOTAL NO. OF INSTRUCTIONAL DAYS=203</t>
  </si>
  <si>
    <t>TOTAL NO. OF BOYS=</t>
  </si>
  <si>
    <t>TOTAL ANNUAL ATTENDANCE OF BOYS=</t>
  </si>
  <si>
    <t>TOTAL NO. OF GIRLS</t>
  </si>
  <si>
    <t>TOTAL ANNUAL ATTENDANCE OF GIRLS</t>
  </si>
  <si>
    <t>(BOYS)ANNUAL ATTENDANCE RATE=</t>
  </si>
  <si>
    <t>(GIRLS)ANNUAL ATTENDANCE RATE=</t>
  </si>
  <si>
    <t>TOTAL STUDENTS</t>
  </si>
  <si>
    <t>TOTAL NO. OF ATTENDANCE OF 24 STUDENTS=</t>
  </si>
  <si>
    <t>ATTENDANCE RECORD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</si>
</sst>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4" formatCode="_(&quot;$&quot;* #,##0.00_);_(&quot;$&quot;* \(#,##0.00\);_(&quot;$&quot;* &quot;-&quot;??_);_(@_)"/>
    <numFmt numFmtId="164" formatCode="0.0"/>
  </numFmts>
  <fonts count="5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2"/>
      <color theme="1"/>
      <name val="Times New Roman"/>
      <family val="1"/>
    </font>
    <font>
      <b/>
      <sz val="11"/>
      <color theme="1"/>
      <name val="Times New Roman"/>
      <family val="1"/>
    </font>
    <font>
      <sz val="12"/>
      <color theme="1"/>
      <name val="Times New Roman"/>
      <family val="1"/>
    </font>
    <font>
      <sz val="11"/>
      <color rgb="FF000000"/>
      <name val="Calibri"/>
      <family val="2"/>
    </font>
    <font>
      <b/>
      <sz val="11"/>
      <color rgb="FF000000"/>
      <name val="Calibri"/>
      <family val="2"/>
    </font>
    <font>
      <b/>
      <sz val="12"/>
      <color rgb="FF000000"/>
      <name val="Calibri"/>
      <family val="2"/>
    </font>
    <font>
      <b/>
      <sz val="13"/>
      <color rgb="FFFF0000"/>
      <name val="Calibri"/>
      <family val="2"/>
      <scheme val="minor"/>
    </font>
    <font>
      <b/>
      <sz val="10"/>
      <color theme="1"/>
      <name val="Times New Roman"/>
      <family val="1"/>
    </font>
    <font>
      <sz val="12"/>
      <color theme="1"/>
      <name val="Calibri"/>
      <family val="2"/>
      <scheme val="minor"/>
    </font>
    <font>
      <sz val="11"/>
      <color theme="1"/>
      <name val="Times New Roman"/>
      <family val="1"/>
    </font>
    <font>
      <u/>
      <sz val="11"/>
      <color theme="10"/>
      <name val="Calibri"/>
      <family val="2"/>
      <scheme val="minor"/>
    </font>
    <font>
      <b/>
      <sz val="11"/>
      <name val="Calibri"/>
      <family val="2"/>
    </font>
    <font>
      <b/>
      <sz val="11"/>
      <name val="Calibri"/>
      <family val="2"/>
      <scheme val="minor"/>
    </font>
    <font>
      <sz val="12"/>
      <color rgb="FF000000"/>
      <name val="Calibri"/>
      <family val="2"/>
    </font>
    <font>
      <b/>
      <sz val="14"/>
      <color theme="1"/>
      <name val="Times New Roman"/>
      <family val="1"/>
    </font>
    <font>
      <b/>
      <sz val="13"/>
      <color theme="1"/>
      <name val="Times New Roman"/>
      <family val="1"/>
    </font>
    <font>
      <b/>
      <sz val="18"/>
      <color theme="1"/>
      <name val="Cambria"/>
      <family val="1"/>
      <scheme val="major"/>
    </font>
    <font>
      <b/>
      <sz val="14"/>
      <color theme="1"/>
      <name val="Cambria"/>
      <family val="1"/>
      <scheme val="major"/>
    </font>
    <font>
      <b/>
      <sz val="12"/>
      <color theme="1"/>
      <name val="Cambria"/>
      <family val="1"/>
      <scheme val="major"/>
    </font>
    <font>
      <sz val="12"/>
      <color theme="1"/>
      <name val="Arial"/>
      <family val="2"/>
    </font>
    <font>
      <b/>
      <sz val="12"/>
      <color rgb="FF000000"/>
      <name val="Cambria"/>
      <family val="1"/>
      <scheme val="major"/>
    </font>
    <font>
      <sz val="12"/>
      <color theme="1"/>
      <name val="Cambria"/>
      <family val="1"/>
      <scheme val="major"/>
    </font>
    <font>
      <sz val="12"/>
      <color rgb="FF000000"/>
      <name val="Cambria"/>
      <family val="1"/>
      <scheme val="major"/>
    </font>
    <font>
      <b/>
      <sz val="11"/>
      <color rgb="FF000000"/>
      <name val="Arial"/>
      <family val="2"/>
    </font>
    <font>
      <b/>
      <sz val="9"/>
      <color theme="1"/>
      <name val="Times New Roman"/>
      <family val="1"/>
    </font>
    <font>
      <sz val="11"/>
      <color rgb="FF000000"/>
      <name val="Times New Roman"/>
      <family val="1"/>
    </font>
    <font>
      <b/>
      <sz val="11"/>
      <color rgb="FF000000"/>
      <name val="Times New Roman"/>
      <family val="1"/>
    </font>
    <font>
      <sz val="14"/>
      <color theme="1"/>
      <name val="Times New Roman"/>
      <family val="1"/>
    </font>
    <font>
      <sz val="14"/>
      <color rgb="FF000000"/>
      <name val="Times New Roman"/>
      <family val="1"/>
    </font>
    <font>
      <b/>
      <sz val="14"/>
      <color rgb="FF000000"/>
      <name val="Times New Roman"/>
      <family val="1"/>
    </font>
    <font>
      <sz val="14"/>
      <color rgb="FF000000"/>
      <name val="Arial"/>
      <family val="2"/>
    </font>
    <font>
      <b/>
      <sz val="14"/>
      <color theme="1"/>
      <name val="Calibri"/>
      <family val="2"/>
      <scheme val="minor"/>
    </font>
    <font>
      <b/>
      <sz val="14"/>
      <color rgb="FF000000"/>
      <name val="Arial"/>
      <family val="2"/>
    </font>
    <font>
      <sz val="14"/>
      <color theme="1"/>
      <name val="Calibri"/>
      <family val="2"/>
      <scheme val="minor"/>
    </font>
    <font>
      <b/>
      <u/>
      <sz val="11"/>
      <color theme="1"/>
      <name val="Times New Roman"/>
      <family val="1"/>
    </font>
    <font>
      <u/>
      <sz val="11"/>
      <color theme="10"/>
      <name val="Calibri"/>
      <family val="2"/>
    </font>
    <font>
      <sz val="11"/>
      <name val="Calibri"/>
      <family val="2"/>
      <scheme val="minor"/>
    </font>
    <font>
      <b/>
      <sz val="11"/>
      <color theme="3"/>
      <name val="Calibri"/>
      <family val="2"/>
      <scheme val="minor"/>
    </font>
    <font>
      <b/>
      <sz val="11"/>
      <color rgb="FFFF0000"/>
      <name val="Calibri"/>
      <family val="2"/>
      <scheme val="minor"/>
    </font>
    <font>
      <b/>
      <sz val="18"/>
      <color rgb="FF000000"/>
      <name val="Times New Roman"/>
      <family val="1"/>
    </font>
    <font>
      <b/>
      <sz val="18"/>
      <color theme="1"/>
      <name val="Times New Roman"/>
      <family val="1"/>
    </font>
    <font>
      <b/>
      <u/>
      <sz val="18"/>
      <color theme="10"/>
      <name val="Times New Roman"/>
      <family val="1"/>
    </font>
    <font>
      <b/>
      <sz val="18"/>
      <name val="Times New Roman"/>
      <family val="1"/>
    </font>
    <font>
      <b/>
      <sz val="12"/>
      <color theme="3"/>
      <name val="Times New Roman"/>
      <family val="1"/>
    </font>
    <font>
      <b/>
      <sz val="12"/>
      <color theme="1"/>
      <name val="Arial Narrow"/>
      <family val="2"/>
    </font>
  </fonts>
  <fills count="9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3" tint="0.79995117038483843"/>
        <bgColor indexed="64"/>
      </patternFill>
    </fill>
    <fill>
      <patternFill patternType="solid">
        <fgColor theme="4" tint="0.7999511703848384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4.9989318521683403E-2"/>
        <bgColor indexed="64"/>
      </patternFill>
    </fill>
  </fills>
  <borders count="58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</borders>
  <cellStyleXfs count="7">
    <xf numFmtId="0" fontId="0" fillId="0" borderId="0"/>
    <xf numFmtId="44" fontId="1" fillId="0" borderId="0" applyFont="0" applyFill="0" applyBorder="0" applyAlignment="0" applyProtection="0"/>
    <xf numFmtId="0" fontId="2" fillId="0" borderId="1" applyNumberFormat="0" applyFill="0" applyAlignment="0" applyProtection="0"/>
    <xf numFmtId="0" fontId="3" fillId="0" borderId="2" applyNumberFormat="0" applyFill="0" applyAlignment="0" applyProtection="0"/>
    <xf numFmtId="0" fontId="10" fillId="0" borderId="0"/>
    <xf numFmtId="0" fontId="17" fillId="0" borderId="0" applyNumberFormat="0" applyFill="0" applyBorder="0" applyAlignment="0" applyProtection="0"/>
    <xf numFmtId="0" fontId="42" fillId="0" borderId="0" applyNumberFormat="0" applyFill="0" applyBorder="0" applyAlignment="0" applyProtection="0">
      <alignment vertical="top"/>
      <protection locked="0"/>
    </xf>
  </cellStyleXfs>
  <cellXfs count="680">
    <xf numFmtId="0" fontId="0" fillId="0" borderId="0" xfId="0"/>
    <xf numFmtId="0" fontId="6" fillId="0" borderId="3" xfId="0" applyFont="1" applyBorder="1"/>
    <xf numFmtId="0" fontId="6" fillId="0" borderId="6" xfId="0" applyFont="1" applyBorder="1" applyAlignment="1">
      <alignment horizontal="left"/>
    </xf>
    <xf numFmtId="0" fontId="6" fillId="0" borderId="3" xfId="0" applyFont="1" applyBorder="1" applyAlignment="1">
      <alignment horizontal="center"/>
    </xf>
    <xf numFmtId="0" fontId="6" fillId="0" borderId="4" xfId="0" applyFont="1" applyBorder="1" applyAlignment="1">
      <alignment horizontal="left"/>
    </xf>
    <xf numFmtId="0" fontId="6" fillId="0" borderId="5" xfId="0" applyFont="1" applyBorder="1" applyAlignment="1">
      <alignment horizontal="left"/>
    </xf>
    <xf numFmtId="0" fontId="6" fillId="0" borderId="3" xfId="0" applyFont="1" applyBorder="1" applyAlignment="1">
      <alignment horizontal="left"/>
    </xf>
    <xf numFmtId="0" fontId="7" fillId="0" borderId="3" xfId="0" applyFont="1" applyBorder="1" applyAlignment="1">
      <alignment horizontal="center" vertical="center"/>
    </xf>
    <xf numFmtId="164" fontId="7" fillId="0" borderId="3" xfId="0" applyNumberFormat="1" applyFont="1" applyBorder="1" applyAlignment="1">
      <alignment horizontal="center"/>
    </xf>
    <xf numFmtId="0" fontId="6" fillId="0" borderId="3" xfId="0" applyFont="1" applyBorder="1" applyAlignment="1">
      <alignment horizontal="center" vertical="center"/>
    </xf>
    <xf numFmtId="164" fontId="8" fillId="0" borderId="3" xfId="0" applyNumberFormat="1" applyFont="1" applyBorder="1" applyAlignment="1">
      <alignment horizontal="center" vertical="center"/>
    </xf>
    <xf numFmtId="0" fontId="6" fillId="0" borderId="13" xfId="0" applyFont="1" applyBorder="1" applyAlignment="1">
      <alignment horizontal="center" vertical="top"/>
    </xf>
    <xf numFmtId="0" fontId="6" fillId="0" borderId="14" xfId="0" applyFont="1" applyBorder="1" applyAlignment="1">
      <alignment horizontal="center" vertical="top"/>
    </xf>
    <xf numFmtId="0" fontId="8" fillId="0" borderId="0" xfId="0" applyFont="1" applyAlignment="1">
      <alignment horizontal="center" vertical="center"/>
    </xf>
    <xf numFmtId="0" fontId="9" fillId="0" borderId="3" xfId="0" applyFont="1" applyBorder="1" applyAlignment="1">
      <alignment horizontal="center" vertical="center"/>
    </xf>
    <xf numFmtId="0" fontId="7" fillId="2" borderId="3" xfId="0" applyFont="1" applyFill="1" applyBorder="1" applyAlignment="1">
      <alignment horizontal="center" vertical="center"/>
    </xf>
    <xf numFmtId="0" fontId="6" fillId="0" borderId="0" xfId="0" applyFont="1" applyAlignment="1">
      <alignment horizontal="left"/>
    </xf>
    <xf numFmtId="0" fontId="6" fillId="0" borderId="0" xfId="0" applyFont="1"/>
    <xf numFmtId="0" fontId="6" fillId="0" borderId="8" xfId="0" applyFont="1" applyBorder="1" applyAlignment="1">
      <alignment horizontal="left"/>
    </xf>
    <xf numFmtId="0" fontId="11" fillId="0" borderId="15" xfId="4" applyFont="1" applyBorder="1" applyAlignment="1">
      <alignment horizontal="left" vertical="center" wrapText="1"/>
    </xf>
    <xf numFmtId="0" fontId="11" fillId="0" borderId="15" xfId="4" applyFont="1" applyBorder="1" applyAlignment="1">
      <alignment vertical="center" wrapText="1"/>
    </xf>
    <xf numFmtId="0" fontId="11" fillId="0" borderId="15" xfId="4" applyFont="1" applyBorder="1" applyAlignment="1">
      <alignment horizontal="center" vertical="center"/>
    </xf>
    <xf numFmtId="0" fontId="12" fillId="0" borderId="15" xfId="4" applyFont="1" applyBorder="1" applyAlignment="1">
      <alignment vertical="center" wrapText="1"/>
    </xf>
    <xf numFmtId="0" fontId="11" fillId="0" borderId="16" xfId="4" applyFont="1" applyBorder="1" applyAlignment="1">
      <alignment horizontal="left" vertical="center" wrapText="1"/>
    </xf>
    <xf numFmtId="14" fontId="12" fillId="0" borderId="17" xfId="4" applyNumberFormat="1" applyFont="1" applyBorder="1" applyAlignment="1">
      <alignment horizontal="center" vertical="center"/>
    </xf>
    <xf numFmtId="0" fontId="12" fillId="0" borderId="15" xfId="4" applyFont="1" applyBorder="1" applyAlignment="1">
      <alignment horizontal="left" vertical="center" wrapText="1"/>
    </xf>
    <xf numFmtId="0" fontId="10" fillId="0" borderId="15" xfId="4" applyBorder="1" applyAlignment="1">
      <alignment horizontal="left" vertical="center" wrapText="1"/>
    </xf>
    <xf numFmtId="0" fontId="10" fillId="0" borderId="0" xfId="4" applyAlignment="1">
      <alignment horizontal="left" vertical="center" wrapText="1"/>
    </xf>
    <xf numFmtId="0" fontId="3" fillId="4" borderId="19" xfId="3" applyFill="1" applyBorder="1" applyAlignment="1">
      <alignment horizontal="center"/>
    </xf>
    <xf numFmtId="0" fontId="3" fillId="4" borderId="6" xfId="3" applyFill="1" applyBorder="1" applyAlignment="1"/>
    <xf numFmtId="0" fontId="13" fillId="5" borderId="3" xfId="3" applyFont="1" applyFill="1" applyBorder="1" applyAlignment="1"/>
    <xf numFmtId="0" fontId="4" fillId="5" borderId="20" xfId="0" applyFont="1" applyFill="1" applyBorder="1"/>
    <xf numFmtId="0" fontId="0" fillId="0" borderId="20" xfId="0" applyBorder="1"/>
    <xf numFmtId="0" fontId="8" fillId="6" borderId="21" xfId="0" applyFont="1" applyFill="1" applyBorder="1" applyAlignment="1">
      <alignment horizontal="center" vertical="center"/>
    </xf>
    <xf numFmtId="0" fontId="5" fillId="6" borderId="5" xfId="0" applyFont="1" applyFill="1" applyBorder="1" applyAlignment="1">
      <alignment horizontal="center" vertical="center"/>
    </xf>
    <xf numFmtId="0" fontId="8" fillId="6" borderId="3" xfId="0" applyFont="1" applyFill="1" applyBorder="1" applyAlignment="1">
      <alignment horizontal="center" vertical="center" wrapText="1"/>
    </xf>
    <xf numFmtId="0" fontId="8" fillId="6" borderId="3" xfId="0" applyFont="1" applyFill="1" applyBorder="1" applyAlignment="1">
      <alignment horizontal="center" vertical="center"/>
    </xf>
    <xf numFmtId="0" fontId="14" fillId="6" borderId="3" xfId="0" applyFont="1" applyFill="1" applyBorder="1" applyAlignment="1">
      <alignment horizontal="center" vertical="center" wrapText="1"/>
    </xf>
    <xf numFmtId="0" fontId="5" fillId="6" borderId="3" xfId="0" applyFont="1" applyFill="1" applyBorder="1" applyAlignment="1">
      <alignment horizontal="center" vertical="center"/>
    </xf>
    <xf numFmtId="0" fontId="5" fillId="6" borderId="3" xfId="0" applyFont="1" applyFill="1" applyBorder="1" applyAlignment="1">
      <alignment horizontal="center" vertical="center" wrapText="1"/>
    </xf>
    <xf numFmtId="0" fontId="5" fillId="6" borderId="4" xfId="0" applyFont="1" applyFill="1" applyBorder="1" applyAlignment="1">
      <alignment horizontal="center" vertical="center" wrapText="1"/>
    </xf>
    <xf numFmtId="0" fontId="5" fillId="0" borderId="0" xfId="0" applyFont="1" applyAlignment="1">
      <alignment horizontal="center" vertical="center"/>
    </xf>
    <xf numFmtId="0" fontId="8" fillId="6" borderId="21" xfId="0" applyFont="1" applyFill="1" applyBorder="1" applyAlignment="1">
      <alignment horizontal="center"/>
    </xf>
    <xf numFmtId="0" fontId="8" fillId="6" borderId="3" xfId="0" applyFont="1" applyFill="1" applyBorder="1" applyAlignment="1">
      <alignment horizontal="center" wrapText="1"/>
    </xf>
    <xf numFmtId="0" fontId="8" fillId="6" borderId="3" xfId="0" applyFont="1" applyFill="1" applyBorder="1" applyAlignment="1">
      <alignment vertical="top" wrapText="1"/>
    </xf>
    <xf numFmtId="0" fontId="8" fillId="6" borderId="5" xfId="0" applyFont="1" applyFill="1" applyBorder="1" applyAlignment="1">
      <alignment vertical="top" wrapText="1"/>
    </xf>
    <xf numFmtId="0" fontId="8" fillId="6" borderId="5" xfId="0" applyFont="1" applyFill="1" applyBorder="1"/>
    <xf numFmtId="0" fontId="0" fillId="6" borderId="3" xfId="0" applyFill="1" applyBorder="1"/>
    <xf numFmtId="0" fontId="0" fillId="6" borderId="4" xfId="0" applyFill="1" applyBorder="1"/>
    <xf numFmtId="49" fontId="15" fillId="0" borderId="3" xfId="0" applyNumberFormat="1" applyFont="1" applyBorder="1"/>
    <xf numFmtId="0" fontId="11" fillId="0" borderId="17" xfId="4" applyFont="1" applyBorder="1" applyAlignment="1">
      <alignment vertical="center"/>
    </xf>
    <xf numFmtId="0" fontId="11" fillId="0" borderId="3" xfId="4" applyFont="1" applyBorder="1" applyAlignment="1">
      <alignment horizontal="center" vertical="center"/>
    </xf>
    <xf numFmtId="14" fontId="16" fillId="0" borderId="3" xfId="0" applyNumberFormat="1" applyFont="1" applyBorder="1" applyAlignment="1">
      <alignment horizontal="center" wrapText="1"/>
    </xf>
    <xf numFmtId="0" fontId="0" fillId="0" borderId="3" xfId="0" applyBorder="1"/>
    <xf numFmtId="0" fontId="10" fillId="0" borderId="15" xfId="4" applyBorder="1" applyAlignment="1">
      <alignment vertical="center" wrapText="1"/>
    </xf>
    <xf numFmtId="0" fontId="10" fillId="0" borderId="16" xfId="4" applyBorder="1" applyAlignment="1">
      <alignment horizontal="left" vertical="center" wrapText="1"/>
    </xf>
    <xf numFmtId="49" fontId="6" fillId="0" borderId="3" xfId="0" applyNumberFormat="1" applyFont="1" applyBorder="1" applyAlignment="1">
      <alignment horizontal="center"/>
    </xf>
    <xf numFmtId="49" fontId="6" fillId="0" borderId="4" xfId="0" applyNumberFormat="1" applyFont="1" applyBorder="1" applyAlignment="1">
      <alignment horizontal="center"/>
    </xf>
    <xf numFmtId="49" fontId="15" fillId="0" borderId="4" xfId="0" applyNumberFormat="1" applyFont="1" applyBorder="1" applyAlignment="1">
      <alignment horizontal="center"/>
    </xf>
    <xf numFmtId="49" fontId="17" fillId="0" borderId="3" xfId="5" applyNumberFormat="1" applyBorder="1" applyAlignment="1" applyProtection="1"/>
    <xf numFmtId="49" fontId="18" fillId="0" borderId="3" xfId="5" applyNumberFormat="1" applyFont="1" applyBorder="1" applyAlignment="1" applyProtection="1"/>
    <xf numFmtId="0" fontId="11" fillId="0" borderId="15" xfId="4" applyFont="1" applyBorder="1" applyAlignment="1">
      <alignment vertical="center"/>
    </xf>
    <xf numFmtId="0" fontId="11" fillId="0" borderId="22" xfId="4" applyFont="1" applyBorder="1" applyAlignment="1">
      <alignment horizontal="center" vertical="center"/>
    </xf>
    <xf numFmtId="0" fontId="16" fillId="0" borderId="3" xfId="0" applyFont="1" applyBorder="1" applyAlignment="1">
      <alignment horizontal="center" wrapText="1"/>
    </xf>
    <xf numFmtId="49" fontId="0" fillId="0" borderId="3" xfId="0" applyNumberFormat="1" applyBorder="1"/>
    <xf numFmtId="49" fontId="0" fillId="0" borderId="4" xfId="0" applyNumberFormat="1" applyBorder="1" applyAlignment="1">
      <alignment horizontal="center"/>
    </xf>
    <xf numFmtId="0" fontId="10" fillId="0" borderId="15" xfId="4" applyBorder="1" applyAlignment="1">
      <alignment vertical="center"/>
    </xf>
    <xf numFmtId="0" fontId="10" fillId="0" borderId="15" xfId="4" applyBorder="1" applyAlignment="1">
      <alignment horizontal="left" vertical="center"/>
    </xf>
    <xf numFmtId="0" fontId="0" fillId="0" borderId="4" xfId="0" applyBorder="1" applyAlignment="1">
      <alignment horizontal="center"/>
    </xf>
    <xf numFmtId="0" fontId="19" fillId="0" borderId="3" xfId="0" applyFont="1" applyBorder="1"/>
    <xf numFmtId="14" fontId="16" fillId="0" borderId="3" xfId="0" applyNumberFormat="1" applyFont="1" applyBorder="1" applyAlignment="1">
      <alignment horizontal="center"/>
    </xf>
    <xf numFmtId="49" fontId="0" fillId="0" borderId="0" xfId="0" applyNumberFormat="1" applyAlignment="1">
      <alignment horizontal="center"/>
    </xf>
    <xf numFmtId="49" fontId="17" fillId="0" borderId="0" xfId="5" applyNumberFormat="1" applyFill="1" applyBorder="1" applyAlignment="1" applyProtection="1"/>
    <xf numFmtId="0" fontId="16" fillId="0" borderId="0" xfId="0" applyFont="1" applyAlignment="1">
      <alignment horizontal="center"/>
    </xf>
    <xf numFmtId="14" fontId="16" fillId="0" borderId="0" xfId="0" applyNumberFormat="1" applyFont="1" applyAlignment="1">
      <alignment horizontal="center" wrapText="1"/>
    </xf>
    <xf numFmtId="14" fontId="0" fillId="0" borderId="3" xfId="0" applyNumberFormat="1" applyBorder="1"/>
    <xf numFmtId="49" fontId="19" fillId="0" borderId="3" xfId="0" applyNumberFormat="1" applyFont="1" applyBorder="1"/>
    <xf numFmtId="14" fontId="10" fillId="0" borderId="17" xfId="4" applyNumberFormat="1" applyBorder="1" applyAlignment="1">
      <alignment horizontal="center" vertical="center"/>
    </xf>
    <xf numFmtId="49" fontId="0" fillId="0" borderId="3" xfId="0" applyNumberFormat="1" applyBorder="1" applyAlignment="1">
      <alignment horizontal="center"/>
    </xf>
    <xf numFmtId="14" fontId="0" fillId="0" borderId="3" xfId="0" applyNumberFormat="1" applyBorder="1" applyAlignment="1">
      <alignment horizontal="center"/>
    </xf>
    <xf numFmtId="14" fontId="10" fillId="0" borderId="15" xfId="4" applyNumberFormat="1" applyBorder="1" applyAlignment="1">
      <alignment vertical="center" wrapText="1"/>
    </xf>
    <xf numFmtId="0" fontId="20" fillId="0" borderId="16" xfId="4" applyFont="1" applyBorder="1" applyAlignment="1">
      <alignment horizontal="left" vertical="center" wrapText="1"/>
    </xf>
    <xf numFmtId="0" fontId="0" fillId="0" borderId="4" xfId="0" applyBorder="1"/>
    <xf numFmtId="0" fontId="0" fillId="0" borderId="21" xfId="0" applyBorder="1" applyAlignment="1">
      <alignment horizontal="center"/>
    </xf>
    <xf numFmtId="0" fontId="0" fillId="0" borderId="5" xfId="0" applyBorder="1"/>
    <xf numFmtId="0" fontId="0" fillId="0" borderId="23" xfId="0" applyBorder="1"/>
    <xf numFmtId="0" fontId="0" fillId="0" borderId="0" xfId="0" applyAlignment="1">
      <alignment horizontal="center"/>
    </xf>
    <xf numFmtId="14" fontId="0" fillId="0" borderId="0" xfId="0" applyNumberFormat="1"/>
    <xf numFmtId="0" fontId="7" fillId="0" borderId="3" xfId="0" applyFont="1" applyBorder="1" applyAlignment="1">
      <alignment horizontal="center"/>
    </xf>
    <xf numFmtId="0" fontId="7" fillId="0" borderId="3" xfId="0" applyFont="1" applyBorder="1"/>
    <xf numFmtId="0" fontId="7" fillId="0" borderId="0" xfId="0" applyFont="1"/>
    <xf numFmtId="0" fontId="8" fillId="0" borderId="0" xfId="0" applyFont="1"/>
    <xf numFmtId="0" fontId="8" fillId="0" borderId="3" xfId="0" applyFont="1" applyBorder="1"/>
    <xf numFmtId="0" fontId="8" fillId="0" borderId="3" xfId="0" applyFont="1" applyBorder="1" applyAlignment="1">
      <alignment horizontal="center"/>
    </xf>
    <xf numFmtId="0" fontId="7" fillId="0" borderId="0" xfId="0" applyFont="1" applyAlignment="1">
      <alignment horizontal="center"/>
    </xf>
    <xf numFmtId="0" fontId="8" fillId="0" borderId="0" xfId="0" applyFont="1" applyAlignment="1">
      <alignment horizontal="center"/>
    </xf>
    <xf numFmtId="0" fontId="9" fillId="2" borderId="3" xfId="0" applyFont="1" applyFill="1" applyBorder="1" applyAlignment="1">
      <alignment horizontal="center"/>
    </xf>
    <xf numFmtId="0" fontId="8" fillId="0" borderId="3" xfId="0" applyFont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16" fillId="0" borderId="0" xfId="0" applyFont="1" applyAlignment="1">
      <alignment horizontal="center" vertical="center"/>
    </xf>
    <xf numFmtId="0" fontId="9" fillId="2" borderId="3" xfId="0" applyFont="1" applyFill="1" applyBorder="1" applyAlignment="1">
      <alignment horizontal="center" vertical="center"/>
    </xf>
    <xf numFmtId="164" fontId="5" fillId="0" borderId="0" xfId="0" applyNumberFormat="1" applyFont="1"/>
    <xf numFmtId="0" fontId="5" fillId="0" borderId="0" xfId="0" applyFont="1"/>
    <xf numFmtId="0" fontId="25" fillId="0" borderId="3" xfId="0" applyFont="1" applyBorder="1" applyAlignment="1">
      <alignment horizontal="center" vertical="center"/>
    </xf>
    <xf numFmtId="0" fontId="25" fillId="0" borderId="3" xfId="0" applyFont="1" applyBorder="1" applyAlignment="1">
      <alignment horizontal="center" vertical="center" wrapText="1"/>
    </xf>
    <xf numFmtId="0" fontId="26" fillId="0" borderId="0" xfId="0" applyFont="1"/>
    <xf numFmtId="0" fontId="25" fillId="0" borderId="3" xfId="1" applyNumberFormat="1" applyFont="1" applyBorder="1" applyAlignment="1">
      <alignment horizontal="center" vertical="center" wrapText="1"/>
    </xf>
    <xf numFmtId="0" fontId="27" fillId="0" borderId="3" xfId="0" applyFont="1" applyBorder="1" applyAlignment="1">
      <alignment horizontal="center"/>
    </xf>
    <xf numFmtId="0" fontId="27" fillId="0" borderId="3" xfId="4" applyFont="1" applyBorder="1" applyAlignment="1">
      <alignment vertical="center"/>
    </xf>
    <xf numFmtId="0" fontId="28" fillId="0" borderId="3" xfId="1" applyNumberFormat="1" applyFont="1" applyBorder="1" applyAlignment="1">
      <alignment horizontal="center" vertical="center" wrapText="1"/>
    </xf>
    <xf numFmtId="0" fontId="28" fillId="0" borderId="3" xfId="0" applyFont="1" applyBorder="1" applyAlignment="1">
      <alignment horizontal="center"/>
    </xf>
    <xf numFmtId="0" fontId="29" fillId="2" borderId="22" xfId="0" applyFont="1" applyFill="1" applyBorder="1" applyAlignment="1">
      <alignment horizontal="center" vertical="center"/>
    </xf>
    <xf numFmtId="0" fontId="28" fillId="2" borderId="22" xfId="0" applyFont="1" applyFill="1" applyBorder="1" applyAlignment="1">
      <alignment horizontal="center" vertical="center"/>
    </xf>
    <xf numFmtId="0" fontId="28" fillId="2" borderId="15" xfId="0" applyFont="1" applyFill="1" applyBorder="1" applyAlignment="1">
      <alignment horizontal="center" vertical="center"/>
    </xf>
    <xf numFmtId="0" fontId="29" fillId="0" borderId="3" xfId="0" applyFont="1" applyBorder="1" applyAlignment="1">
      <alignment horizontal="center"/>
    </xf>
    <xf numFmtId="0" fontId="28" fillId="2" borderId="24" xfId="0" applyFont="1" applyFill="1" applyBorder="1" applyAlignment="1">
      <alignment horizontal="center" vertical="center"/>
    </xf>
    <xf numFmtId="0" fontId="28" fillId="2" borderId="20" xfId="0" applyFont="1" applyFill="1" applyBorder="1" applyAlignment="1">
      <alignment horizontal="center" vertical="center"/>
    </xf>
    <xf numFmtId="0" fontId="28" fillId="2" borderId="20" xfId="0" applyFont="1" applyFill="1" applyBorder="1" applyAlignment="1">
      <alignment horizontal="center"/>
    </xf>
    <xf numFmtId="0" fontId="28" fillId="2" borderId="3" xfId="0" applyFont="1" applyFill="1" applyBorder="1" applyAlignment="1">
      <alignment horizontal="center"/>
    </xf>
    <xf numFmtId="0" fontId="30" fillId="0" borderId="3" xfId="0" applyFont="1" applyBorder="1" applyAlignment="1">
      <alignment horizontal="center"/>
    </xf>
    <xf numFmtId="44" fontId="31" fillId="0" borderId="3" xfId="1" applyFont="1" applyBorder="1" applyAlignment="1">
      <alignment horizontal="center" vertical="center" wrapText="1"/>
    </xf>
    <xf numFmtId="0" fontId="30" fillId="0" borderId="3" xfId="0" applyFont="1" applyBorder="1" applyAlignment="1">
      <alignment horizontal="center" vertical="center"/>
    </xf>
    <xf numFmtId="0" fontId="31" fillId="0" borderId="3" xfId="0" applyFont="1" applyBorder="1" applyAlignment="1">
      <alignment horizontal="center" vertical="center" wrapText="1"/>
    </xf>
    <xf numFmtId="0" fontId="31" fillId="0" borderId="3" xfId="0" applyFont="1" applyBorder="1" applyAlignment="1">
      <alignment horizontal="center" vertical="center"/>
    </xf>
    <xf numFmtId="0" fontId="0" fillId="0" borderId="3" xfId="0" applyBorder="1" applyAlignment="1">
      <alignment horizontal="center" vertical="center" wrapText="1"/>
    </xf>
    <xf numFmtId="0" fontId="16" fillId="0" borderId="3" xfId="1" applyNumberFormat="1" applyFont="1" applyBorder="1" applyAlignment="1">
      <alignment horizontal="center" vertical="center" wrapText="1"/>
    </xf>
    <xf numFmtId="0" fontId="16" fillId="0" borderId="3" xfId="0" applyFont="1" applyBorder="1" applyAlignment="1">
      <alignment horizontal="center"/>
    </xf>
    <xf numFmtId="0" fontId="16" fillId="0" borderId="3" xfId="1" applyNumberFormat="1" applyFont="1" applyBorder="1" applyAlignment="1">
      <alignment horizontal="center" vertical="center"/>
    </xf>
    <xf numFmtId="0" fontId="16" fillId="0" borderId="3" xfId="0" applyFont="1" applyBorder="1" applyAlignment="1">
      <alignment horizontal="center" vertical="center"/>
    </xf>
    <xf numFmtId="0" fontId="32" fillId="2" borderId="22" xfId="0" applyFont="1" applyFill="1" applyBorder="1" applyAlignment="1">
      <alignment horizontal="center" vertical="center"/>
    </xf>
    <xf numFmtId="0" fontId="16" fillId="2" borderId="22" xfId="0" applyFont="1" applyFill="1" applyBorder="1" applyAlignment="1">
      <alignment horizontal="center" vertical="center"/>
    </xf>
    <xf numFmtId="1" fontId="16" fillId="0" borderId="3" xfId="0" applyNumberFormat="1" applyFont="1" applyBorder="1" applyAlignment="1">
      <alignment horizontal="center"/>
    </xf>
    <xf numFmtId="164" fontId="16" fillId="0" borderId="3" xfId="0" applyNumberFormat="1" applyFont="1" applyBorder="1" applyAlignment="1">
      <alignment horizontal="center"/>
    </xf>
    <xf numFmtId="0" fontId="16" fillId="2" borderId="15" xfId="0" applyFont="1" applyFill="1" applyBorder="1" applyAlignment="1">
      <alignment horizontal="center" vertical="center"/>
    </xf>
    <xf numFmtId="0" fontId="32" fillId="0" borderId="3" xfId="0" applyFont="1" applyBorder="1" applyAlignment="1">
      <alignment horizontal="center"/>
    </xf>
    <xf numFmtId="0" fontId="33" fillId="0" borderId="3" xfId="0" applyFont="1" applyBorder="1" applyAlignment="1">
      <alignment horizontal="center"/>
    </xf>
    <xf numFmtId="0" fontId="16" fillId="2" borderId="3" xfId="0" applyFont="1" applyFill="1" applyBorder="1" applyAlignment="1">
      <alignment horizontal="center" vertical="center"/>
    </xf>
    <xf numFmtId="0" fontId="16" fillId="2" borderId="24" xfId="0" applyFont="1" applyFill="1" applyBorder="1" applyAlignment="1">
      <alignment horizontal="center" vertical="center"/>
    </xf>
    <xf numFmtId="0" fontId="30" fillId="0" borderId="20" xfId="0" applyFont="1" applyBorder="1" applyAlignment="1">
      <alignment horizontal="center"/>
    </xf>
    <xf numFmtId="0" fontId="11" fillId="0" borderId="24" xfId="4" applyFont="1" applyBorder="1" applyAlignment="1">
      <alignment vertical="center"/>
    </xf>
    <xf numFmtId="0" fontId="32" fillId="0" borderId="20" xfId="0" applyFont="1" applyBorder="1" applyAlignment="1">
      <alignment horizontal="center"/>
    </xf>
    <xf numFmtId="0" fontId="16" fillId="0" borderId="20" xfId="0" applyFont="1" applyBorder="1" applyAlignment="1">
      <alignment horizontal="center"/>
    </xf>
    <xf numFmtId="0" fontId="16" fillId="0" borderId="20" xfId="1" applyNumberFormat="1" applyFont="1" applyBorder="1" applyAlignment="1">
      <alignment horizontal="center" vertical="center"/>
    </xf>
    <xf numFmtId="0" fontId="33" fillId="0" borderId="20" xfId="0" applyFont="1" applyBorder="1" applyAlignment="1">
      <alignment horizontal="center"/>
    </xf>
    <xf numFmtId="0" fontId="8" fillId="0" borderId="20" xfId="0" applyFont="1" applyBorder="1" applyAlignment="1">
      <alignment horizontal="center"/>
    </xf>
    <xf numFmtId="0" fontId="16" fillId="2" borderId="20" xfId="0" applyFont="1" applyFill="1" applyBorder="1" applyAlignment="1">
      <alignment horizontal="center" vertical="center"/>
    </xf>
    <xf numFmtId="0" fontId="16" fillId="2" borderId="20" xfId="0" applyFont="1" applyFill="1" applyBorder="1" applyAlignment="1">
      <alignment horizontal="center"/>
    </xf>
    <xf numFmtId="0" fontId="11" fillId="0" borderId="3" xfId="4" applyFont="1" applyBorder="1" applyAlignment="1">
      <alignment vertical="center"/>
    </xf>
    <xf numFmtId="0" fontId="16" fillId="2" borderId="3" xfId="0" applyFont="1" applyFill="1" applyBorder="1" applyAlignment="1">
      <alignment horizontal="center"/>
    </xf>
    <xf numFmtId="0" fontId="30" fillId="0" borderId="0" xfId="0" applyFont="1" applyAlignment="1">
      <alignment horizontal="center"/>
    </xf>
    <xf numFmtId="0" fontId="30" fillId="0" borderId="0" xfId="0" applyFont="1" applyAlignment="1">
      <alignment horizontal="left"/>
    </xf>
    <xf numFmtId="0" fontId="30" fillId="0" borderId="0" xfId="0" applyFont="1"/>
    <xf numFmtId="0" fontId="21" fillId="0" borderId="28" xfId="0" applyFont="1" applyBorder="1"/>
    <xf numFmtId="0" fontId="21" fillId="0" borderId="0" xfId="0" applyFont="1"/>
    <xf numFmtId="49" fontId="21" fillId="0" borderId="0" xfId="0" applyNumberFormat="1" applyFont="1"/>
    <xf numFmtId="0" fontId="21" fillId="0" borderId="0" xfId="0" applyFont="1" applyAlignment="1">
      <alignment horizontal="center"/>
    </xf>
    <xf numFmtId="0" fontId="21" fillId="0" borderId="29" xfId="0" applyFont="1" applyBorder="1" applyAlignment="1">
      <alignment horizontal="center"/>
    </xf>
    <xf numFmtId="0" fontId="21" fillId="0" borderId="0" xfId="0" applyFont="1" applyAlignment="1">
      <alignment horizontal="left"/>
    </xf>
    <xf numFmtId="0" fontId="21" fillId="0" borderId="29" xfId="0" applyFont="1" applyBorder="1" applyAlignment="1">
      <alignment horizontal="left"/>
    </xf>
    <xf numFmtId="49" fontId="21" fillId="0" borderId="0" xfId="0" applyNumberFormat="1" applyFont="1" applyAlignment="1">
      <alignment horizontal="center"/>
    </xf>
    <xf numFmtId="0" fontId="21" fillId="0" borderId="29" xfId="0" applyFont="1" applyBorder="1"/>
    <xf numFmtId="0" fontId="6" fillId="0" borderId="0" xfId="0" applyFont="1" applyAlignment="1">
      <alignment horizontal="center"/>
    </xf>
    <xf numFmtId="0" fontId="6" fillId="0" borderId="29" xfId="0" applyFont="1" applyBorder="1" applyAlignment="1">
      <alignment horizontal="center" wrapText="1"/>
    </xf>
    <xf numFmtId="0" fontId="6" fillId="0" borderId="0" xfId="0" applyFont="1" applyAlignment="1">
      <alignment horizontal="center" wrapText="1"/>
    </xf>
    <xf numFmtId="0" fontId="21" fillId="0" borderId="0" xfId="0" applyFont="1" applyAlignment="1">
      <alignment wrapText="1"/>
    </xf>
    <xf numFmtId="44" fontId="21" fillId="0" borderId="21" xfId="1" applyFont="1" applyBorder="1" applyAlignment="1">
      <alignment horizontal="center" vertical="center"/>
    </xf>
    <xf numFmtId="44" fontId="21" fillId="0" borderId="3" xfId="1" applyFont="1" applyBorder="1" applyAlignment="1">
      <alignment horizontal="center" vertical="center"/>
    </xf>
    <xf numFmtId="44" fontId="21" fillId="0" borderId="3" xfId="1" applyFont="1" applyBorder="1" applyAlignment="1">
      <alignment horizontal="center" vertical="center" wrapText="1"/>
    </xf>
    <xf numFmtId="49" fontId="21" fillId="0" borderId="3" xfId="1" applyNumberFormat="1" applyFont="1" applyBorder="1" applyAlignment="1">
      <alignment horizontal="center" vertical="center" wrapText="1"/>
    </xf>
    <xf numFmtId="44" fontId="21" fillId="0" borderId="32" xfId="1" applyFont="1" applyBorder="1" applyAlignment="1">
      <alignment horizontal="center" vertical="center" wrapText="1"/>
    </xf>
    <xf numFmtId="0" fontId="34" fillId="0" borderId="21" xfId="0" applyFont="1" applyBorder="1" applyAlignment="1">
      <alignment horizontal="center"/>
    </xf>
    <xf numFmtId="0" fontId="21" fillId="0" borderId="3" xfId="0" applyFont="1" applyBorder="1" applyAlignment="1">
      <alignment horizontal="left"/>
    </xf>
    <xf numFmtId="0" fontId="34" fillId="0" borderId="3" xfId="1" applyNumberFormat="1" applyFont="1" applyBorder="1" applyAlignment="1">
      <alignment horizontal="center" vertical="center" wrapText="1"/>
    </xf>
    <xf numFmtId="0" fontId="34" fillId="0" borderId="3" xfId="0" applyFont="1" applyBorder="1" applyAlignment="1">
      <alignment horizontal="center"/>
    </xf>
    <xf numFmtId="49" fontId="34" fillId="0" borderId="3" xfId="0" applyNumberFormat="1" applyFont="1" applyBorder="1" applyAlignment="1">
      <alignment horizontal="center"/>
    </xf>
    <xf numFmtId="2" fontId="34" fillId="0" borderId="3" xfId="1" applyNumberFormat="1" applyFont="1" applyBorder="1" applyAlignment="1">
      <alignment horizontal="center" vertical="center"/>
    </xf>
    <xf numFmtId="0" fontId="21" fillId="0" borderId="30" xfId="0" applyFont="1" applyBorder="1" applyAlignment="1">
      <alignment horizontal="center"/>
    </xf>
    <xf numFmtId="0" fontId="34" fillId="0" borderId="3" xfId="0" applyFont="1" applyBorder="1" applyAlignment="1">
      <alignment horizontal="center" vertical="center"/>
    </xf>
    <xf numFmtId="1" fontId="34" fillId="0" borderId="3" xfId="0" applyNumberFormat="1" applyFont="1" applyBorder="1" applyAlignment="1">
      <alignment horizontal="center"/>
    </xf>
    <xf numFmtId="164" fontId="34" fillId="0" borderId="3" xfId="0" applyNumberFormat="1" applyFont="1" applyBorder="1" applyAlignment="1">
      <alignment horizontal="center"/>
    </xf>
    <xf numFmtId="0" fontId="21" fillId="0" borderId="3" xfId="0" applyFont="1" applyBorder="1" applyAlignment="1">
      <alignment horizontal="left" wrapText="1"/>
    </xf>
    <xf numFmtId="1" fontId="35" fillId="0" borderId="3" xfId="0" applyNumberFormat="1" applyFont="1" applyBorder="1" applyAlignment="1">
      <alignment horizontal="center"/>
    </xf>
    <xf numFmtId="49" fontId="36" fillId="0" borderId="30" xfId="0" applyNumberFormat="1" applyFont="1" applyBorder="1" applyAlignment="1">
      <alignment horizontal="center"/>
    </xf>
    <xf numFmtId="2" fontId="34" fillId="0" borderId="3" xfId="0" applyNumberFormat="1" applyFont="1" applyBorder="1" applyAlignment="1">
      <alignment horizontal="center"/>
    </xf>
    <xf numFmtId="0" fontId="35" fillId="2" borderId="3" xfId="0" applyFont="1" applyFill="1" applyBorder="1" applyAlignment="1">
      <alignment horizontal="center" vertical="center"/>
    </xf>
    <xf numFmtId="2" fontId="35" fillId="0" borderId="3" xfId="0" applyNumberFormat="1" applyFont="1" applyBorder="1" applyAlignment="1">
      <alignment horizontal="center"/>
    </xf>
    <xf numFmtId="49" fontId="35" fillId="0" borderId="30" xfId="0" applyNumberFormat="1" applyFont="1" applyBorder="1" applyAlignment="1">
      <alignment horizontal="center"/>
    </xf>
    <xf numFmtId="0" fontId="34" fillId="0" borderId="33" xfId="0" applyFont="1" applyBorder="1" applyAlignment="1">
      <alignment horizontal="center"/>
    </xf>
    <xf numFmtId="0" fontId="21" fillId="0" borderId="23" xfId="0" applyFont="1" applyBorder="1" applyAlignment="1">
      <alignment horizontal="left"/>
    </xf>
    <xf numFmtId="2" fontId="34" fillId="0" borderId="23" xfId="0" applyNumberFormat="1" applyFont="1" applyBorder="1" applyAlignment="1">
      <alignment horizontal="center" wrapText="1"/>
    </xf>
    <xf numFmtId="49" fontId="34" fillId="0" borderId="23" xfId="0" applyNumberFormat="1" applyFont="1" applyBorder="1" applyAlignment="1">
      <alignment horizontal="center" wrapText="1"/>
    </xf>
    <xf numFmtId="0" fontId="34" fillId="2" borderId="22" xfId="0" applyFont="1" applyFill="1" applyBorder="1" applyAlignment="1">
      <alignment horizontal="center" vertical="center"/>
    </xf>
    <xf numFmtId="2" fontId="35" fillId="0" borderId="23" xfId="0" applyNumberFormat="1" applyFont="1" applyBorder="1" applyAlignment="1">
      <alignment horizontal="center"/>
    </xf>
    <xf numFmtId="0" fontId="21" fillId="0" borderId="21" xfId="0" applyFont="1" applyBorder="1"/>
    <xf numFmtId="0" fontId="21" fillId="0" borderId="3" xfId="0" applyFont="1" applyBorder="1"/>
    <xf numFmtId="49" fontId="21" fillId="0" borderId="3" xfId="0" applyNumberFormat="1" applyFont="1" applyBorder="1"/>
    <xf numFmtId="49" fontId="21" fillId="0" borderId="3" xfId="0" applyNumberFormat="1" applyFont="1" applyBorder="1" applyAlignment="1">
      <alignment horizontal="center"/>
    </xf>
    <xf numFmtId="1" fontId="36" fillId="0" borderId="3" xfId="0" applyNumberFormat="1" applyFont="1" applyBorder="1" applyAlignment="1">
      <alignment horizontal="center"/>
    </xf>
    <xf numFmtId="164" fontId="21" fillId="0" borderId="3" xfId="0" applyNumberFormat="1" applyFont="1" applyBorder="1" applyAlignment="1">
      <alignment horizontal="center"/>
    </xf>
    <xf numFmtId="0" fontId="21" fillId="0" borderId="19" xfId="0" applyFont="1" applyBorder="1" applyAlignment="1">
      <alignment horizontal="left" vertical="center"/>
    </xf>
    <xf numFmtId="0" fontId="21" fillId="0" borderId="6" xfId="0" applyFont="1" applyBorder="1" applyAlignment="1">
      <alignment horizontal="left" vertical="center"/>
    </xf>
    <xf numFmtId="49" fontId="21" fillId="0" borderId="6" xfId="0" applyNumberFormat="1" applyFont="1" applyBorder="1" applyAlignment="1">
      <alignment horizontal="left" vertical="center"/>
    </xf>
    <xf numFmtId="0" fontId="21" fillId="0" borderId="31" xfId="0" applyFont="1" applyBorder="1" applyAlignment="1">
      <alignment horizontal="left" vertical="center"/>
    </xf>
    <xf numFmtId="0" fontId="38" fillId="0" borderId="5" xfId="0" applyFont="1" applyBorder="1" applyAlignment="1">
      <alignment horizontal="center"/>
    </xf>
    <xf numFmtId="0" fontId="38" fillId="0" borderId="4" xfId="0" applyFont="1" applyBorder="1" applyAlignment="1">
      <alignment horizontal="center"/>
    </xf>
    <xf numFmtId="0" fontId="38" fillId="0" borderId="31" xfId="0" applyFont="1" applyBorder="1" applyAlignment="1">
      <alignment horizontal="center"/>
    </xf>
    <xf numFmtId="0" fontId="38" fillId="0" borderId="21" xfId="0" applyFont="1" applyBorder="1" applyAlignment="1">
      <alignment horizontal="left"/>
    </xf>
    <xf numFmtId="0" fontId="38" fillId="0" borderId="3" xfId="0" applyFont="1" applyBorder="1" applyAlignment="1">
      <alignment horizontal="left"/>
    </xf>
    <xf numFmtId="49" fontId="38" fillId="0" borderId="3" xfId="0" applyNumberFormat="1" applyFont="1" applyBorder="1" applyAlignment="1">
      <alignment horizontal="left"/>
    </xf>
    <xf numFmtId="0" fontId="37" fillId="0" borderId="3" xfId="0" applyFont="1" applyBorder="1" applyAlignment="1">
      <alignment horizontal="center"/>
    </xf>
    <xf numFmtId="0" fontId="37" fillId="0" borderId="30" xfId="0" applyFont="1" applyBorder="1" applyAlignment="1">
      <alignment horizontal="center"/>
    </xf>
    <xf numFmtId="0" fontId="38" fillId="0" borderId="19" xfId="0" applyFont="1" applyBorder="1" applyAlignment="1">
      <alignment horizontal="left"/>
    </xf>
    <xf numFmtId="0" fontId="38" fillId="0" borderId="6" xfId="0" applyFont="1" applyBorder="1" applyAlignment="1">
      <alignment horizontal="left"/>
    </xf>
    <xf numFmtId="49" fontId="38" fillId="0" borderId="6" xfId="0" applyNumberFormat="1" applyFont="1" applyBorder="1" applyAlignment="1">
      <alignment horizontal="left"/>
    </xf>
    <xf numFmtId="0" fontId="38" fillId="0" borderId="5" xfId="0" applyFont="1" applyBorder="1" applyAlignment="1">
      <alignment horizontal="left"/>
    </xf>
    <xf numFmtId="0" fontId="38" fillId="0" borderId="3" xfId="0" applyFont="1" applyBorder="1" applyAlignment="1">
      <alignment horizontal="center"/>
    </xf>
    <xf numFmtId="0" fontId="38" fillId="0" borderId="30" xfId="0" applyFont="1" applyBorder="1" applyAlignment="1">
      <alignment horizontal="center"/>
    </xf>
    <xf numFmtId="0" fontId="37" fillId="0" borderId="6" xfId="0" applyFont="1" applyBorder="1" applyAlignment="1">
      <alignment horizontal="center"/>
    </xf>
    <xf numFmtId="0" fontId="37" fillId="0" borderId="31" xfId="0" applyFont="1" applyBorder="1" applyAlignment="1">
      <alignment horizontal="center"/>
    </xf>
    <xf numFmtId="0" fontId="38" fillId="0" borderId="6" xfId="0" applyFont="1" applyBorder="1"/>
    <xf numFmtId="0" fontId="38" fillId="0" borderId="31" xfId="0" applyFont="1" applyBorder="1"/>
    <xf numFmtId="0" fontId="38" fillId="0" borderId="6" xfId="0" applyFont="1" applyBorder="1" applyAlignment="1">
      <alignment horizontal="center"/>
    </xf>
    <xf numFmtId="49" fontId="38" fillId="0" borderId="6" xfId="0" applyNumberFormat="1" applyFont="1" applyBorder="1" applyAlignment="1">
      <alignment horizontal="center"/>
    </xf>
    <xf numFmtId="0" fontId="38" fillId="0" borderId="21" xfId="0" applyFont="1" applyBorder="1"/>
    <xf numFmtId="0" fontId="39" fillId="0" borderId="4" xfId="0" applyFont="1" applyBorder="1" applyAlignment="1">
      <alignment horizontal="center"/>
    </xf>
    <xf numFmtId="49" fontId="37" fillId="0" borderId="6" xfId="0" applyNumberFormat="1" applyFont="1" applyBorder="1" applyAlignment="1">
      <alignment horizontal="center"/>
    </xf>
    <xf numFmtId="0" fontId="37" fillId="0" borderId="3" xfId="0" applyFont="1" applyBorder="1"/>
    <xf numFmtId="0" fontId="37" fillId="0" borderId="30" xfId="0" applyFont="1" applyBorder="1"/>
    <xf numFmtId="0" fontId="38" fillId="0" borderId="21" xfId="0" applyFont="1" applyBorder="1" applyAlignment="1">
      <alignment horizontal="center"/>
    </xf>
    <xf numFmtId="49" fontId="37" fillId="0" borderId="4" xfId="0" applyNumberFormat="1" applyFont="1" applyBorder="1"/>
    <xf numFmtId="0" fontId="38" fillId="0" borderId="30" xfId="0" applyFont="1" applyBorder="1"/>
    <xf numFmtId="0" fontId="40" fillId="0" borderId="21" xfId="0" applyFont="1" applyBorder="1" applyAlignment="1">
      <alignment horizontal="center"/>
    </xf>
    <xf numFmtId="0" fontId="40" fillId="0" borderId="3" xfId="0" applyFont="1" applyBorder="1" applyAlignment="1">
      <alignment horizontal="center"/>
    </xf>
    <xf numFmtId="0" fontId="40" fillId="0" borderId="30" xfId="0" applyFont="1" applyBorder="1" applyAlignment="1">
      <alignment horizontal="center"/>
    </xf>
    <xf numFmtId="49" fontId="40" fillId="0" borderId="4" xfId="0" applyNumberFormat="1" applyFont="1" applyBorder="1"/>
    <xf numFmtId="0" fontId="40" fillId="0" borderId="4" xfId="0" applyFont="1" applyBorder="1" applyAlignment="1">
      <alignment horizontal="center"/>
    </xf>
    <xf numFmtId="0" fontId="40" fillId="0" borderId="5" xfId="0" applyFont="1" applyBorder="1" applyAlignment="1">
      <alignment horizontal="center"/>
    </xf>
    <xf numFmtId="0" fontId="40" fillId="0" borderId="30" xfId="0" applyFont="1" applyBorder="1"/>
    <xf numFmtId="14" fontId="21" fillId="0" borderId="34" xfId="0" applyNumberFormat="1" applyFont="1" applyBorder="1" applyAlignment="1">
      <alignment horizontal="left" vertical="center"/>
    </xf>
    <xf numFmtId="0" fontId="21" fillId="0" borderId="35" xfId="0" applyFont="1" applyBorder="1" applyAlignment="1">
      <alignment horizontal="left" vertical="center"/>
    </xf>
    <xf numFmtId="0" fontId="21" fillId="0" borderId="35" xfId="0" applyFont="1" applyBorder="1" applyAlignment="1">
      <alignment horizontal="center" vertical="center"/>
    </xf>
    <xf numFmtId="49" fontId="21" fillId="0" borderId="35" xfId="0" applyNumberFormat="1" applyFont="1" applyBorder="1" applyAlignment="1">
      <alignment horizontal="center" vertical="center"/>
    </xf>
    <xf numFmtId="0" fontId="21" fillId="0" borderId="36" xfId="0" applyFont="1" applyBorder="1" applyAlignment="1">
      <alignment horizontal="center" vertical="center"/>
    </xf>
    <xf numFmtId="49" fontId="0" fillId="0" borderId="0" xfId="0" applyNumberFormat="1"/>
    <xf numFmtId="0" fontId="7" fillId="0" borderId="0" xfId="0" applyFont="1" applyAlignment="1">
      <alignment horizontal="left"/>
    </xf>
    <xf numFmtId="49" fontId="0" fillId="0" borderId="29" xfId="0" applyNumberFormat="1" applyBorder="1"/>
    <xf numFmtId="44" fontId="21" fillId="0" borderId="20" xfId="1" applyFont="1" applyBorder="1" applyAlignment="1">
      <alignment horizontal="center" vertical="center" wrapText="1"/>
    </xf>
    <xf numFmtId="49" fontId="21" fillId="0" borderId="20" xfId="1" applyNumberFormat="1" applyFont="1" applyBorder="1" applyAlignment="1">
      <alignment horizontal="center" vertical="center" wrapText="1"/>
    </xf>
    <xf numFmtId="44" fontId="21" fillId="0" borderId="7" xfId="1" applyFont="1" applyBorder="1" applyAlignment="1">
      <alignment horizontal="center" vertical="center" wrapText="1"/>
    </xf>
    <xf numFmtId="0" fontId="34" fillId="0" borderId="0" xfId="0" applyFont="1" applyAlignment="1">
      <alignment horizontal="center" vertical="center"/>
    </xf>
    <xf numFmtId="0" fontId="35" fillId="2" borderId="22" xfId="0" applyFont="1" applyFill="1" applyBorder="1" applyAlignment="1">
      <alignment horizontal="center" vertical="center"/>
    </xf>
    <xf numFmtId="2" fontId="34" fillId="0" borderId="3" xfId="0" applyNumberFormat="1" applyFont="1" applyBorder="1" applyAlignment="1">
      <alignment horizontal="center" wrapText="1"/>
    </xf>
    <xf numFmtId="49" fontId="34" fillId="0" borderId="3" xfId="0" applyNumberFormat="1" applyFont="1" applyBorder="1" applyAlignment="1">
      <alignment horizontal="center" wrapText="1"/>
    </xf>
    <xf numFmtId="0" fontId="21" fillId="0" borderId="37" xfId="0" applyFont="1" applyBorder="1" applyAlignment="1">
      <alignment horizontal="left" vertical="center"/>
    </xf>
    <xf numFmtId="0" fontId="21" fillId="0" borderId="38" xfId="0" applyFont="1" applyBorder="1" applyAlignment="1">
      <alignment horizontal="left" vertical="center"/>
    </xf>
    <xf numFmtId="0" fontId="21" fillId="0" borderId="39" xfId="0" applyFont="1" applyBorder="1" applyAlignment="1">
      <alignment horizontal="center" vertical="center"/>
    </xf>
    <xf numFmtId="0" fontId="21" fillId="0" borderId="40" xfId="0" applyFont="1" applyBorder="1" applyAlignment="1">
      <alignment horizontal="center" vertical="center"/>
    </xf>
    <xf numFmtId="49" fontId="21" fillId="0" borderId="40" xfId="0" applyNumberFormat="1" applyFont="1" applyBorder="1" applyAlignment="1">
      <alignment horizontal="center" vertical="center"/>
    </xf>
    <xf numFmtId="0" fontId="21" fillId="0" borderId="41" xfId="0" applyFont="1" applyBorder="1" applyAlignment="1">
      <alignment horizontal="center"/>
    </xf>
    <xf numFmtId="0" fontId="5" fillId="0" borderId="0" xfId="0" applyFont="1" applyAlignment="1">
      <alignment horizontal="left"/>
    </xf>
    <xf numFmtId="0" fontId="35" fillId="0" borderId="3" xfId="0" applyFont="1" applyBorder="1" applyAlignment="1">
      <alignment horizontal="center"/>
    </xf>
    <xf numFmtId="0" fontId="36" fillId="0" borderId="30" xfId="0" applyFont="1" applyBorder="1" applyAlignment="1">
      <alignment horizontal="center"/>
    </xf>
    <xf numFmtId="0" fontId="20" fillId="2" borderId="22" xfId="0" applyFont="1" applyFill="1" applyBorder="1" applyAlignment="1">
      <alignment horizontal="center" vertical="center"/>
    </xf>
    <xf numFmtId="164" fontId="35" fillId="0" borderId="3" xfId="0" applyNumberFormat="1" applyFont="1" applyBorder="1" applyAlignment="1">
      <alignment horizontal="center"/>
    </xf>
    <xf numFmtId="0" fontId="15" fillId="2" borderId="22" xfId="0" applyFont="1" applyFill="1" applyBorder="1" applyAlignment="1">
      <alignment horizontal="center" vertical="center"/>
    </xf>
    <xf numFmtId="164" fontId="36" fillId="0" borderId="3" xfId="0" applyNumberFormat="1" applyFont="1" applyBorder="1" applyAlignment="1">
      <alignment horizontal="center"/>
    </xf>
    <xf numFmtId="0" fontId="6" fillId="0" borderId="29" xfId="0" applyFont="1" applyBorder="1" applyAlignment="1">
      <alignment horizontal="center"/>
    </xf>
    <xf numFmtId="0" fontId="0" fillId="0" borderId="29" xfId="0" applyBorder="1"/>
    <xf numFmtId="164" fontId="34" fillId="0" borderId="3" xfId="1" applyNumberFormat="1" applyFont="1" applyBorder="1" applyAlignment="1">
      <alignment horizontal="center" vertical="center"/>
    </xf>
    <xf numFmtId="0" fontId="21" fillId="0" borderId="37" xfId="0" applyFont="1" applyBorder="1" applyAlignment="1">
      <alignment horizontal="left"/>
    </xf>
    <xf numFmtId="0" fontId="21" fillId="0" borderId="38" xfId="0" applyFont="1" applyBorder="1" applyAlignment="1">
      <alignment horizontal="left"/>
    </xf>
    <xf numFmtId="0" fontId="21" fillId="0" borderId="39" xfId="0" applyFont="1" applyBorder="1" applyAlignment="1">
      <alignment horizontal="center"/>
    </xf>
    <xf numFmtId="0" fontId="21" fillId="0" borderId="40" xfId="0" applyFont="1" applyBorder="1" applyAlignment="1">
      <alignment horizontal="center"/>
    </xf>
    <xf numFmtId="49" fontId="21" fillId="0" borderId="40" xfId="0" applyNumberFormat="1" applyFont="1" applyBorder="1" applyAlignment="1">
      <alignment horizontal="center"/>
    </xf>
    <xf numFmtId="49" fontId="5" fillId="0" borderId="0" xfId="0" applyNumberFormat="1" applyFont="1" applyAlignment="1">
      <alignment horizontal="center"/>
    </xf>
    <xf numFmtId="44" fontId="21" fillId="0" borderId="30" xfId="1" applyFont="1" applyBorder="1" applyAlignment="1">
      <alignment horizontal="center" vertical="center" wrapText="1"/>
    </xf>
    <xf numFmtId="44" fontId="21" fillId="0" borderId="33" xfId="1" applyFont="1" applyBorder="1" applyAlignment="1">
      <alignment horizontal="center" vertical="center"/>
    </xf>
    <xf numFmtId="44" fontId="21" fillId="0" borderId="23" xfId="1" applyFont="1" applyBorder="1" applyAlignment="1">
      <alignment horizontal="center" vertical="center"/>
    </xf>
    <xf numFmtId="44" fontId="21" fillId="0" borderId="42" xfId="1" applyFont="1" applyBorder="1" applyAlignment="1">
      <alignment horizontal="center" vertical="center" wrapText="1"/>
    </xf>
    <xf numFmtId="49" fontId="21" fillId="0" borderId="42" xfId="1" applyNumberFormat="1" applyFont="1" applyBorder="1" applyAlignment="1">
      <alignment horizontal="center" vertical="center" wrapText="1"/>
    </xf>
    <xf numFmtId="44" fontId="21" fillId="0" borderId="9" xfId="1" applyFont="1" applyBorder="1" applyAlignment="1">
      <alignment horizontal="center" vertical="center" wrapText="1"/>
    </xf>
    <xf numFmtId="44" fontId="21" fillId="0" borderId="43" xfId="1" applyFont="1" applyBorder="1" applyAlignment="1">
      <alignment horizontal="center" vertical="center" wrapText="1"/>
    </xf>
    <xf numFmtId="44" fontId="21" fillId="0" borderId="23" xfId="1" applyFont="1" applyBorder="1" applyAlignment="1">
      <alignment horizontal="center" vertical="center" wrapText="1"/>
    </xf>
    <xf numFmtId="49" fontId="21" fillId="0" borderId="23" xfId="1" applyNumberFormat="1" applyFont="1" applyBorder="1" applyAlignment="1">
      <alignment horizontal="center" vertical="center" wrapText="1"/>
    </xf>
    <xf numFmtId="44" fontId="21" fillId="0" borderId="11" xfId="1" applyFont="1" applyBorder="1" applyAlignment="1">
      <alignment horizontal="center" vertical="center" wrapText="1"/>
    </xf>
    <xf numFmtId="44" fontId="21" fillId="0" borderId="44" xfId="1" applyFont="1" applyBorder="1" applyAlignment="1">
      <alignment horizontal="center" vertical="center" wrapText="1"/>
    </xf>
    <xf numFmtId="2" fontId="21" fillId="0" borderId="3" xfId="1" applyNumberFormat="1" applyFont="1" applyBorder="1" applyAlignment="1">
      <alignment horizontal="center" vertical="center"/>
    </xf>
    <xf numFmtId="2" fontId="21" fillId="0" borderId="3" xfId="0" applyNumberFormat="1" applyFont="1" applyBorder="1" applyAlignment="1">
      <alignment horizontal="center"/>
    </xf>
    <xf numFmtId="1" fontId="21" fillId="0" borderId="3" xfId="0" applyNumberFormat="1" applyFont="1" applyBorder="1" applyAlignment="1">
      <alignment horizontal="center"/>
    </xf>
    <xf numFmtId="49" fontId="34" fillId="0" borderId="3" xfId="0" applyNumberFormat="1" applyFont="1" applyBorder="1"/>
    <xf numFmtId="0" fontId="21" fillId="0" borderId="41" xfId="0" applyFont="1" applyBorder="1" applyAlignment="1">
      <alignment horizontal="center" vertical="center"/>
    </xf>
    <xf numFmtId="0" fontId="35" fillId="0" borderId="30" xfId="0" applyFont="1" applyBorder="1" applyAlignment="1">
      <alignment horizontal="center"/>
    </xf>
    <xf numFmtId="0" fontId="34" fillId="0" borderId="30" xfId="0" applyFont="1" applyBorder="1" applyAlignment="1">
      <alignment horizontal="center"/>
    </xf>
    <xf numFmtId="49" fontId="6" fillId="0" borderId="0" xfId="0" applyNumberFormat="1" applyFont="1" applyAlignment="1">
      <alignment horizontal="center"/>
    </xf>
    <xf numFmtId="0" fontId="34" fillId="0" borderId="3" xfId="1" applyNumberFormat="1" applyFont="1" applyBorder="1" applyAlignment="1">
      <alignment horizontal="center" vertical="center"/>
    </xf>
    <xf numFmtId="0" fontId="12" fillId="0" borderId="0" xfId="4" applyFont="1" applyAlignment="1">
      <alignment horizontal="left" vertical="center" wrapText="1"/>
    </xf>
    <xf numFmtId="0" fontId="12" fillId="0" borderId="0" xfId="4" applyFont="1" applyAlignment="1">
      <alignment vertical="center" wrapText="1"/>
    </xf>
    <xf numFmtId="0" fontId="21" fillId="0" borderId="18" xfId="0" applyFont="1" applyBorder="1" applyAlignment="1">
      <alignment horizontal="center"/>
    </xf>
    <xf numFmtId="0" fontId="21" fillId="0" borderId="14" xfId="0" applyFont="1" applyBorder="1" applyAlignment="1">
      <alignment horizontal="center"/>
    </xf>
    <xf numFmtId="49" fontId="21" fillId="0" borderId="14" xfId="0" applyNumberFormat="1" applyFont="1" applyBorder="1" applyAlignment="1">
      <alignment horizontal="center"/>
    </xf>
    <xf numFmtId="0" fontId="21" fillId="0" borderId="45" xfId="0" applyFont="1" applyBorder="1" applyAlignment="1">
      <alignment horizontal="center"/>
    </xf>
    <xf numFmtId="49" fontId="35" fillId="2" borderId="22" xfId="0" applyNumberFormat="1" applyFont="1" applyFill="1" applyBorder="1" applyAlignment="1">
      <alignment horizontal="center" vertical="center"/>
    </xf>
    <xf numFmtId="49" fontId="34" fillId="2" borderId="22" xfId="0" applyNumberFormat="1" applyFont="1" applyFill="1" applyBorder="1" applyAlignment="1">
      <alignment horizontal="center" vertical="center"/>
    </xf>
    <xf numFmtId="2" fontId="36" fillId="0" borderId="3" xfId="0" applyNumberFormat="1" applyFont="1" applyBorder="1" applyAlignment="1">
      <alignment horizontal="center"/>
    </xf>
    <xf numFmtId="164" fontId="21" fillId="0" borderId="6" xfId="0" applyNumberFormat="1" applyFont="1" applyBorder="1" applyAlignment="1">
      <alignment horizontal="left" vertical="center"/>
    </xf>
    <xf numFmtId="0" fontId="40" fillId="0" borderId="34" xfId="0" applyFont="1" applyBorder="1" applyAlignment="1">
      <alignment horizontal="center"/>
    </xf>
    <xf numFmtId="0" fontId="38" fillId="0" borderId="35" xfId="0" applyFont="1" applyBorder="1" applyAlignment="1">
      <alignment horizontal="center"/>
    </xf>
    <xf numFmtId="0" fontId="40" fillId="0" borderId="35" xfId="0" applyFont="1" applyBorder="1" applyAlignment="1">
      <alignment horizontal="center"/>
    </xf>
    <xf numFmtId="49" fontId="40" fillId="0" borderId="39" xfId="0" applyNumberFormat="1" applyFont="1" applyBorder="1"/>
    <xf numFmtId="0" fontId="40" fillId="0" borderId="39" xfId="0" applyFont="1" applyBorder="1" applyAlignment="1">
      <alignment horizontal="center"/>
    </xf>
    <xf numFmtId="0" fontId="40" fillId="0" borderId="38" xfId="0" applyFont="1" applyBorder="1" applyAlignment="1">
      <alignment horizontal="center"/>
    </xf>
    <xf numFmtId="0" fontId="40" fillId="0" borderId="36" xfId="0" applyFont="1" applyBorder="1"/>
    <xf numFmtId="0" fontId="21" fillId="0" borderId="46" xfId="0" applyFont="1" applyBorder="1" applyAlignment="1">
      <alignment horizontal="left" vertical="center"/>
    </xf>
    <xf numFmtId="0" fontId="21" fillId="0" borderId="47" xfId="0" applyFont="1" applyBorder="1" applyAlignment="1">
      <alignment horizontal="left" vertical="center"/>
    </xf>
    <xf numFmtId="0" fontId="21" fillId="0" borderId="48" xfId="0" applyFont="1" applyBorder="1" applyAlignment="1">
      <alignment horizontal="center" vertical="center"/>
    </xf>
    <xf numFmtId="0" fontId="21" fillId="0" borderId="49" xfId="0" applyFont="1" applyBorder="1" applyAlignment="1">
      <alignment horizontal="center" vertical="center"/>
    </xf>
    <xf numFmtId="49" fontId="21" fillId="0" borderId="49" xfId="0" applyNumberFormat="1" applyFont="1" applyBorder="1" applyAlignment="1">
      <alignment horizontal="center" vertical="center"/>
    </xf>
    <xf numFmtId="0" fontId="21" fillId="0" borderId="50" xfId="0" applyFont="1" applyBorder="1" applyAlignment="1">
      <alignment horizontal="center" vertical="center"/>
    </xf>
    <xf numFmtId="0" fontId="0" fillId="0" borderId="28" xfId="0" applyBorder="1"/>
    <xf numFmtId="164" fontId="36" fillId="0" borderId="30" xfId="0" applyNumberFormat="1" applyFont="1" applyBorder="1" applyAlignment="1">
      <alignment horizontal="center"/>
    </xf>
    <xf numFmtId="164" fontId="21" fillId="0" borderId="30" xfId="0" applyNumberFormat="1" applyFont="1" applyBorder="1" applyAlignment="1">
      <alignment horizontal="center"/>
    </xf>
    <xf numFmtId="0" fontId="12" fillId="0" borderId="0" xfId="4" applyFont="1" applyAlignment="1">
      <alignment horizontal="left" vertical="center"/>
    </xf>
    <xf numFmtId="0" fontId="21" fillId="0" borderId="19" xfId="0" applyFont="1" applyBorder="1" applyAlignment="1">
      <alignment horizontal="center"/>
    </xf>
    <xf numFmtId="0" fontId="21" fillId="0" borderId="6" xfId="0" applyFont="1" applyBorder="1" applyAlignment="1">
      <alignment horizontal="center"/>
    </xf>
    <xf numFmtId="49" fontId="21" fillId="0" borderId="6" xfId="0" applyNumberFormat="1" applyFont="1" applyBorder="1" applyAlignment="1">
      <alignment horizontal="center"/>
    </xf>
    <xf numFmtId="0" fontId="21" fillId="0" borderId="31" xfId="0" applyFont="1" applyBorder="1" applyAlignment="1">
      <alignment horizontal="center"/>
    </xf>
    <xf numFmtId="0" fontId="12" fillId="0" borderId="16" xfId="4" applyFont="1" applyBorder="1" applyAlignment="1">
      <alignment horizontal="left" vertical="center"/>
    </xf>
    <xf numFmtId="49" fontId="6" fillId="0" borderId="0" xfId="0" applyNumberFormat="1" applyFont="1"/>
    <xf numFmtId="0" fontId="6" fillId="0" borderId="23" xfId="0" applyFont="1" applyBorder="1" applyAlignment="1">
      <alignment horizontal="center"/>
    </xf>
    <xf numFmtId="0" fontId="34" fillId="2" borderId="3" xfId="0" applyFont="1" applyFill="1" applyBorder="1" applyAlignment="1">
      <alignment horizontal="center" vertical="center"/>
    </xf>
    <xf numFmtId="0" fontId="6" fillId="0" borderId="14" xfId="0" applyFont="1" applyBorder="1" applyAlignment="1">
      <alignment horizontal="left"/>
    </xf>
    <xf numFmtId="0" fontId="35" fillId="0" borderId="20" xfId="0" applyFont="1" applyBorder="1" applyAlignment="1">
      <alignment horizontal="center"/>
    </xf>
    <xf numFmtId="0" fontId="34" fillId="0" borderId="20" xfId="0" applyFont="1" applyBorder="1" applyAlignment="1">
      <alignment horizontal="center"/>
    </xf>
    <xf numFmtId="49" fontId="34" fillId="0" borderId="20" xfId="0" applyNumberFormat="1" applyFont="1" applyBorder="1" applyAlignment="1">
      <alignment horizontal="center"/>
    </xf>
    <xf numFmtId="2" fontId="34" fillId="0" borderId="20" xfId="1" applyNumberFormat="1" applyFont="1" applyBorder="1" applyAlignment="1">
      <alignment horizontal="center" vertical="center"/>
    </xf>
    <xf numFmtId="0" fontId="36" fillId="0" borderId="32" xfId="0" applyFont="1" applyBorder="1" applyAlignment="1">
      <alignment horizontal="center"/>
    </xf>
    <xf numFmtId="0" fontId="21" fillId="0" borderId="32" xfId="0" applyFont="1" applyBorder="1" applyAlignment="1">
      <alignment horizontal="center"/>
    </xf>
    <xf numFmtId="2" fontId="34" fillId="0" borderId="20" xfId="0" applyNumberFormat="1" applyFont="1" applyBorder="1" applyAlignment="1">
      <alignment horizontal="center"/>
    </xf>
    <xf numFmtId="0" fontId="5" fillId="0" borderId="3" xfId="0" applyFont="1" applyBorder="1"/>
    <xf numFmtId="0" fontId="5" fillId="0" borderId="3" xfId="0" applyFont="1" applyBorder="1" applyAlignment="1">
      <alignment horizontal="center"/>
    </xf>
    <xf numFmtId="0" fontId="0" fillId="0" borderId="3" xfId="0" applyBorder="1" applyAlignment="1">
      <alignment horizontal="center"/>
    </xf>
    <xf numFmtId="0" fontId="0" fillId="2" borderId="3" xfId="0" applyFill="1" applyBorder="1" applyAlignment="1">
      <alignment horizontal="center"/>
    </xf>
    <xf numFmtId="0" fontId="41" fillId="0" borderId="0" xfId="0" applyFont="1"/>
    <xf numFmtId="0" fontId="8" fillId="0" borderId="20" xfId="0" applyFont="1" applyBorder="1"/>
    <xf numFmtId="0" fontId="6" fillId="0" borderId="23" xfId="0" applyFont="1" applyBorder="1" applyAlignment="1">
      <alignment vertical="top"/>
    </xf>
    <xf numFmtId="0" fontId="0" fillId="0" borderId="30" xfId="0" applyBorder="1" applyAlignment="1">
      <alignment horizontal="center"/>
    </xf>
    <xf numFmtId="2" fontId="0" fillId="0" borderId="3" xfId="0" applyNumberFormat="1" applyBorder="1" applyAlignment="1">
      <alignment horizontal="center"/>
    </xf>
    <xf numFmtId="0" fontId="5" fillId="0" borderId="0" xfId="0" applyFont="1" applyAlignment="1">
      <alignment horizontal="center"/>
    </xf>
    <xf numFmtId="1" fontId="0" fillId="0" borderId="3" xfId="0" applyNumberFormat="1" applyBorder="1" applyAlignment="1">
      <alignment horizontal="center"/>
    </xf>
    <xf numFmtId="0" fontId="5" fillId="0" borderId="30" xfId="0" applyFont="1" applyBorder="1" applyAlignment="1">
      <alignment horizontal="center"/>
    </xf>
    <xf numFmtId="164" fontId="0" fillId="0" borderId="3" xfId="0" applyNumberFormat="1" applyBorder="1" applyAlignment="1">
      <alignment horizontal="left"/>
    </xf>
    <xf numFmtId="1" fontId="0" fillId="2" borderId="3" xfId="0" applyNumberFormat="1" applyFill="1" applyBorder="1" applyAlignment="1">
      <alignment horizontal="center"/>
    </xf>
    <xf numFmtId="1" fontId="0" fillId="0" borderId="3" xfId="0" applyNumberFormat="1" applyBorder="1" applyAlignment="1">
      <alignment horizontal="left"/>
    </xf>
    <xf numFmtId="49" fontId="6" fillId="0" borderId="6" xfId="0" applyNumberFormat="1" applyFont="1" applyBorder="1"/>
    <xf numFmtId="49" fontId="38" fillId="0" borderId="6" xfId="0" applyNumberFormat="1" applyFont="1" applyBorder="1"/>
    <xf numFmtId="49" fontId="5" fillId="7" borderId="3" xfId="0" applyNumberFormat="1" applyFont="1" applyFill="1" applyBorder="1"/>
    <xf numFmtId="49" fontId="5" fillId="7" borderId="4" xfId="0" applyNumberFormat="1" applyFont="1" applyFill="1" applyBorder="1"/>
    <xf numFmtId="49" fontId="5" fillId="7" borderId="3" xfId="0" applyNumberFormat="1" applyFont="1" applyFill="1" applyBorder="1" applyAlignment="1">
      <alignment horizontal="center" vertical="center"/>
    </xf>
    <xf numFmtId="49" fontId="5" fillId="7" borderId="3" xfId="0" applyNumberFormat="1" applyFont="1" applyFill="1" applyBorder="1" applyAlignment="1">
      <alignment horizontal="center" vertical="center" wrapText="1"/>
    </xf>
    <xf numFmtId="49" fontId="5" fillId="7" borderId="3" xfId="0" applyNumberFormat="1" applyFont="1" applyFill="1" applyBorder="1" applyAlignment="1">
      <alignment vertical="center"/>
    </xf>
    <xf numFmtId="49" fontId="5" fillId="2" borderId="3" xfId="0" applyNumberFormat="1" applyFont="1" applyFill="1" applyBorder="1"/>
    <xf numFmtId="49" fontId="11" fillId="0" borderId="17" xfId="4" applyNumberFormat="1" applyFont="1" applyBorder="1" applyAlignment="1">
      <alignment vertical="center"/>
    </xf>
    <xf numFmtId="49" fontId="5" fillId="2" borderId="3" xfId="0" applyNumberFormat="1" applyFont="1" applyFill="1" applyBorder="1" applyAlignment="1">
      <alignment horizontal="center"/>
    </xf>
    <xf numFmtId="49" fontId="5" fillId="2" borderId="3" xfId="0" applyNumberFormat="1" applyFont="1" applyFill="1" applyBorder="1" applyAlignment="1">
      <alignment horizontal="center" vertical="center"/>
    </xf>
    <xf numFmtId="49" fontId="0" fillId="2" borderId="0" xfId="0" applyNumberFormat="1" applyFill="1"/>
    <xf numFmtId="49" fontId="16" fillId="0" borderId="3" xfId="1" applyNumberFormat="1" applyFont="1" applyBorder="1" applyAlignment="1">
      <alignment horizontal="center" vertical="center" wrapText="1"/>
    </xf>
    <xf numFmtId="49" fontId="16" fillId="0" borderId="3" xfId="0" applyNumberFormat="1" applyFont="1" applyBorder="1" applyAlignment="1">
      <alignment horizontal="center"/>
    </xf>
    <xf numFmtId="49" fontId="16" fillId="0" borderId="3" xfId="0" applyNumberFormat="1" applyFont="1" applyBorder="1" applyAlignment="1">
      <alignment horizontal="center" vertical="center"/>
    </xf>
    <xf numFmtId="49" fontId="5" fillId="0" borderId="3" xfId="0" applyNumberFormat="1" applyFont="1" applyBorder="1" applyAlignment="1">
      <alignment horizontal="center"/>
    </xf>
    <xf numFmtId="49" fontId="0" fillId="2" borderId="3" xfId="0" applyNumberFormat="1" applyFill="1" applyBorder="1" applyAlignment="1">
      <alignment horizontal="center"/>
    </xf>
    <xf numFmtId="49" fontId="9" fillId="0" borderId="3" xfId="0" applyNumberFormat="1" applyFont="1" applyBorder="1" applyAlignment="1">
      <alignment horizontal="center" vertical="center"/>
    </xf>
    <xf numFmtId="49" fontId="32" fillId="2" borderId="22" xfId="0" applyNumberFormat="1" applyFont="1" applyFill="1" applyBorder="1" applyAlignment="1">
      <alignment horizontal="center" vertical="center"/>
    </xf>
    <xf numFmtId="49" fontId="16" fillId="2" borderId="22" xfId="0" applyNumberFormat="1" applyFont="1" applyFill="1" applyBorder="1" applyAlignment="1">
      <alignment horizontal="center" vertical="center"/>
    </xf>
    <xf numFmtId="49" fontId="11" fillId="0" borderId="15" xfId="4" applyNumberFormat="1" applyFont="1" applyBorder="1" applyAlignment="1">
      <alignment vertical="center"/>
    </xf>
    <xf numFmtId="49" fontId="0" fillId="2" borderId="20" xfId="0" applyNumberFormat="1" applyFill="1" applyBorder="1" applyAlignment="1">
      <alignment horizontal="center"/>
    </xf>
    <xf numFmtId="49" fontId="16" fillId="2" borderId="15" xfId="0" applyNumberFormat="1" applyFont="1" applyFill="1" applyBorder="1" applyAlignment="1">
      <alignment horizontal="center" vertical="center"/>
    </xf>
    <xf numFmtId="49" fontId="32" fillId="0" borderId="3" xfId="0" applyNumberFormat="1" applyFont="1" applyBorder="1" applyAlignment="1">
      <alignment horizontal="center"/>
    </xf>
    <xf numFmtId="49" fontId="43" fillId="2" borderId="3" xfId="0" applyNumberFormat="1" applyFont="1" applyFill="1" applyBorder="1" applyAlignment="1">
      <alignment horizontal="center"/>
    </xf>
    <xf numFmtId="49" fontId="16" fillId="2" borderId="3" xfId="0" applyNumberFormat="1" applyFont="1" applyFill="1" applyBorder="1" applyAlignment="1">
      <alignment horizontal="center" vertical="center"/>
    </xf>
    <xf numFmtId="49" fontId="16" fillId="2" borderId="24" xfId="0" applyNumberFormat="1" applyFont="1" applyFill="1" applyBorder="1" applyAlignment="1">
      <alignment horizontal="center" vertical="center"/>
    </xf>
    <xf numFmtId="49" fontId="11" fillId="0" borderId="24" xfId="4" applyNumberFormat="1" applyFont="1" applyBorder="1" applyAlignment="1">
      <alignment vertical="center"/>
    </xf>
    <xf numFmtId="49" fontId="32" fillId="0" borderId="20" xfId="0" applyNumberFormat="1" applyFont="1" applyBorder="1" applyAlignment="1">
      <alignment horizontal="center"/>
    </xf>
    <xf numFmtId="49" fontId="16" fillId="0" borderId="20" xfId="0" applyNumberFormat="1" applyFont="1" applyBorder="1" applyAlignment="1">
      <alignment horizontal="center"/>
    </xf>
    <xf numFmtId="49" fontId="16" fillId="2" borderId="20" xfId="0" applyNumberFormat="1" applyFont="1" applyFill="1" applyBorder="1" applyAlignment="1">
      <alignment horizontal="center" vertical="center"/>
    </xf>
    <xf numFmtId="49" fontId="16" fillId="2" borderId="20" xfId="0" applyNumberFormat="1" applyFont="1" applyFill="1" applyBorder="1" applyAlignment="1">
      <alignment horizontal="center"/>
    </xf>
    <xf numFmtId="49" fontId="5" fillId="0" borderId="0" xfId="0" applyNumberFormat="1" applyFont="1"/>
    <xf numFmtId="49" fontId="5" fillId="7" borderId="6" xfId="0" applyNumberFormat="1" applyFont="1" applyFill="1" applyBorder="1"/>
    <xf numFmtId="49" fontId="6" fillId="0" borderId="19" xfId="0" applyNumberFormat="1" applyFont="1" applyBorder="1"/>
    <xf numFmtId="49" fontId="0" fillId="0" borderId="28" xfId="0" applyNumberFormat="1" applyBorder="1"/>
    <xf numFmtId="49" fontId="5" fillId="7" borderId="21" xfId="0" applyNumberFormat="1" applyFont="1" applyFill="1" applyBorder="1" applyAlignment="1">
      <alignment wrapText="1"/>
    </xf>
    <xf numFmtId="49" fontId="5" fillId="7" borderId="30" xfId="0" applyNumberFormat="1" applyFont="1" applyFill="1" applyBorder="1" applyAlignment="1">
      <alignment horizontal="center" vertical="center"/>
    </xf>
    <xf numFmtId="49" fontId="5" fillId="2" borderId="21" xfId="0" applyNumberFormat="1" applyFont="1" applyFill="1" applyBorder="1"/>
    <xf numFmtId="49" fontId="0" fillId="0" borderId="21" xfId="0" applyNumberFormat="1" applyBorder="1"/>
    <xf numFmtId="49" fontId="5" fillId="0" borderId="30" xfId="0" applyNumberFormat="1" applyFont="1" applyBorder="1" applyAlignment="1">
      <alignment horizontal="center"/>
    </xf>
    <xf numFmtId="49" fontId="0" fillId="0" borderId="56" xfId="0" applyNumberFormat="1" applyBorder="1"/>
    <xf numFmtId="49" fontId="11" fillId="0" borderId="35" xfId="4" applyNumberFormat="1" applyFont="1" applyBorder="1" applyAlignment="1">
      <alignment vertical="center"/>
    </xf>
    <xf numFmtId="49" fontId="16" fillId="0" borderId="35" xfId="0" applyNumberFormat="1" applyFont="1" applyBorder="1" applyAlignment="1">
      <alignment horizontal="center"/>
    </xf>
    <xf numFmtId="49" fontId="0" fillId="0" borderId="35" xfId="0" applyNumberFormat="1" applyBorder="1" applyAlignment="1">
      <alignment horizontal="center"/>
    </xf>
    <xf numFmtId="49" fontId="9" fillId="0" borderId="35" xfId="0" applyNumberFormat="1" applyFont="1" applyBorder="1" applyAlignment="1">
      <alignment horizontal="center" vertical="center"/>
    </xf>
    <xf numFmtId="49" fontId="0" fillId="2" borderId="35" xfId="0" applyNumberFormat="1" applyFill="1" applyBorder="1" applyAlignment="1">
      <alignment horizontal="center"/>
    </xf>
    <xf numFmtId="49" fontId="5" fillId="0" borderId="35" xfId="0" applyNumberFormat="1" applyFont="1" applyBorder="1" applyAlignment="1">
      <alignment horizontal="center"/>
    </xf>
    <xf numFmtId="49" fontId="16" fillId="2" borderId="35" xfId="0" applyNumberFormat="1" applyFont="1" applyFill="1" applyBorder="1" applyAlignment="1">
      <alignment horizontal="center"/>
    </xf>
    <xf numFmtId="49" fontId="5" fillId="2" borderId="35" xfId="0" applyNumberFormat="1" applyFont="1" applyFill="1" applyBorder="1" applyAlignment="1">
      <alignment horizontal="center"/>
    </xf>
    <xf numFmtId="49" fontId="5" fillId="0" borderId="36" xfId="0" applyNumberFormat="1" applyFont="1" applyBorder="1" applyAlignment="1">
      <alignment horizontal="center"/>
    </xf>
    <xf numFmtId="49" fontId="38" fillId="0" borderId="31" xfId="0" applyNumberFormat="1" applyFont="1" applyBorder="1"/>
    <xf numFmtId="49" fontId="5" fillId="7" borderId="19" xfId="0" applyNumberFormat="1" applyFont="1" applyFill="1" applyBorder="1" applyAlignment="1">
      <alignment horizontal="center"/>
    </xf>
    <xf numFmtId="49" fontId="5" fillId="2" borderId="30" xfId="0" applyNumberFormat="1" applyFont="1" applyFill="1" applyBorder="1" applyAlignment="1">
      <alignment horizontal="center"/>
    </xf>
    <xf numFmtId="49" fontId="16" fillId="0" borderId="0" xfId="0" applyNumberFormat="1" applyFont="1" applyAlignment="1">
      <alignment horizontal="center" vertical="center"/>
    </xf>
    <xf numFmtId="49" fontId="0" fillId="0" borderId="34" xfId="0" applyNumberFormat="1" applyBorder="1"/>
    <xf numFmtId="49" fontId="16" fillId="0" borderId="35" xfId="0" applyNumberFormat="1" applyFont="1" applyBorder="1" applyAlignment="1">
      <alignment horizontal="center" vertical="center"/>
    </xf>
    <xf numFmtId="49" fontId="5" fillId="7" borderId="21" xfId="0" applyNumberFormat="1" applyFont="1" applyFill="1" applyBorder="1"/>
    <xf numFmtId="49" fontId="30" fillId="0" borderId="21" xfId="0" applyNumberFormat="1" applyFont="1" applyBorder="1" applyAlignment="1">
      <alignment horizontal="center"/>
    </xf>
    <xf numFmtId="49" fontId="30" fillId="0" borderId="57" xfId="0" applyNumberFormat="1" applyFont="1" applyBorder="1" applyAlignment="1">
      <alignment horizontal="center"/>
    </xf>
    <xf numFmtId="49" fontId="30" fillId="0" borderId="34" xfId="0" applyNumberFormat="1" applyFont="1" applyBorder="1" applyAlignment="1">
      <alignment horizontal="center"/>
    </xf>
    <xf numFmtId="49" fontId="32" fillId="0" borderId="35" xfId="0" applyNumberFormat="1" applyFont="1" applyBorder="1" applyAlignment="1">
      <alignment horizontal="center"/>
    </xf>
    <xf numFmtId="2" fontId="0" fillId="0" borderId="0" xfId="0" applyNumberFormat="1"/>
    <xf numFmtId="49" fontId="5" fillId="7" borderId="4" xfId="0" applyNumberFormat="1" applyFont="1" applyFill="1" applyBorder="1" applyAlignment="1">
      <alignment horizontal="center" vertical="center"/>
    </xf>
    <xf numFmtId="49" fontId="5" fillId="2" borderId="4" xfId="0" applyNumberFormat="1" applyFont="1" applyFill="1" applyBorder="1"/>
    <xf numFmtId="49" fontId="5" fillId="0" borderId="4" xfId="0" applyNumberFormat="1" applyFont="1" applyBorder="1" applyAlignment="1">
      <alignment horizontal="center"/>
    </xf>
    <xf numFmtId="49" fontId="5" fillId="0" borderId="39" xfId="0" applyNumberFormat="1" applyFont="1" applyBorder="1" applyAlignment="1">
      <alignment horizontal="center"/>
    </xf>
    <xf numFmtId="49" fontId="0" fillId="0" borderId="14" xfId="0" applyNumberFormat="1" applyBorder="1"/>
    <xf numFmtId="2" fontId="0" fillId="2" borderId="20" xfId="0" applyNumberFormat="1" applyFill="1" applyBorder="1" applyAlignment="1">
      <alignment horizontal="center"/>
    </xf>
    <xf numFmtId="2" fontId="0" fillId="2" borderId="3" xfId="0" applyNumberFormat="1" applyFill="1" applyBorder="1" applyAlignment="1">
      <alignment horizontal="center"/>
    </xf>
    <xf numFmtId="2" fontId="32" fillId="0" borderId="3" xfId="0" applyNumberFormat="1" applyFont="1" applyBorder="1" applyAlignment="1">
      <alignment horizontal="center"/>
    </xf>
    <xf numFmtId="49" fontId="5" fillId="7" borderId="4" xfId="0" applyNumberFormat="1" applyFont="1" applyFill="1" applyBorder="1" applyAlignment="1">
      <alignment horizontal="center"/>
    </xf>
    <xf numFmtId="49" fontId="5" fillId="7" borderId="6" xfId="0" applyNumberFormat="1" applyFont="1" applyFill="1" applyBorder="1" applyAlignment="1">
      <alignment horizontal="center"/>
    </xf>
    <xf numFmtId="49" fontId="5" fillId="7" borderId="31" xfId="0" applyNumberFormat="1" applyFont="1" applyFill="1" applyBorder="1" applyAlignment="1">
      <alignment horizontal="center"/>
    </xf>
    <xf numFmtId="2" fontId="5" fillId="2" borderId="3" xfId="0" applyNumberFormat="1" applyFont="1" applyFill="1" applyBorder="1" applyAlignment="1">
      <alignment horizontal="center"/>
    </xf>
    <xf numFmtId="2" fontId="16" fillId="0" borderId="3" xfId="0" applyNumberFormat="1" applyFont="1" applyBorder="1" applyAlignment="1">
      <alignment horizontal="center"/>
    </xf>
    <xf numFmtId="2" fontId="0" fillId="0" borderId="0" xfId="0" applyNumberFormat="1" applyAlignment="1">
      <alignment horizontal="center"/>
    </xf>
    <xf numFmtId="0" fontId="32" fillId="0" borderId="35" xfId="0" applyFont="1" applyBorder="1" applyAlignment="1">
      <alignment horizontal="center"/>
    </xf>
    <xf numFmtId="0" fontId="16" fillId="0" borderId="35" xfId="0" applyFont="1" applyBorder="1" applyAlignment="1">
      <alignment horizontal="center"/>
    </xf>
    <xf numFmtId="2" fontId="0" fillId="0" borderId="35" xfId="0" applyNumberFormat="1" applyBorder="1" applyAlignment="1">
      <alignment horizontal="left"/>
    </xf>
    <xf numFmtId="0" fontId="0" fillId="0" borderId="35" xfId="0" applyBorder="1" applyAlignment="1">
      <alignment horizontal="left"/>
    </xf>
    <xf numFmtId="0" fontId="0" fillId="0" borderId="35" xfId="0" applyBorder="1" applyAlignment="1">
      <alignment horizontal="center"/>
    </xf>
    <xf numFmtId="1" fontId="0" fillId="0" borderId="35" xfId="0" applyNumberFormat="1" applyBorder="1" applyAlignment="1">
      <alignment horizontal="center"/>
    </xf>
    <xf numFmtId="2" fontId="5" fillId="0" borderId="35" xfId="0" applyNumberFormat="1" applyFont="1" applyBorder="1" applyAlignment="1">
      <alignment horizontal="center"/>
    </xf>
    <xf numFmtId="0" fontId="5" fillId="0" borderId="36" xfId="0" applyFont="1" applyBorder="1" applyAlignment="1">
      <alignment horizontal="center"/>
    </xf>
    <xf numFmtId="49" fontId="38" fillId="0" borderId="27" xfId="0" applyNumberFormat="1" applyFont="1" applyBorder="1" applyAlignment="1">
      <alignment horizontal="center"/>
    </xf>
    <xf numFmtId="49" fontId="38" fillId="0" borderId="30" xfId="0" applyNumberFormat="1" applyFont="1" applyBorder="1" applyAlignment="1">
      <alignment horizontal="center"/>
    </xf>
    <xf numFmtId="49" fontId="5" fillId="7" borderId="30" xfId="0" applyNumberFormat="1" applyFont="1" applyFill="1" applyBorder="1" applyAlignment="1">
      <alignment horizontal="center"/>
    </xf>
    <xf numFmtId="49" fontId="5" fillId="7" borderId="30" xfId="0" applyNumberFormat="1" applyFont="1" applyFill="1" applyBorder="1" applyAlignment="1">
      <alignment horizontal="center" vertical="center" wrapText="1"/>
    </xf>
    <xf numFmtId="49" fontId="5" fillId="2" borderId="30" xfId="0" applyNumberFormat="1" applyFont="1" applyFill="1" applyBorder="1"/>
    <xf numFmtId="0" fontId="25" fillId="0" borderId="30" xfId="0" applyFont="1" applyBorder="1" applyAlignment="1">
      <alignment horizontal="center" vertical="center" wrapText="1"/>
    </xf>
    <xf numFmtId="0" fontId="27" fillId="0" borderId="21" xfId="0" applyFont="1" applyBorder="1" applyAlignment="1">
      <alignment horizontal="center"/>
    </xf>
    <xf numFmtId="0" fontId="27" fillId="0" borderId="34" xfId="0" applyFont="1" applyBorder="1" applyAlignment="1">
      <alignment horizontal="center"/>
    </xf>
    <xf numFmtId="0" fontId="27" fillId="0" borderId="35" xfId="4" applyFont="1" applyBorder="1" applyAlignment="1">
      <alignment vertical="center"/>
    </xf>
    <xf numFmtId="1" fontId="0" fillId="0" borderId="35" xfId="0" applyNumberFormat="1" applyBorder="1" applyAlignment="1">
      <alignment horizontal="left"/>
    </xf>
    <xf numFmtId="0" fontId="0" fillId="0" borderId="36" xfId="0" applyBorder="1" applyAlignment="1">
      <alignment horizontal="center"/>
    </xf>
    <xf numFmtId="164" fontId="5" fillId="0" borderId="3" xfId="0" applyNumberFormat="1" applyFont="1" applyBorder="1" applyAlignment="1">
      <alignment horizontal="left"/>
    </xf>
    <xf numFmtId="49" fontId="45" fillId="0" borderId="0" xfId="0" applyNumberFormat="1" applyFont="1" applyAlignment="1">
      <alignment horizontal="center"/>
    </xf>
    <xf numFmtId="49" fontId="44" fillId="6" borderId="3" xfId="0" applyNumberFormat="1" applyFont="1" applyFill="1" applyBorder="1" applyAlignment="1">
      <alignment horizontal="center"/>
    </xf>
    <xf numFmtId="49" fontId="44" fillId="2" borderId="35" xfId="0" applyNumberFormat="1" applyFont="1" applyFill="1" applyBorder="1" applyAlignment="1">
      <alignment horizontal="center"/>
    </xf>
    <xf numFmtId="49" fontId="5" fillId="6" borderId="3" xfId="0" applyNumberFormat="1" applyFont="1" applyFill="1" applyBorder="1" applyAlignment="1">
      <alignment horizontal="center"/>
    </xf>
    <xf numFmtId="0" fontId="22" fillId="0" borderId="6" xfId="0" applyFont="1" applyBorder="1" applyAlignment="1">
      <alignment horizontal="center"/>
    </xf>
    <xf numFmtId="0" fontId="46" fillId="0" borderId="3" xfId="0" applyFont="1" applyBorder="1" applyAlignment="1">
      <alignment horizontal="center"/>
    </xf>
    <xf numFmtId="0" fontId="47" fillId="0" borderId="3" xfId="0" applyFont="1" applyBorder="1" applyAlignment="1">
      <alignment horizontal="center"/>
    </xf>
    <xf numFmtId="49" fontId="46" fillId="0" borderId="3" xfId="0" applyNumberFormat="1" applyFont="1" applyBorder="1" applyAlignment="1">
      <alignment horizontal="center"/>
    </xf>
    <xf numFmtId="49" fontId="47" fillId="0" borderId="3" xfId="0" applyNumberFormat="1" applyFont="1" applyBorder="1" applyAlignment="1">
      <alignment horizontal="center"/>
    </xf>
    <xf numFmtId="0" fontId="47" fillId="0" borderId="3" xfId="0" applyFont="1" applyBorder="1" applyAlignment="1">
      <alignment horizontal="center" vertical="center"/>
    </xf>
    <xf numFmtId="0" fontId="47" fillId="0" borderId="25" xfId="0" applyFont="1" applyBorder="1"/>
    <xf numFmtId="0" fontId="47" fillId="0" borderId="19" xfId="0" applyFont="1" applyBorder="1"/>
    <xf numFmtId="49" fontId="47" fillId="0" borderId="3" xfId="0" applyNumberFormat="1" applyFont="1" applyBorder="1" applyAlignment="1">
      <alignment horizontal="left"/>
    </xf>
    <xf numFmtId="0" fontId="48" fillId="0" borderId="3" xfId="6" applyFont="1" applyBorder="1" applyAlignment="1" applyProtection="1"/>
    <xf numFmtId="0" fontId="47" fillId="0" borderId="3" xfId="0" applyFont="1" applyBorder="1"/>
    <xf numFmtId="0" fontId="47" fillId="0" borderId="30" xfId="0" applyFont="1" applyBorder="1"/>
    <xf numFmtId="0" fontId="47" fillId="0" borderId="3" xfId="0" applyFont="1" applyBorder="1" applyAlignment="1">
      <alignment horizontal="left"/>
    </xf>
    <xf numFmtId="0" fontId="47" fillId="0" borderId="4" xfId="0" applyFont="1" applyBorder="1" applyAlignment="1">
      <alignment horizontal="left"/>
    </xf>
    <xf numFmtId="0" fontId="47" fillId="0" borderId="3" xfId="0" applyFont="1" applyBorder="1" applyAlignment="1">
      <alignment horizontal="center" vertical="center" wrapText="1"/>
    </xf>
    <xf numFmtId="0" fontId="47" fillId="0" borderId="30" xfId="0" applyFont="1" applyBorder="1" applyAlignment="1">
      <alignment horizontal="center" vertical="center"/>
    </xf>
    <xf numFmtId="0" fontId="47" fillId="0" borderId="21" xfId="0" applyFont="1" applyBorder="1"/>
    <xf numFmtId="0" fontId="46" fillId="0" borderId="20" xfId="0" applyFont="1" applyBorder="1" applyAlignment="1">
      <alignment horizontal="center"/>
    </xf>
    <xf numFmtId="0" fontId="47" fillId="0" borderId="20" xfId="0" applyFont="1" applyBorder="1" applyAlignment="1">
      <alignment horizontal="center"/>
    </xf>
    <xf numFmtId="2" fontId="47" fillId="0" borderId="3" xfId="0" applyNumberFormat="1" applyFont="1" applyBorder="1" applyAlignment="1">
      <alignment horizontal="center"/>
    </xf>
    <xf numFmtId="164" fontId="47" fillId="0" borderId="3" xfId="0" applyNumberFormat="1" applyFont="1" applyBorder="1" applyAlignment="1">
      <alignment horizontal="center"/>
    </xf>
    <xf numFmtId="1" fontId="47" fillId="0" borderId="3" xfId="0" applyNumberFormat="1" applyFont="1" applyBorder="1" applyAlignment="1">
      <alignment horizontal="center"/>
    </xf>
    <xf numFmtId="49" fontId="46" fillId="0" borderId="20" xfId="0" applyNumberFormat="1" applyFont="1" applyBorder="1" applyAlignment="1">
      <alignment horizontal="center"/>
    </xf>
    <xf numFmtId="49" fontId="47" fillId="0" borderId="20" xfId="0" applyNumberFormat="1" applyFont="1" applyBorder="1" applyAlignment="1">
      <alignment horizontal="center"/>
    </xf>
    <xf numFmtId="49" fontId="47" fillId="2" borderId="3" xfId="0" applyNumberFormat="1" applyFont="1" applyFill="1" applyBorder="1" applyAlignment="1">
      <alignment horizontal="center"/>
    </xf>
    <xf numFmtId="49" fontId="47" fillId="0" borderId="30" xfId="0" applyNumberFormat="1" applyFont="1" applyBorder="1" applyAlignment="1">
      <alignment horizontal="center"/>
    </xf>
    <xf numFmtId="0" fontId="47" fillId="2" borderId="3" xfId="0" applyFont="1" applyFill="1" applyBorder="1" applyAlignment="1">
      <alignment horizontal="center"/>
    </xf>
    <xf numFmtId="0" fontId="47" fillId="2" borderId="20" xfId="0" applyFont="1" applyFill="1" applyBorder="1" applyAlignment="1">
      <alignment horizontal="center" vertical="center"/>
    </xf>
    <xf numFmtId="0" fontId="47" fillId="0" borderId="0" xfId="0" applyFont="1" applyAlignment="1">
      <alignment horizontal="center"/>
    </xf>
    <xf numFmtId="0" fontId="46" fillId="2" borderId="22" xfId="0" applyFont="1" applyFill="1" applyBorder="1" applyAlignment="1">
      <alignment horizontal="center" vertical="center"/>
    </xf>
    <xf numFmtId="0" fontId="47" fillId="0" borderId="30" xfId="0" applyFont="1" applyBorder="1" applyAlignment="1">
      <alignment horizontal="center"/>
    </xf>
    <xf numFmtId="0" fontId="47" fillId="2" borderId="22" xfId="0" applyFont="1" applyFill="1" applyBorder="1" applyAlignment="1">
      <alignment horizontal="center" vertical="center"/>
    </xf>
    <xf numFmtId="0" fontId="47" fillId="0" borderId="3" xfId="0" applyFont="1" applyBorder="1" applyAlignment="1">
      <alignment wrapText="1"/>
    </xf>
    <xf numFmtId="0" fontId="47" fillId="0" borderId="3" xfId="0" applyFont="1" applyBorder="1" applyAlignment="1">
      <alignment horizontal="left" vertical="center"/>
    </xf>
    <xf numFmtId="0" fontId="47" fillId="0" borderId="21" xfId="0" applyFont="1" applyBorder="1" applyAlignment="1">
      <alignment horizontal="center"/>
    </xf>
    <xf numFmtId="0" fontId="47" fillId="0" borderId="0" xfId="0" applyFont="1"/>
    <xf numFmtId="0" fontId="47" fillId="0" borderId="29" xfId="0" applyFont="1" applyBorder="1"/>
    <xf numFmtId="0" fontId="47" fillId="0" borderId="34" xfId="0" applyFont="1" applyBorder="1" applyAlignment="1">
      <alignment horizontal="center"/>
    </xf>
    <xf numFmtId="0" fontId="47" fillId="0" borderId="49" xfId="0" applyFont="1" applyBorder="1"/>
    <xf numFmtId="0" fontId="47" fillId="0" borderId="50" xfId="0" applyFont="1" applyBorder="1"/>
    <xf numFmtId="0" fontId="46" fillId="2" borderId="3" xfId="0" applyFont="1" applyFill="1" applyBorder="1" applyAlignment="1">
      <alignment horizontal="center" vertical="center"/>
    </xf>
    <xf numFmtId="0" fontId="47" fillId="0" borderId="0" xfId="0" applyFont="1" applyBorder="1" applyAlignment="1">
      <alignment horizontal="center"/>
    </xf>
    <xf numFmtId="2" fontId="47" fillId="0" borderId="30" xfId="0" applyNumberFormat="1" applyFont="1" applyBorder="1" applyAlignment="1">
      <alignment horizontal="center"/>
    </xf>
    <xf numFmtId="0" fontId="47" fillId="0" borderId="21" xfId="0" applyFont="1" applyBorder="1" applyAlignment="1">
      <alignment wrapText="1"/>
    </xf>
    <xf numFmtId="0" fontId="47" fillId="0" borderId="21" xfId="0" applyFont="1" applyBorder="1" applyAlignment="1">
      <alignment horizontal="left" vertical="center"/>
    </xf>
    <xf numFmtId="0" fontId="47" fillId="0" borderId="0" xfId="0" applyFont="1" applyBorder="1"/>
    <xf numFmtId="0" fontId="47" fillId="0" borderId="3" xfId="1" applyNumberFormat="1" applyFont="1" applyBorder="1" applyAlignment="1">
      <alignment horizontal="center" vertical="center" wrapText="1"/>
    </xf>
    <xf numFmtId="49" fontId="47" fillId="0" borderId="3" xfId="0" applyNumberFormat="1" applyFont="1" applyBorder="1" applyAlignment="1">
      <alignment horizontal="center" vertical="center"/>
    </xf>
    <xf numFmtId="2" fontId="47" fillId="0" borderId="3" xfId="0" applyNumberFormat="1" applyFont="1" applyBorder="1" applyAlignment="1">
      <alignment horizontal="left" vertical="center"/>
    </xf>
    <xf numFmtId="2" fontId="47" fillId="0" borderId="3" xfId="0" applyNumberFormat="1" applyFont="1" applyBorder="1" applyAlignment="1">
      <alignment horizontal="center" vertical="center"/>
    </xf>
    <xf numFmtId="164" fontId="47" fillId="0" borderId="3" xfId="0" applyNumberFormat="1" applyFont="1" applyBorder="1" applyAlignment="1">
      <alignment horizontal="center" vertical="center"/>
    </xf>
    <xf numFmtId="1" fontId="47" fillId="0" borderId="3" xfId="0" applyNumberFormat="1" applyFont="1" applyBorder="1" applyAlignment="1">
      <alignment horizontal="center" vertical="center"/>
    </xf>
    <xf numFmtId="49" fontId="47" fillId="0" borderId="30" xfId="0" applyNumberFormat="1" applyFont="1" applyBorder="1" applyAlignment="1">
      <alignment horizontal="center" vertical="center"/>
    </xf>
    <xf numFmtId="49" fontId="47" fillId="0" borderId="0" xfId="0" applyNumberFormat="1" applyFont="1" applyAlignment="1">
      <alignment horizontal="center" vertical="center"/>
    </xf>
    <xf numFmtId="49" fontId="47" fillId="2" borderId="20" xfId="0" applyNumberFormat="1" applyFont="1" applyFill="1" applyBorder="1" applyAlignment="1">
      <alignment horizontal="center" vertical="center"/>
    </xf>
    <xf numFmtId="1" fontId="47" fillId="2" borderId="20" xfId="0" applyNumberFormat="1" applyFont="1" applyFill="1" applyBorder="1" applyAlignment="1">
      <alignment horizontal="center" vertical="center"/>
    </xf>
    <xf numFmtId="0" fontId="47" fillId="0" borderId="6" xfId="0" applyFont="1" applyBorder="1"/>
    <xf numFmtId="0" fontId="47" fillId="0" borderId="5" xfId="0" applyFont="1" applyBorder="1"/>
    <xf numFmtId="164" fontId="47" fillId="2" borderId="3" xfId="0" applyNumberFormat="1" applyFont="1" applyFill="1" applyBorder="1" applyAlignment="1">
      <alignment horizontal="center"/>
    </xf>
    <xf numFmtId="164" fontId="47" fillId="0" borderId="0" xfId="0" applyNumberFormat="1" applyFont="1"/>
    <xf numFmtId="1" fontId="47" fillId="2" borderId="3" xfId="0" applyNumberFormat="1" applyFont="1" applyFill="1" applyBorder="1" applyAlignment="1">
      <alignment horizontal="center"/>
    </xf>
    <xf numFmtId="0" fontId="47" fillId="0" borderId="3" xfId="0" applyFont="1" applyBorder="1" applyAlignment="1"/>
    <xf numFmtId="0" fontId="49" fillId="2" borderId="3" xfId="0" applyFont="1" applyFill="1" applyBorder="1" applyAlignment="1">
      <alignment horizontal="center"/>
    </xf>
    <xf numFmtId="49" fontId="49" fillId="2" borderId="3" xfId="0" applyNumberFormat="1" applyFont="1" applyFill="1" applyBorder="1" applyAlignment="1">
      <alignment horizontal="center"/>
    </xf>
    <xf numFmtId="0" fontId="47" fillId="2" borderId="3" xfId="0" applyFont="1" applyFill="1" applyBorder="1" applyAlignment="1">
      <alignment horizontal="center" vertical="center"/>
    </xf>
    <xf numFmtId="164" fontId="47" fillId="0" borderId="0" xfId="0" applyNumberFormat="1" applyFont="1" applyAlignment="1">
      <alignment horizontal="center"/>
    </xf>
    <xf numFmtId="0" fontId="47" fillId="2" borderId="23" xfId="0" applyFont="1" applyFill="1" applyBorder="1" applyAlignment="1">
      <alignment horizontal="center"/>
    </xf>
    <xf numFmtId="164" fontId="47" fillId="0" borderId="4" xfId="0" applyNumberFormat="1" applyFont="1" applyBorder="1" applyAlignment="1">
      <alignment vertical="center"/>
    </xf>
    <xf numFmtId="0" fontId="47" fillId="0" borderId="5" xfId="0" applyFont="1" applyBorder="1" applyAlignment="1">
      <alignment vertical="center"/>
    </xf>
    <xf numFmtId="0" fontId="47" fillId="0" borderId="21" xfId="0" applyFont="1" applyBorder="1" applyAlignment="1"/>
    <xf numFmtId="0" fontId="25" fillId="0" borderId="3" xfId="0" applyFont="1" applyBorder="1" applyAlignment="1">
      <alignment horizontal="center" vertical="center" wrapText="1"/>
    </xf>
    <xf numFmtId="0" fontId="50" fillId="2" borderId="6" xfId="3" applyFont="1" applyFill="1" applyBorder="1" applyAlignment="1" applyProtection="1">
      <alignment horizontal="left"/>
      <protection hidden="1"/>
    </xf>
    <xf numFmtId="0" fontId="22" fillId="0" borderId="6" xfId="0" applyFont="1" applyBorder="1" applyAlignment="1"/>
    <xf numFmtId="0" fontId="8" fillId="8" borderId="7" xfId="0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8" fillId="8" borderId="0" xfId="0" applyFont="1" applyFill="1" applyBorder="1" applyAlignment="1">
      <alignment horizontal="center" vertical="center" wrapText="1"/>
    </xf>
    <xf numFmtId="0" fontId="0" fillId="0" borderId="3" xfId="0" applyBorder="1" applyAlignment="1">
      <alignment horizontal="center" vertical="center"/>
    </xf>
    <xf numFmtId="1" fontId="51" fillId="6" borderId="4" xfId="0" applyNumberFormat="1" applyFont="1" applyFill="1" applyBorder="1" applyAlignment="1">
      <alignment horizontal="center" vertical="center"/>
    </xf>
    <xf numFmtId="1" fontId="51" fillId="0" borderId="4" xfId="0" applyNumberFormat="1" applyFont="1" applyBorder="1" applyAlignment="1">
      <alignment horizontal="center" vertical="center"/>
    </xf>
    <xf numFmtId="0" fontId="5" fillId="8" borderId="4" xfId="0" applyFont="1" applyFill="1" applyBorder="1" applyAlignment="1">
      <alignment vertical="center"/>
    </xf>
    <xf numFmtId="0" fontId="5" fillId="8" borderId="6" xfId="0" applyFont="1" applyFill="1" applyBorder="1" applyAlignment="1">
      <alignment vertical="center"/>
    </xf>
    <xf numFmtId="0" fontId="5" fillId="8" borderId="5" xfId="0" applyFont="1" applyFill="1" applyBorder="1" applyAlignment="1">
      <alignment vertical="center"/>
    </xf>
    <xf numFmtId="1" fontId="51" fillId="0" borderId="3" xfId="0" applyNumberFormat="1" applyFont="1" applyBorder="1" applyAlignment="1">
      <alignment horizontal="center" vertical="center"/>
    </xf>
    <xf numFmtId="0" fontId="51" fillId="0" borderId="3" xfId="0" applyFont="1" applyBorder="1" applyAlignment="1">
      <alignment horizontal="center" vertical="center"/>
    </xf>
    <xf numFmtId="164" fontId="0" fillId="0" borderId="3" xfId="0" applyNumberFormat="1" applyBorder="1"/>
    <xf numFmtId="0" fontId="5" fillId="0" borderId="30" xfId="0" applyNumberFormat="1" applyFont="1" applyBorder="1" applyAlignment="1">
      <alignment horizontal="center"/>
    </xf>
    <xf numFmtId="0" fontId="2" fillId="3" borderId="18" xfId="2" applyFill="1" applyBorder="1" applyAlignment="1">
      <alignment horizontal="center"/>
    </xf>
    <xf numFmtId="0" fontId="2" fillId="3" borderId="14" xfId="2" applyFill="1" applyBorder="1" applyAlignment="1">
      <alignment horizontal="center"/>
    </xf>
    <xf numFmtId="0" fontId="14" fillId="6" borderId="4" xfId="0" applyFont="1" applyFill="1" applyBorder="1" applyAlignment="1">
      <alignment horizontal="center" vertical="center" wrapText="1"/>
    </xf>
    <xf numFmtId="0" fontId="14" fillId="6" borderId="5" xfId="0" applyFont="1" applyFill="1" applyBorder="1" applyAlignment="1">
      <alignment horizontal="center" vertical="center" wrapText="1"/>
    </xf>
    <xf numFmtId="0" fontId="5" fillId="6" borderId="4" xfId="0" applyFont="1" applyFill="1" applyBorder="1" applyAlignment="1">
      <alignment horizontal="center" vertical="center" wrapText="1"/>
    </xf>
    <xf numFmtId="0" fontId="5" fillId="6" borderId="5" xfId="0" applyFont="1" applyFill="1" applyBorder="1" applyAlignment="1">
      <alignment horizontal="center" vertical="center" wrapText="1"/>
    </xf>
    <xf numFmtId="0" fontId="6" fillId="0" borderId="4" xfId="0" applyFont="1" applyBorder="1" applyAlignment="1">
      <alignment horizontal="left"/>
    </xf>
    <xf numFmtId="0" fontId="6" fillId="0" borderId="5" xfId="0" applyFont="1" applyBorder="1" applyAlignment="1">
      <alignment horizontal="left"/>
    </xf>
    <xf numFmtId="0" fontId="6" fillId="0" borderId="7" xfId="0" applyFont="1" applyBorder="1" applyAlignment="1">
      <alignment horizontal="center" vertical="center"/>
    </xf>
    <xf numFmtId="0" fontId="6" fillId="0" borderId="8" xfId="0" applyFont="1" applyBorder="1" applyAlignment="1">
      <alignment horizontal="center" vertical="center"/>
    </xf>
    <xf numFmtId="0" fontId="6" fillId="0" borderId="9" xfId="0" applyFont="1" applyBorder="1" applyAlignment="1">
      <alignment horizontal="center" vertical="center"/>
    </xf>
    <xf numFmtId="0" fontId="6" fillId="0" borderId="10" xfId="0" applyFont="1" applyBorder="1" applyAlignment="1">
      <alignment horizontal="center" vertical="center"/>
    </xf>
    <xf numFmtId="0" fontId="6" fillId="0" borderId="11" xfId="0" applyFont="1" applyBorder="1" applyAlignment="1">
      <alignment horizontal="center" vertical="center"/>
    </xf>
    <xf numFmtId="0" fontId="6" fillId="0" borderId="12" xfId="0" applyFont="1" applyBorder="1" applyAlignment="1">
      <alignment horizontal="center" vertical="center"/>
    </xf>
    <xf numFmtId="0" fontId="6" fillId="0" borderId="3" xfId="0" applyFont="1" applyBorder="1" applyAlignment="1">
      <alignment horizontal="center" vertical="top"/>
    </xf>
    <xf numFmtId="0" fontId="6" fillId="0" borderId="7" xfId="0" applyFont="1" applyBorder="1" applyAlignment="1">
      <alignment horizontal="center" vertical="top"/>
    </xf>
    <xf numFmtId="0" fontId="6" fillId="0" borderId="8" xfId="0" applyFont="1" applyBorder="1" applyAlignment="1">
      <alignment horizontal="center" vertical="top"/>
    </xf>
    <xf numFmtId="0" fontId="6" fillId="0" borderId="11" xfId="0" applyFont="1" applyBorder="1" applyAlignment="1">
      <alignment horizontal="center" vertical="top"/>
    </xf>
    <xf numFmtId="0" fontId="6" fillId="0" borderId="12" xfId="0" applyFont="1" applyBorder="1" applyAlignment="1">
      <alignment horizontal="center" vertical="top"/>
    </xf>
    <xf numFmtId="0" fontId="6" fillId="0" borderId="13" xfId="0" applyFont="1" applyBorder="1" applyAlignment="1">
      <alignment horizontal="center" vertical="top"/>
    </xf>
    <xf numFmtId="0" fontId="6" fillId="0" borderId="14" xfId="0" applyFont="1" applyBorder="1" applyAlignment="1">
      <alignment horizontal="center" vertical="top"/>
    </xf>
    <xf numFmtId="0" fontId="6" fillId="0" borderId="3" xfId="0" applyFont="1" applyBorder="1" applyAlignment="1">
      <alignment horizontal="center"/>
    </xf>
    <xf numFmtId="0" fontId="6" fillId="0" borderId="3" xfId="0" applyFont="1" applyBorder="1" applyAlignment="1">
      <alignment horizontal="left"/>
    </xf>
    <xf numFmtId="0" fontId="6" fillId="0" borderId="7" xfId="0" applyFont="1" applyBorder="1" applyAlignment="1">
      <alignment horizontal="left"/>
    </xf>
    <xf numFmtId="0" fontId="6" fillId="0" borderId="8" xfId="0" applyFont="1" applyBorder="1" applyAlignment="1">
      <alignment horizontal="left"/>
    </xf>
    <xf numFmtId="0" fontId="21" fillId="0" borderId="4" xfId="0" applyFont="1" applyBorder="1" applyAlignment="1">
      <alignment horizontal="center"/>
    </xf>
    <xf numFmtId="0" fontId="21" fillId="0" borderId="6" xfId="0" applyFont="1" applyBorder="1" applyAlignment="1">
      <alignment horizontal="center"/>
    </xf>
    <xf numFmtId="0" fontId="21" fillId="0" borderId="5" xfId="0" applyFont="1" applyBorder="1" applyAlignment="1">
      <alignment horizontal="center"/>
    </xf>
    <xf numFmtId="0" fontId="22" fillId="0" borderId="4" xfId="0" applyFont="1" applyBorder="1" applyAlignment="1">
      <alignment horizontal="center"/>
    </xf>
    <xf numFmtId="0" fontId="22" fillId="0" borderId="6" xfId="0" applyFont="1" applyBorder="1" applyAlignment="1">
      <alignment horizontal="center"/>
    </xf>
    <xf numFmtId="0" fontId="22" fillId="0" borderId="5" xfId="0" applyFont="1" applyBorder="1" applyAlignment="1">
      <alignment horizontal="center"/>
    </xf>
    <xf numFmtId="0" fontId="6" fillId="0" borderId="20" xfId="0" applyFont="1" applyBorder="1" applyAlignment="1">
      <alignment horizontal="center" vertical="center"/>
    </xf>
    <xf numFmtId="0" fontId="6" fillId="0" borderId="23" xfId="0" applyFont="1" applyBorder="1" applyAlignment="1">
      <alignment horizontal="center" vertical="center"/>
    </xf>
    <xf numFmtId="0" fontId="6" fillId="0" borderId="13" xfId="0" applyFont="1" applyBorder="1" applyAlignment="1">
      <alignment horizontal="center" vertical="center"/>
    </xf>
    <xf numFmtId="0" fontId="6" fillId="0" borderId="14" xfId="0" applyFont="1" applyBorder="1" applyAlignment="1">
      <alignment horizontal="center" vertical="center"/>
    </xf>
    <xf numFmtId="0" fontId="21" fillId="0" borderId="19" xfId="0" applyFont="1" applyBorder="1" applyAlignment="1">
      <alignment horizontal="center"/>
    </xf>
    <xf numFmtId="0" fontId="21" fillId="0" borderId="31" xfId="0" applyFont="1" applyBorder="1" applyAlignment="1">
      <alignment horizontal="center"/>
    </xf>
    <xf numFmtId="0" fontId="37" fillId="0" borderId="19" xfId="0" applyFont="1" applyBorder="1" applyAlignment="1">
      <alignment horizontal="center" vertical="center"/>
    </xf>
    <xf numFmtId="0" fontId="37" fillId="0" borderId="6" xfId="0" applyFont="1" applyBorder="1" applyAlignment="1">
      <alignment horizontal="center" vertical="center"/>
    </xf>
    <xf numFmtId="0" fontId="37" fillId="0" borderId="31" xfId="0" applyFont="1" applyBorder="1" applyAlignment="1">
      <alignment horizontal="center" vertical="center"/>
    </xf>
    <xf numFmtId="0" fontId="38" fillId="0" borderId="19" xfId="0" applyFont="1" applyBorder="1" applyAlignment="1">
      <alignment horizontal="center"/>
    </xf>
    <xf numFmtId="0" fontId="38" fillId="0" borderId="6" xfId="0" applyFont="1" applyBorder="1" applyAlignment="1">
      <alignment horizontal="center"/>
    </xf>
    <xf numFmtId="0" fontId="38" fillId="0" borderId="31" xfId="0" applyFont="1" applyBorder="1" applyAlignment="1">
      <alignment horizontal="center"/>
    </xf>
    <xf numFmtId="0" fontId="21" fillId="0" borderId="25" xfId="0" applyFont="1" applyBorder="1" applyAlignment="1">
      <alignment horizontal="center"/>
    </xf>
    <xf numFmtId="0" fontId="21" fillId="0" borderId="26" xfId="0" applyFont="1" applyBorder="1" applyAlignment="1">
      <alignment horizontal="center"/>
    </xf>
    <xf numFmtId="0" fontId="21" fillId="0" borderId="27" xfId="0" applyFont="1" applyBorder="1" applyAlignment="1">
      <alignment horizontal="center"/>
    </xf>
    <xf numFmtId="0" fontId="7" fillId="0" borderId="28" xfId="0" applyFont="1" applyBorder="1" applyAlignment="1">
      <alignment horizontal="center"/>
    </xf>
    <xf numFmtId="0" fontId="7" fillId="0" borderId="0" xfId="0" applyFont="1" applyAlignment="1">
      <alignment horizontal="center"/>
    </xf>
    <xf numFmtId="0" fontId="7" fillId="0" borderId="29" xfId="0" applyFont="1" applyBorder="1" applyAlignment="1">
      <alignment horizontal="center"/>
    </xf>
    <xf numFmtId="0" fontId="21" fillId="0" borderId="28" xfId="0" applyFont="1" applyBorder="1" applyAlignment="1">
      <alignment horizontal="center"/>
    </xf>
    <xf numFmtId="0" fontId="21" fillId="0" borderId="0" xfId="0" applyFont="1" applyAlignment="1">
      <alignment horizontal="center"/>
    </xf>
    <xf numFmtId="0" fontId="21" fillId="0" borderId="29" xfId="0" applyFont="1" applyBorder="1" applyAlignment="1">
      <alignment horizontal="center"/>
    </xf>
    <xf numFmtId="0" fontId="21" fillId="0" borderId="21" xfId="0" applyFont="1" applyBorder="1" applyAlignment="1">
      <alignment horizontal="center"/>
    </xf>
    <xf numFmtId="0" fontId="21" fillId="0" borderId="3" xfId="0" applyFont="1" applyBorder="1" applyAlignment="1">
      <alignment horizontal="center"/>
    </xf>
    <xf numFmtId="0" fontId="21" fillId="0" borderId="30" xfId="0" applyFont="1" applyBorder="1" applyAlignment="1">
      <alignment horizontal="center"/>
    </xf>
    <xf numFmtId="0" fontId="21" fillId="0" borderId="28" xfId="0" applyFont="1" applyBorder="1" applyAlignment="1">
      <alignment horizontal="left"/>
    </xf>
    <xf numFmtId="0" fontId="21" fillId="0" borderId="0" xfId="0" applyFont="1" applyAlignment="1">
      <alignment horizontal="left"/>
    </xf>
    <xf numFmtId="0" fontId="7" fillId="0" borderId="0" xfId="0" applyFont="1" applyAlignment="1">
      <alignment horizontal="left"/>
    </xf>
    <xf numFmtId="0" fontId="38" fillId="0" borderId="5" xfId="0" applyFont="1" applyBorder="1" applyAlignment="1">
      <alignment horizontal="center"/>
    </xf>
    <xf numFmtId="0" fontId="6" fillId="0" borderId="0" xfId="0" applyFont="1" applyAlignment="1">
      <alignment horizontal="left"/>
    </xf>
    <xf numFmtId="0" fontId="23" fillId="0" borderId="0" xfId="0" applyFont="1" applyAlignment="1">
      <alignment horizontal="center"/>
    </xf>
    <xf numFmtId="0" fontId="24" fillId="0" borderId="0" xfId="0" applyFont="1" applyAlignment="1">
      <alignment horizontal="center"/>
    </xf>
    <xf numFmtId="0" fontId="25" fillId="0" borderId="3" xfId="0" applyFont="1" applyBorder="1" applyAlignment="1">
      <alignment horizontal="center" vertical="center" wrapText="1"/>
    </xf>
    <xf numFmtId="0" fontId="30" fillId="0" borderId="3" xfId="0" applyFont="1" applyBorder="1" applyAlignment="1">
      <alignment horizontal="center"/>
    </xf>
    <xf numFmtId="0" fontId="30" fillId="0" borderId="4" xfId="0" applyFont="1" applyBorder="1" applyAlignment="1">
      <alignment horizontal="center"/>
    </xf>
    <xf numFmtId="0" fontId="30" fillId="0" borderId="6" xfId="0" applyFont="1" applyBorder="1" applyAlignment="1">
      <alignment horizontal="center"/>
    </xf>
    <xf numFmtId="0" fontId="18" fillId="0" borderId="3" xfId="0" applyFont="1" applyBorder="1" applyAlignment="1">
      <alignment horizontal="center"/>
    </xf>
    <xf numFmtId="0" fontId="18" fillId="0" borderId="4" xfId="0" applyFont="1" applyBorder="1" applyAlignment="1">
      <alignment horizontal="center"/>
    </xf>
    <xf numFmtId="0" fontId="18" fillId="0" borderId="6" xfId="0" applyFont="1" applyBorder="1" applyAlignment="1">
      <alignment horizontal="center"/>
    </xf>
    <xf numFmtId="0" fontId="18" fillId="0" borderId="5" xfId="0" applyFont="1" applyBorder="1" applyAlignment="1">
      <alignment horizontal="center"/>
    </xf>
    <xf numFmtId="0" fontId="25" fillId="0" borderId="28" xfId="0" applyFont="1" applyFill="1" applyBorder="1" applyAlignment="1">
      <alignment horizontal="center" vertical="center"/>
    </xf>
    <xf numFmtId="0" fontId="25" fillId="0" borderId="0" xfId="0" applyFont="1" applyFill="1" applyBorder="1" applyAlignment="1">
      <alignment horizontal="center" vertical="center"/>
    </xf>
    <xf numFmtId="0" fontId="23" fillId="0" borderId="25" xfId="0" applyFont="1" applyBorder="1" applyAlignment="1">
      <alignment horizontal="center"/>
    </xf>
    <xf numFmtId="0" fontId="23" fillId="0" borderId="26" xfId="0" applyFont="1" applyBorder="1" applyAlignment="1">
      <alignment horizontal="center"/>
    </xf>
    <xf numFmtId="0" fontId="24" fillId="0" borderId="28" xfId="0" applyFont="1" applyBorder="1" applyAlignment="1">
      <alignment horizontal="center"/>
    </xf>
    <xf numFmtId="0" fontId="25" fillId="0" borderId="21" xfId="0" applyFont="1" applyBorder="1" applyAlignment="1">
      <alignment horizontal="center" vertical="center" wrapText="1"/>
    </xf>
    <xf numFmtId="0" fontId="0" fillId="0" borderId="7" xfId="0" applyBorder="1" applyAlignment="1">
      <alignment horizontal="center" vertical="center"/>
    </xf>
    <xf numFmtId="0" fontId="0" fillId="0" borderId="13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51" fillId="0" borderId="4" xfId="0" applyFont="1" applyBorder="1" applyAlignment="1">
      <alignment horizontal="center" vertical="center"/>
    </xf>
    <xf numFmtId="0" fontId="51" fillId="0" borderId="6" xfId="0" applyFont="1" applyBorder="1" applyAlignment="1">
      <alignment horizontal="center" vertical="center"/>
    </xf>
    <xf numFmtId="0" fontId="51" fillId="0" borderId="5" xfId="0" applyFont="1" applyBorder="1" applyAlignment="1">
      <alignment horizontal="center" vertical="center"/>
    </xf>
    <xf numFmtId="49" fontId="38" fillId="0" borderId="55" xfId="0" applyNumberFormat="1" applyFont="1" applyBorder="1" applyAlignment="1">
      <alignment horizontal="center"/>
    </xf>
    <xf numFmtId="49" fontId="38" fillId="0" borderId="51" xfId="0" applyNumberFormat="1" applyFont="1" applyBorder="1" applyAlignment="1">
      <alignment horizontal="center"/>
    </xf>
    <xf numFmtId="49" fontId="38" fillId="0" borderId="54" xfId="0" applyNumberFormat="1" applyFont="1" applyBorder="1" applyAlignment="1">
      <alignment horizontal="center"/>
    </xf>
    <xf numFmtId="49" fontId="38" fillId="0" borderId="19" xfId="0" applyNumberFormat="1" applyFont="1" applyBorder="1" applyAlignment="1">
      <alignment horizontal="center"/>
    </xf>
    <xf numFmtId="49" fontId="38" fillId="0" borderId="6" xfId="0" applyNumberFormat="1" applyFont="1" applyBorder="1" applyAlignment="1">
      <alignment horizontal="center"/>
    </xf>
    <xf numFmtId="49" fontId="38" fillId="0" borderId="31" xfId="0" applyNumberFormat="1" applyFont="1" applyBorder="1" applyAlignment="1">
      <alignment horizontal="center"/>
    </xf>
    <xf numFmtId="49" fontId="38" fillId="0" borderId="5" xfId="0" applyNumberFormat="1" applyFont="1" applyBorder="1" applyAlignment="1">
      <alignment horizontal="center"/>
    </xf>
    <xf numFmtId="49" fontId="5" fillId="7" borderId="4" xfId="0" applyNumberFormat="1" applyFont="1" applyFill="1" applyBorder="1" applyAlignment="1">
      <alignment horizontal="center"/>
    </xf>
    <xf numFmtId="49" fontId="5" fillId="7" borderId="5" xfId="0" applyNumberFormat="1" applyFont="1" applyFill="1" applyBorder="1" applyAlignment="1">
      <alignment horizontal="center"/>
    </xf>
    <xf numFmtId="49" fontId="5" fillId="7" borderId="6" xfId="0" applyNumberFormat="1" applyFont="1" applyFill="1" applyBorder="1" applyAlignment="1">
      <alignment horizontal="center"/>
    </xf>
    <xf numFmtId="49" fontId="5" fillId="7" borderId="31" xfId="0" applyNumberFormat="1" applyFont="1" applyFill="1" applyBorder="1" applyAlignment="1">
      <alignment horizontal="center"/>
    </xf>
    <xf numFmtId="0" fontId="47" fillId="0" borderId="4" xfId="0" applyFont="1" applyBorder="1" applyAlignment="1">
      <alignment horizontal="center"/>
    </xf>
    <xf numFmtId="0" fontId="47" fillId="0" borderId="5" xfId="0" applyFont="1" applyBorder="1" applyAlignment="1">
      <alignment horizontal="center"/>
    </xf>
    <xf numFmtId="0" fontId="47" fillId="0" borderId="3" xfId="0" applyFont="1" applyBorder="1" applyAlignment="1">
      <alignment horizontal="center"/>
    </xf>
    <xf numFmtId="0" fontId="47" fillId="0" borderId="35" xfId="0" applyFont="1" applyBorder="1" applyAlignment="1">
      <alignment horizontal="center"/>
    </xf>
    <xf numFmtId="14" fontId="47" fillId="0" borderId="4" xfId="0" applyNumberFormat="1" applyFont="1" applyBorder="1" applyAlignment="1">
      <alignment horizontal="left"/>
    </xf>
    <xf numFmtId="0" fontId="47" fillId="0" borderId="6" xfId="0" applyFont="1" applyBorder="1" applyAlignment="1">
      <alignment horizontal="left"/>
    </xf>
    <xf numFmtId="0" fontId="47" fillId="0" borderId="5" xfId="0" applyFont="1" applyBorder="1" applyAlignment="1">
      <alignment horizontal="left"/>
    </xf>
    <xf numFmtId="0" fontId="47" fillId="0" borderId="3" xfId="0" applyFont="1" applyBorder="1" applyAlignment="1">
      <alignment horizontal="left"/>
    </xf>
    <xf numFmtId="0" fontId="47" fillId="0" borderId="30" xfId="0" applyFont="1" applyBorder="1" applyAlignment="1">
      <alignment horizontal="left"/>
    </xf>
    <xf numFmtId="0" fontId="47" fillId="0" borderId="21" xfId="0" applyFont="1" applyBorder="1"/>
    <xf numFmtId="0" fontId="47" fillId="0" borderId="3" xfId="0" applyFont="1" applyBorder="1"/>
    <xf numFmtId="0" fontId="47" fillId="0" borderId="4" xfId="0" applyFont="1" applyBorder="1" applyAlignment="1">
      <alignment horizontal="left"/>
    </xf>
    <xf numFmtId="0" fontId="47" fillId="0" borderId="21" xfId="0" applyFont="1" applyBorder="1" applyAlignment="1">
      <alignment horizontal="left"/>
    </xf>
    <xf numFmtId="0" fontId="47" fillId="0" borderId="30" xfId="0" applyFont="1" applyBorder="1" applyAlignment="1">
      <alignment horizontal="center"/>
    </xf>
    <xf numFmtId="0" fontId="47" fillId="0" borderId="3" xfId="0" applyFont="1" applyBorder="1" applyAlignment="1">
      <alignment wrapText="1"/>
    </xf>
    <xf numFmtId="0" fontId="47" fillId="0" borderId="3" xfId="0" applyFont="1" applyBorder="1" applyAlignment="1">
      <alignment horizontal="left" vertical="center"/>
    </xf>
    <xf numFmtId="0" fontId="47" fillId="0" borderId="21" xfId="0" applyFont="1" applyBorder="1" applyAlignment="1">
      <alignment horizontal="center"/>
    </xf>
    <xf numFmtId="0" fontId="47" fillId="0" borderId="6" xfId="0" applyFont="1" applyBorder="1" applyAlignment="1">
      <alignment horizontal="center"/>
    </xf>
    <xf numFmtId="0" fontId="47" fillId="0" borderId="31" xfId="0" applyFont="1" applyBorder="1" applyAlignment="1">
      <alignment horizontal="center"/>
    </xf>
    <xf numFmtId="0" fontId="47" fillId="0" borderId="19" xfId="0" applyFont="1" applyBorder="1" applyAlignment="1">
      <alignment horizontal="left"/>
    </xf>
    <xf numFmtId="0" fontId="47" fillId="0" borderId="19" xfId="0" applyFont="1" applyBorder="1" applyAlignment="1">
      <alignment horizontal="center"/>
    </xf>
    <xf numFmtId="0" fontId="47" fillId="0" borderId="31" xfId="0" applyFont="1" applyBorder="1" applyAlignment="1">
      <alignment horizontal="left"/>
    </xf>
    <xf numFmtId="0" fontId="47" fillId="0" borderId="51" xfId="0" applyFont="1" applyBorder="1" applyAlignment="1">
      <alignment horizontal="center"/>
    </xf>
    <xf numFmtId="0" fontId="47" fillId="0" borderId="52" xfId="0" applyFont="1" applyBorder="1" applyAlignment="1">
      <alignment horizontal="center"/>
    </xf>
    <xf numFmtId="0" fontId="47" fillId="0" borderId="53" xfId="0" applyFont="1" applyBorder="1" applyAlignment="1">
      <alignment horizontal="center"/>
    </xf>
    <xf numFmtId="0" fontId="47" fillId="0" borderId="54" xfId="0" applyFont="1" applyBorder="1" applyAlignment="1">
      <alignment horizontal="center"/>
    </xf>
    <xf numFmtId="0" fontId="47" fillId="0" borderId="13" xfId="0" applyFont="1" applyBorder="1" applyAlignment="1">
      <alignment horizontal="center"/>
    </xf>
    <xf numFmtId="0" fontId="47" fillId="0" borderId="8" xfId="0" applyFont="1" applyBorder="1" applyAlignment="1">
      <alignment horizontal="center"/>
    </xf>
    <xf numFmtId="0" fontId="47" fillId="0" borderId="21" xfId="0" applyFont="1" applyBorder="1" applyAlignment="1">
      <alignment horizontal="center" vertical="center"/>
    </xf>
    <xf numFmtId="0" fontId="47" fillId="0" borderId="30" xfId="0" applyFont="1" applyBorder="1" applyAlignment="1">
      <alignment horizontal="left" vertical="center"/>
    </xf>
    <xf numFmtId="0" fontId="47" fillId="0" borderId="4" xfId="0" applyFont="1" applyBorder="1" applyAlignment="1">
      <alignment wrapText="1"/>
    </xf>
    <xf numFmtId="0" fontId="47" fillId="0" borderId="5" xfId="0" applyFont="1" applyBorder="1" applyAlignment="1">
      <alignment wrapText="1"/>
    </xf>
    <xf numFmtId="0" fontId="47" fillId="0" borderId="4" xfId="0" applyFont="1" applyBorder="1" applyAlignment="1">
      <alignment horizontal="left" vertical="center"/>
    </xf>
    <xf numFmtId="0" fontId="47" fillId="0" borderId="5" xfId="0" applyFont="1" applyBorder="1" applyAlignment="1">
      <alignment horizontal="left" vertical="center"/>
    </xf>
    <xf numFmtId="0" fontId="47" fillId="0" borderId="31" xfId="0" applyFont="1" applyBorder="1" applyAlignment="1">
      <alignment horizontal="left" vertical="center"/>
    </xf>
    <xf numFmtId="0" fontId="0" fillId="0" borderId="0" xfId="0" applyAlignment="1">
      <alignment wrapText="1"/>
    </xf>
    <xf numFmtId="0" fontId="24" fillId="0" borderId="0" xfId="0" applyFont="1" applyBorder="1" applyAlignment="1">
      <alignment horizontal="center"/>
    </xf>
    <xf numFmtId="0" fontId="0" fillId="0" borderId="26" xfId="0" applyBorder="1"/>
    <xf numFmtId="0" fontId="0" fillId="0" borderId="27" xfId="0" applyBorder="1"/>
    <xf numFmtId="0" fontId="0" fillId="0" borderId="0" xfId="0" applyBorder="1"/>
    <xf numFmtId="2" fontId="0" fillId="0" borderId="0" xfId="0" applyNumberFormat="1" applyBorder="1" applyAlignment="1">
      <alignment horizontal="center"/>
    </xf>
    <xf numFmtId="0" fontId="0" fillId="0" borderId="49" xfId="0" applyBorder="1"/>
    <xf numFmtId="0" fontId="0" fillId="0" borderId="50" xfId="0" applyBorder="1"/>
    <xf numFmtId="0" fontId="25" fillId="0" borderId="4" xfId="0" applyFont="1" applyBorder="1" applyAlignment="1">
      <alignment horizontal="center" vertical="center" wrapText="1"/>
    </xf>
    <xf numFmtId="49" fontId="5" fillId="2" borderId="44" xfId="0" applyNumberFormat="1" applyFont="1" applyFill="1" applyBorder="1"/>
    <xf numFmtId="0" fontId="25" fillId="0" borderId="3" xfId="0" applyFont="1" applyFill="1" applyBorder="1" applyAlignment="1">
      <alignment horizontal="center" vertical="center" wrapText="1"/>
    </xf>
    <xf numFmtId="0" fontId="25" fillId="0" borderId="30" xfId="0" applyFont="1" applyFill="1" applyBorder="1" applyAlignment="1">
      <alignment horizontal="center" vertical="center" wrapText="1"/>
    </xf>
  </cellXfs>
  <cellStyles count="7">
    <cellStyle name="Currency" xfId="1" builtinId="4"/>
    <cellStyle name="Heading 1" xfId="2" builtinId="16"/>
    <cellStyle name="Heading 2" xfId="3" builtinId="17"/>
    <cellStyle name="Hyperlink" xfId="5" builtinId="8"/>
    <cellStyle name="Hyperlink 2" xfId="6"/>
    <cellStyle name="Normal" xfId="0" builtinId="0"/>
    <cellStyle name="Normal 2" xfId="4"/>
  </cellStyles>
  <dxfs count="6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4.jpeg"/><Relationship Id="rId2" Type="http://schemas.openxmlformats.org/officeDocument/2006/relationships/image" Target="../media/image3.jpeg"/><Relationship Id="rId1" Type="http://schemas.openxmlformats.org/officeDocument/2006/relationships/image" Target="../media/image2.jpeg"/><Relationship Id="rId4" Type="http://schemas.openxmlformats.org/officeDocument/2006/relationships/image" Target="../media/image5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6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1104900</xdr:colOff>
      <xdr:row>5</xdr:row>
      <xdr:rowOff>66675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xmlns="" id="{00000000-0008-0000-01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104900" cy="1066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0</xdr:col>
      <xdr:colOff>152400</xdr:colOff>
      <xdr:row>0</xdr:row>
      <xdr:rowOff>152400</xdr:rowOff>
    </xdr:from>
    <xdr:to>
      <xdr:col>1</xdr:col>
      <xdr:colOff>19050</xdr:colOff>
      <xdr:row>6</xdr:row>
      <xdr:rowOff>19050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xmlns="" id="{00000000-0008-0000-01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00" y="152400"/>
          <a:ext cx="1104900" cy="1066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0</xdr:col>
      <xdr:colOff>304800</xdr:colOff>
      <xdr:row>1</xdr:row>
      <xdr:rowOff>104775</xdr:rowOff>
    </xdr:from>
    <xdr:to>
      <xdr:col>1</xdr:col>
      <xdr:colOff>171450</xdr:colOff>
      <xdr:row>6</xdr:row>
      <xdr:rowOff>171450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xmlns="" id="{00000000-0008-0000-01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4800" y="304800"/>
          <a:ext cx="1104900" cy="1066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0</xdr:col>
      <xdr:colOff>19050</xdr:colOff>
      <xdr:row>46</xdr:row>
      <xdr:rowOff>38100</xdr:rowOff>
    </xdr:from>
    <xdr:to>
      <xdr:col>0</xdr:col>
      <xdr:colOff>1123950</xdr:colOff>
      <xdr:row>51</xdr:row>
      <xdr:rowOff>104775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xmlns="" id="{00000000-0008-0000-01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050" y="9163050"/>
          <a:ext cx="1104900" cy="1066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0</xdr:col>
      <xdr:colOff>47625</xdr:colOff>
      <xdr:row>23</xdr:row>
      <xdr:rowOff>19050</xdr:rowOff>
    </xdr:from>
    <xdr:to>
      <xdr:col>0</xdr:col>
      <xdr:colOff>1152525</xdr:colOff>
      <xdr:row>28</xdr:row>
      <xdr:rowOff>85725</xdr:rowOff>
    </xdr:to>
    <xdr:pic>
      <xdr:nvPicPr>
        <xdr:cNvPr id="6" name="Picture 5">
          <a:extLst>
            <a:ext uri="{FF2B5EF4-FFF2-40B4-BE49-F238E27FC236}">
              <a16:creationId xmlns:a16="http://schemas.microsoft.com/office/drawing/2014/main" xmlns="" id="{00000000-0008-0000-0100-00000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581525"/>
          <a:ext cx="1104900" cy="1066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38100</xdr:colOff>
      <xdr:row>0</xdr:row>
      <xdr:rowOff>15240</xdr:rowOff>
    </xdr:from>
    <xdr:to>
      <xdr:col>1</xdr:col>
      <xdr:colOff>0</xdr:colOff>
      <xdr:row>5</xdr:row>
      <xdr:rowOff>81915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xmlns="" id="{00000000-0008-0000-03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" y="15240"/>
          <a:ext cx="1219200" cy="1057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1236345</xdr:colOff>
      <xdr:row>27</xdr:row>
      <xdr:rowOff>66675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xmlns="" id="{00000000-0008-0000-03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1040"/>
          <a:ext cx="1264920" cy="1057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0</xdr:col>
      <xdr:colOff>15240</xdr:colOff>
      <xdr:row>45</xdr:row>
      <xdr:rowOff>0</xdr:rowOff>
    </xdr:from>
    <xdr:to>
      <xdr:col>0</xdr:col>
      <xdr:colOff>1236345</xdr:colOff>
      <xdr:row>50</xdr:row>
      <xdr:rowOff>66675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xmlns="" id="{00000000-0008-0000-03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0" y="9022080"/>
          <a:ext cx="1249680" cy="1057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0</xdr:col>
      <xdr:colOff>0</xdr:colOff>
      <xdr:row>67</xdr:row>
      <xdr:rowOff>0</xdr:rowOff>
    </xdr:from>
    <xdr:to>
      <xdr:col>1</xdr:col>
      <xdr:colOff>0</xdr:colOff>
      <xdr:row>72</xdr:row>
      <xdr:rowOff>66675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xmlns="" id="{00000000-0008-0000-03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3533120"/>
          <a:ext cx="1272540" cy="1057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0</xdr:col>
      <xdr:colOff>0</xdr:colOff>
      <xdr:row>90</xdr:row>
      <xdr:rowOff>0</xdr:rowOff>
    </xdr:from>
    <xdr:to>
      <xdr:col>1</xdr:col>
      <xdr:colOff>15240</xdr:colOff>
      <xdr:row>95</xdr:row>
      <xdr:rowOff>66675</xdr:rowOff>
    </xdr:to>
    <xdr:pic>
      <xdr:nvPicPr>
        <xdr:cNvPr id="6" name="Picture 5">
          <a:extLst>
            <a:ext uri="{FF2B5EF4-FFF2-40B4-BE49-F238E27FC236}">
              <a16:creationId xmlns:a16="http://schemas.microsoft.com/office/drawing/2014/main" xmlns="" id="{00000000-0008-0000-0300-00000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8044160"/>
          <a:ext cx="1287780" cy="1057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0</xdr:col>
      <xdr:colOff>0</xdr:colOff>
      <xdr:row>113</xdr:row>
      <xdr:rowOff>0</xdr:rowOff>
    </xdr:from>
    <xdr:to>
      <xdr:col>1</xdr:col>
      <xdr:colOff>15240</xdr:colOff>
      <xdr:row>118</xdr:row>
      <xdr:rowOff>66675</xdr:rowOff>
    </xdr:to>
    <xdr:pic>
      <xdr:nvPicPr>
        <xdr:cNvPr id="7" name="Picture 6">
          <a:extLst>
            <a:ext uri="{FF2B5EF4-FFF2-40B4-BE49-F238E27FC236}">
              <a16:creationId xmlns:a16="http://schemas.microsoft.com/office/drawing/2014/main" xmlns="" id="{00000000-0008-0000-0300-00000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555200"/>
          <a:ext cx="1287780" cy="1057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0</xdr:col>
      <xdr:colOff>0</xdr:colOff>
      <xdr:row>136</xdr:row>
      <xdr:rowOff>0</xdr:rowOff>
    </xdr:from>
    <xdr:to>
      <xdr:col>1</xdr:col>
      <xdr:colOff>15240</xdr:colOff>
      <xdr:row>141</xdr:row>
      <xdr:rowOff>66675</xdr:rowOff>
    </xdr:to>
    <xdr:pic>
      <xdr:nvPicPr>
        <xdr:cNvPr id="8" name="Picture 7">
          <a:extLst>
            <a:ext uri="{FF2B5EF4-FFF2-40B4-BE49-F238E27FC236}">
              <a16:creationId xmlns:a16="http://schemas.microsoft.com/office/drawing/2014/main" xmlns="" id="{00000000-0008-0000-0300-00000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066240"/>
          <a:ext cx="1287780" cy="1057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0</xdr:col>
      <xdr:colOff>0</xdr:colOff>
      <xdr:row>159</xdr:row>
      <xdr:rowOff>0</xdr:rowOff>
    </xdr:from>
    <xdr:to>
      <xdr:col>1</xdr:col>
      <xdr:colOff>15240</xdr:colOff>
      <xdr:row>164</xdr:row>
      <xdr:rowOff>66675</xdr:rowOff>
    </xdr:to>
    <xdr:pic>
      <xdr:nvPicPr>
        <xdr:cNvPr id="9" name="Picture 8">
          <a:extLst>
            <a:ext uri="{FF2B5EF4-FFF2-40B4-BE49-F238E27FC236}">
              <a16:creationId xmlns:a16="http://schemas.microsoft.com/office/drawing/2014/main" xmlns="" id="{00000000-0008-0000-0300-00000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577280"/>
          <a:ext cx="1287780" cy="1057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1</xdr:col>
      <xdr:colOff>15240</xdr:colOff>
      <xdr:row>187</xdr:row>
      <xdr:rowOff>66675</xdr:rowOff>
    </xdr:to>
    <xdr:pic>
      <xdr:nvPicPr>
        <xdr:cNvPr id="10" name="Picture 9">
          <a:extLst>
            <a:ext uri="{FF2B5EF4-FFF2-40B4-BE49-F238E27FC236}">
              <a16:creationId xmlns:a16="http://schemas.microsoft.com/office/drawing/2014/main" xmlns="" id="{00000000-0008-0000-0300-00000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6088320"/>
          <a:ext cx="1287780" cy="1057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0</xdr:col>
      <xdr:colOff>0</xdr:colOff>
      <xdr:row>205</xdr:row>
      <xdr:rowOff>0</xdr:rowOff>
    </xdr:from>
    <xdr:to>
      <xdr:col>1</xdr:col>
      <xdr:colOff>15240</xdr:colOff>
      <xdr:row>210</xdr:row>
      <xdr:rowOff>66675</xdr:rowOff>
    </xdr:to>
    <xdr:pic>
      <xdr:nvPicPr>
        <xdr:cNvPr id="11" name="Picture 10">
          <a:extLst>
            <a:ext uri="{FF2B5EF4-FFF2-40B4-BE49-F238E27FC236}">
              <a16:creationId xmlns:a16="http://schemas.microsoft.com/office/drawing/2014/main" xmlns="" id="{00000000-0008-0000-0300-00000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599360"/>
          <a:ext cx="1287780" cy="1057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0</xdr:col>
      <xdr:colOff>0</xdr:colOff>
      <xdr:row>228</xdr:row>
      <xdr:rowOff>0</xdr:rowOff>
    </xdr:from>
    <xdr:to>
      <xdr:col>1</xdr:col>
      <xdr:colOff>15240</xdr:colOff>
      <xdr:row>233</xdr:row>
      <xdr:rowOff>66675</xdr:rowOff>
    </xdr:to>
    <xdr:pic>
      <xdr:nvPicPr>
        <xdr:cNvPr id="12" name="Picture 11">
          <a:extLst>
            <a:ext uri="{FF2B5EF4-FFF2-40B4-BE49-F238E27FC236}">
              <a16:creationId xmlns:a16="http://schemas.microsoft.com/office/drawing/2014/main" xmlns="" id="{00000000-0008-0000-0300-00000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10400"/>
          <a:ext cx="1287780" cy="1057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0</xdr:col>
      <xdr:colOff>0</xdr:colOff>
      <xdr:row>251</xdr:row>
      <xdr:rowOff>0</xdr:rowOff>
    </xdr:from>
    <xdr:to>
      <xdr:col>1</xdr:col>
      <xdr:colOff>15240</xdr:colOff>
      <xdr:row>256</xdr:row>
      <xdr:rowOff>66675</xdr:rowOff>
    </xdr:to>
    <xdr:pic>
      <xdr:nvPicPr>
        <xdr:cNvPr id="13" name="Picture 12">
          <a:extLst>
            <a:ext uri="{FF2B5EF4-FFF2-40B4-BE49-F238E27FC236}">
              <a16:creationId xmlns:a16="http://schemas.microsoft.com/office/drawing/2014/main" xmlns="" id="{00000000-0008-0000-0300-00000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9621440"/>
          <a:ext cx="1287780" cy="1057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0</xdr:col>
      <xdr:colOff>0</xdr:colOff>
      <xdr:row>274</xdr:row>
      <xdr:rowOff>0</xdr:rowOff>
    </xdr:from>
    <xdr:to>
      <xdr:col>1</xdr:col>
      <xdr:colOff>15240</xdr:colOff>
      <xdr:row>279</xdr:row>
      <xdr:rowOff>66675</xdr:rowOff>
    </xdr:to>
    <xdr:pic>
      <xdr:nvPicPr>
        <xdr:cNvPr id="14" name="Picture 13">
          <a:extLst>
            <a:ext uri="{FF2B5EF4-FFF2-40B4-BE49-F238E27FC236}">
              <a16:creationId xmlns:a16="http://schemas.microsoft.com/office/drawing/2014/main" xmlns="" id="{00000000-0008-0000-0300-00000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32480"/>
          <a:ext cx="1287780" cy="1057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0</xdr:col>
      <xdr:colOff>0</xdr:colOff>
      <xdr:row>297</xdr:row>
      <xdr:rowOff>0</xdr:rowOff>
    </xdr:from>
    <xdr:to>
      <xdr:col>1</xdr:col>
      <xdr:colOff>15240</xdr:colOff>
      <xdr:row>302</xdr:row>
      <xdr:rowOff>66675</xdr:rowOff>
    </xdr:to>
    <xdr:pic>
      <xdr:nvPicPr>
        <xdr:cNvPr id="15" name="Picture 14">
          <a:extLst>
            <a:ext uri="{FF2B5EF4-FFF2-40B4-BE49-F238E27FC236}">
              <a16:creationId xmlns:a16="http://schemas.microsoft.com/office/drawing/2014/main" xmlns="" id="{00000000-0008-0000-0300-00000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643520"/>
          <a:ext cx="1287780" cy="1057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0</xdr:col>
      <xdr:colOff>0</xdr:colOff>
      <xdr:row>319</xdr:row>
      <xdr:rowOff>0</xdr:rowOff>
    </xdr:from>
    <xdr:to>
      <xdr:col>1</xdr:col>
      <xdr:colOff>15240</xdr:colOff>
      <xdr:row>324</xdr:row>
      <xdr:rowOff>66675</xdr:rowOff>
    </xdr:to>
    <xdr:pic>
      <xdr:nvPicPr>
        <xdr:cNvPr id="16" name="Picture 15">
          <a:extLst>
            <a:ext uri="{FF2B5EF4-FFF2-40B4-BE49-F238E27FC236}">
              <a16:creationId xmlns:a16="http://schemas.microsoft.com/office/drawing/2014/main" xmlns="" id="{00000000-0008-0000-0300-00001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971680"/>
          <a:ext cx="1287780" cy="1057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0</xdr:col>
      <xdr:colOff>0</xdr:colOff>
      <xdr:row>341</xdr:row>
      <xdr:rowOff>0</xdr:rowOff>
    </xdr:from>
    <xdr:to>
      <xdr:col>1</xdr:col>
      <xdr:colOff>15240</xdr:colOff>
      <xdr:row>346</xdr:row>
      <xdr:rowOff>66675</xdr:rowOff>
    </xdr:to>
    <xdr:pic>
      <xdr:nvPicPr>
        <xdr:cNvPr id="17" name="Picture 16">
          <a:extLst>
            <a:ext uri="{FF2B5EF4-FFF2-40B4-BE49-F238E27FC236}">
              <a16:creationId xmlns:a16="http://schemas.microsoft.com/office/drawing/2014/main" xmlns="" id="{00000000-0008-0000-0300-00001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7299840"/>
          <a:ext cx="1287780" cy="1057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0</xdr:col>
      <xdr:colOff>0</xdr:colOff>
      <xdr:row>363</xdr:row>
      <xdr:rowOff>0</xdr:rowOff>
    </xdr:from>
    <xdr:to>
      <xdr:col>1</xdr:col>
      <xdr:colOff>15240</xdr:colOff>
      <xdr:row>368</xdr:row>
      <xdr:rowOff>66675</xdr:rowOff>
    </xdr:to>
    <xdr:pic>
      <xdr:nvPicPr>
        <xdr:cNvPr id="18" name="Picture 17">
          <a:extLst>
            <a:ext uri="{FF2B5EF4-FFF2-40B4-BE49-F238E27FC236}">
              <a16:creationId xmlns:a16="http://schemas.microsoft.com/office/drawing/2014/main" xmlns="" id="{00000000-0008-0000-0300-00001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1628000"/>
          <a:ext cx="1287780" cy="1057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0</xdr:col>
      <xdr:colOff>0</xdr:colOff>
      <xdr:row>386</xdr:row>
      <xdr:rowOff>0</xdr:rowOff>
    </xdr:from>
    <xdr:to>
      <xdr:col>1</xdr:col>
      <xdr:colOff>15240</xdr:colOff>
      <xdr:row>391</xdr:row>
      <xdr:rowOff>66675</xdr:rowOff>
    </xdr:to>
    <xdr:pic>
      <xdr:nvPicPr>
        <xdr:cNvPr id="19" name="Picture 18">
          <a:extLst>
            <a:ext uri="{FF2B5EF4-FFF2-40B4-BE49-F238E27FC236}">
              <a16:creationId xmlns:a16="http://schemas.microsoft.com/office/drawing/2014/main" xmlns="" id="{00000000-0008-0000-0300-00001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6139040"/>
          <a:ext cx="1287780" cy="1057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0</xdr:col>
      <xdr:colOff>0</xdr:colOff>
      <xdr:row>409</xdr:row>
      <xdr:rowOff>0</xdr:rowOff>
    </xdr:from>
    <xdr:to>
      <xdr:col>1</xdr:col>
      <xdr:colOff>15240</xdr:colOff>
      <xdr:row>414</xdr:row>
      <xdr:rowOff>66675</xdr:rowOff>
    </xdr:to>
    <xdr:pic>
      <xdr:nvPicPr>
        <xdr:cNvPr id="20" name="Picture 19">
          <a:extLst>
            <a:ext uri="{FF2B5EF4-FFF2-40B4-BE49-F238E27FC236}">
              <a16:creationId xmlns:a16="http://schemas.microsoft.com/office/drawing/2014/main" xmlns="" id="{00000000-0008-0000-0300-00001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80650080"/>
          <a:ext cx="1287780" cy="1057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0</xdr:col>
      <xdr:colOff>0</xdr:colOff>
      <xdr:row>432</xdr:row>
      <xdr:rowOff>0</xdr:rowOff>
    </xdr:from>
    <xdr:to>
      <xdr:col>1</xdr:col>
      <xdr:colOff>15240</xdr:colOff>
      <xdr:row>437</xdr:row>
      <xdr:rowOff>66675</xdr:rowOff>
    </xdr:to>
    <xdr:pic>
      <xdr:nvPicPr>
        <xdr:cNvPr id="21" name="Picture 20">
          <a:extLst>
            <a:ext uri="{FF2B5EF4-FFF2-40B4-BE49-F238E27FC236}">
              <a16:creationId xmlns:a16="http://schemas.microsoft.com/office/drawing/2014/main" xmlns="" id="{00000000-0008-0000-0300-00001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85161120"/>
          <a:ext cx="1287780" cy="1057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0</xdr:col>
      <xdr:colOff>0</xdr:colOff>
      <xdr:row>455</xdr:row>
      <xdr:rowOff>0</xdr:rowOff>
    </xdr:from>
    <xdr:to>
      <xdr:col>1</xdr:col>
      <xdr:colOff>15240</xdr:colOff>
      <xdr:row>460</xdr:row>
      <xdr:rowOff>66675</xdr:rowOff>
    </xdr:to>
    <xdr:pic>
      <xdr:nvPicPr>
        <xdr:cNvPr id="22" name="Picture 21">
          <a:extLst>
            <a:ext uri="{FF2B5EF4-FFF2-40B4-BE49-F238E27FC236}">
              <a16:creationId xmlns:a16="http://schemas.microsoft.com/office/drawing/2014/main" xmlns="" id="{00000000-0008-0000-0300-00001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89672160"/>
          <a:ext cx="1287780" cy="1057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0</xdr:col>
      <xdr:colOff>0</xdr:colOff>
      <xdr:row>478</xdr:row>
      <xdr:rowOff>0</xdr:rowOff>
    </xdr:from>
    <xdr:to>
      <xdr:col>1</xdr:col>
      <xdr:colOff>15240</xdr:colOff>
      <xdr:row>483</xdr:row>
      <xdr:rowOff>66675</xdr:rowOff>
    </xdr:to>
    <xdr:pic>
      <xdr:nvPicPr>
        <xdr:cNvPr id="23" name="Picture 22">
          <a:extLst>
            <a:ext uri="{FF2B5EF4-FFF2-40B4-BE49-F238E27FC236}">
              <a16:creationId xmlns:a16="http://schemas.microsoft.com/office/drawing/2014/main" xmlns="" id="{00000000-0008-0000-0300-00001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4183200"/>
          <a:ext cx="1287780" cy="1057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0</xdr:col>
      <xdr:colOff>0</xdr:colOff>
      <xdr:row>501</xdr:row>
      <xdr:rowOff>0</xdr:rowOff>
    </xdr:from>
    <xdr:to>
      <xdr:col>1</xdr:col>
      <xdr:colOff>15240</xdr:colOff>
      <xdr:row>506</xdr:row>
      <xdr:rowOff>66675</xdr:rowOff>
    </xdr:to>
    <xdr:pic>
      <xdr:nvPicPr>
        <xdr:cNvPr id="24" name="Picture 23">
          <a:extLst>
            <a:ext uri="{FF2B5EF4-FFF2-40B4-BE49-F238E27FC236}">
              <a16:creationId xmlns:a16="http://schemas.microsoft.com/office/drawing/2014/main" xmlns="" id="{00000000-0008-0000-0300-00001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8694240"/>
          <a:ext cx="1287780" cy="1057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0</xdr:col>
      <xdr:colOff>0</xdr:colOff>
      <xdr:row>524</xdr:row>
      <xdr:rowOff>0</xdr:rowOff>
    </xdr:from>
    <xdr:to>
      <xdr:col>1</xdr:col>
      <xdr:colOff>15240</xdr:colOff>
      <xdr:row>529</xdr:row>
      <xdr:rowOff>66675</xdr:rowOff>
    </xdr:to>
    <xdr:pic>
      <xdr:nvPicPr>
        <xdr:cNvPr id="25" name="Picture 24">
          <a:extLst>
            <a:ext uri="{FF2B5EF4-FFF2-40B4-BE49-F238E27FC236}">
              <a16:creationId xmlns:a16="http://schemas.microsoft.com/office/drawing/2014/main" xmlns="" id="{00000000-0008-0000-0300-00001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03205280"/>
          <a:ext cx="1287780" cy="1057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647700" cy="712470"/>
    <xdr:pic>
      <xdr:nvPicPr>
        <xdr:cNvPr id="3" name="Picture 2">
          <a:extLst>
            <a:ext uri="{FF2B5EF4-FFF2-40B4-BE49-F238E27FC236}">
              <a16:creationId xmlns:a16="http://schemas.microsoft.com/office/drawing/2014/main" xmlns="" id="{8CEEBC2B-F7E8-4705-9D7F-D1E91A59E745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647700" cy="712470"/>
        </a:xfrm>
        <a:prstGeom prst="rect">
          <a:avLst/>
        </a:prstGeom>
        <a:noFill/>
      </xdr:spPr>
    </xdr:pic>
    <xdr:clientData/>
  </xdr:oneCellAnchor>
  <xdr:oneCellAnchor>
    <xdr:from>
      <xdr:col>0</xdr:col>
      <xdr:colOff>0</xdr:colOff>
      <xdr:row>50</xdr:row>
      <xdr:rowOff>0</xdr:rowOff>
    </xdr:from>
    <xdr:ext cx="647700" cy="712470"/>
    <xdr:pic>
      <xdr:nvPicPr>
        <xdr:cNvPr id="5" name="Picture 4">
          <a:extLst>
            <a:ext uri="{FF2B5EF4-FFF2-40B4-BE49-F238E27FC236}">
              <a16:creationId xmlns:a16="http://schemas.microsoft.com/office/drawing/2014/main" xmlns="" id="{E5D7914A-F901-48F5-B592-E966D3EF103C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647700" cy="712470"/>
        </a:xfrm>
        <a:prstGeom prst="rect">
          <a:avLst/>
        </a:prstGeom>
        <a:noFill/>
      </xdr:spPr>
    </xdr:pic>
    <xdr:clientData/>
  </xdr:oneCellAnchor>
  <xdr:oneCellAnchor>
    <xdr:from>
      <xdr:col>0</xdr:col>
      <xdr:colOff>0</xdr:colOff>
      <xdr:row>100</xdr:row>
      <xdr:rowOff>0</xdr:rowOff>
    </xdr:from>
    <xdr:ext cx="647700" cy="712470"/>
    <xdr:pic>
      <xdr:nvPicPr>
        <xdr:cNvPr id="7" name="Picture 6">
          <a:extLst>
            <a:ext uri="{FF2B5EF4-FFF2-40B4-BE49-F238E27FC236}">
              <a16:creationId xmlns:a16="http://schemas.microsoft.com/office/drawing/2014/main" xmlns="" id="{18C54069-B527-407F-8C1A-04D5A3BFD3A7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647700" cy="712470"/>
        </a:xfrm>
        <a:prstGeom prst="rect">
          <a:avLst/>
        </a:prstGeom>
        <a:noFill/>
      </xdr:spPr>
    </xdr:pic>
    <xdr:clientData/>
  </xdr:oneCellAnchor>
  <xdr:oneCellAnchor>
    <xdr:from>
      <xdr:col>0</xdr:col>
      <xdr:colOff>0</xdr:colOff>
      <xdr:row>150</xdr:row>
      <xdr:rowOff>0</xdr:rowOff>
    </xdr:from>
    <xdr:ext cx="647700" cy="712470"/>
    <xdr:pic>
      <xdr:nvPicPr>
        <xdr:cNvPr id="9" name="Picture 8">
          <a:extLst>
            <a:ext uri="{FF2B5EF4-FFF2-40B4-BE49-F238E27FC236}">
              <a16:creationId xmlns:a16="http://schemas.microsoft.com/office/drawing/2014/main" xmlns="" id="{44B03FA7-CD84-41CF-B1A1-0AA9D6F1D0EE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647700" cy="712470"/>
        </a:xfrm>
        <a:prstGeom prst="rect">
          <a:avLst/>
        </a:prstGeom>
        <a:noFill/>
      </xdr:spPr>
    </xdr:pic>
    <xdr:clientData/>
  </xdr:oneCellAnchor>
  <xdr:oneCellAnchor>
    <xdr:from>
      <xdr:col>0</xdr:col>
      <xdr:colOff>0</xdr:colOff>
      <xdr:row>200</xdr:row>
      <xdr:rowOff>0</xdr:rowOff>
    </xdr:from>
    <xdr:ext cx="647700" cy="712470"/>
    <xdr:pic>
      <xdr:nvPicPr>
        <xdr:cNvPr id="11" name="Picture 10">
          <a:extLst>
            <a:ext uri="{FF2B5EF4-FFF2-40B4-BE49-F238E27FC236}">
              <a16:creationId xmlns:a16="http://schemas.microsoft.com/office/drawing/2014/main" xmlns="" id="{94433B68-D653-4DA3-B3A5-FD8DDB4FE4E2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647700" cy="712470"/>
        </a:xfrm>
        <a:prstGeom prst="rect">
          <a:avLst/>
        </a:prstGeom>
        <a:noFill/>
      </xdr:spPr>
    </xdr:pic>
    <xdr:clientData/>
  </xdr:oneCellAnchor>
  <xdr:oneCellAnchor>
    <xdr:from>
      <xdr:col>0</xdr:col>
      <xdr:colOff>0</xdr:colOff>
      <xdr:row>250</xdr:row>
      <xdr:rowOff>0</xdr:rowOff>
    </xdr:from>
    <xdr:ext cx="647700" cy="712470"/>
    <xdr:pic>
      <xdr:nvPicPr>
        <xdr:cNvPr id="13" name="Picture 12">
          <a:extLst>
            <a:ext uri="{FF2B5EF4-FFF2-40B4-BE49-F238E27FC236}">
              <a16:creationId xmlns:a16="http://schemas.microsoft.com/office/drawing/2014/main" xmlns="" id="{A1AABC43-BFD3-4BFE-9E51-3BB7D83A1C5F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647700" cy="712470"/>
        </a:xfrm>
        <a:prstGeom prst="rect">
          <a:avLst/>
        </a:prstGeom>
        <a:noFill/>
      </xdr:spPr>
    </xdr:pic>
    <xdr:clientData/>
  </xdr:oneCellAnchor>
  <xdr:oneCellAnchor>
    <xdr:from>
      <xdr:col>0</xdr:col>
      <xdr:colOff>0</xdr:colOff>
      <xdr:row>300</xdr:row>
      <xdr:rowOff>0</xdr:rowOff>
    </xdr:from>
    <xdr:ext cx="647700" cy="712470"/>
    <xdr:pic>
      <xdr:nvPicPr>
        <xdr:cNvPr id="15" name="Picture 14">
          <a:extLst>
            <a:ext uri="{FF2B5EF4-FFF2-40B4-BE49-F238E27FC236}">
              <a16:creationId xmlns:a16="http://schemas.microsoft.com/office/drawing/2014/main" xmlns="" id="{8D3E6D84-D08C-4606-B0B9-A5E847278054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647700" cy="712470"/>
        </a:xfrm>
        <a:prstGeom prst="rect">
          <a:avLst/>
        </a:prstGeom>
        <a:noFill/>
      </xdr:spPr>
    </xdr:pic>
    <xdr:clientData/>
  </xdr:oneCellAnchor>
  <xdr:oneCellAnchor>
    <xdr:from>
      <xdr:col>0</xdr:col>
      <xdr:colOff>0</xdr:colOff>
      <xdr:row>350</xdr:row>
      <xdr:rowOff>47624</xdr:rowOff>
    </xdr:from>
    <xdr:ext cx="3127374" cy="1539876"/>
    <xdr:pic>
      <xdr:nvPicPr>
        <xdr:cNvPr id="17" name="Picture 16">
          <a:extLst>
            <a:ext uri="{FF2B5EF4-FFF2-40B4-BE49-F238E27FC236}">
              <a16:creationId xmlns:a16="http://schemas.microsoft.com/office/drawing/2014/main" xmlns="" id="{6678D39B-1A61-4FB0-AC5A-0C9B0EB31B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33397624"/>
          <a:ext cx="3127374" cy="1539876"/>
        </a:xfrm>
        <a:prstGeom prst="rect">
          <a:avLst/>
        </a:prstGeom>
        <a:noFill/>
      </xdr:spPr>
    </xdr:pic>
    <xdr:clientData/>
  </xdr:oneCellAnchor>
  <xdr:oneCellAnchor>
    <xdr:from>
      <xdr:col>0</xdr:col>
      <xdr:colOff>0</xdr:colOff>
      <xdr:row>400</xdr:row>
      <xdr:rowOff>0</xdr:rowOff>
    </xdr:from>
    <xdr:ext cx="2555874" cy="1524000"/>
    <xdr:pic>
      <xdr:nvPicPr>
        <xdr:cNvPr id="19" name="Picture 18">
          <a:extLst>
            <a:ext uri="{FF2B5EF4-FFF2-40B4-BE49-F238E27FC236}">
              <a16:creationId xmlns:a16="http://schemas.microsoft.com/office/drawing/2014/main" xmlns="" id="{4664E949-7191-4FCB-B4E5-1F876D7BA143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52400000"/>
          <a:ext cx="2555874" cy="1524000"/>
        </a:xfrm>
        <a:prstGeom prst="rect">
          <a:avLst/>
        </a:prstGeom>
        <a:noFill/>
      </xdr:spPr>
    </xdr:pic>
    <xdr:clientData/>
  </xdr:oneCellAnchor>
  <xdr:oneCellAnchor>
    <xdr:from>
      <xdr:col>0</xdr:col>
      <xdr:colOff>0</xdr:colOff>
      <xdr:row>449</xdr:row>
      <xdr:rowOff>380999</xdr:rowOff>
    </xdr:from>
    <xdr:ext cx="2270124" cy="1571625"/>
    <xdr:pic>
      <xdr:nvPicPr>
        <xdr:cNvPr id="20" name="Picture 19">
          <a:extLst>
            <a:ext uri="{FF2B5EF4-FFF2-40B4-BE49-F238E27FC236}">
              <a16:creationId xmlns:a16="http://schemas.microsoft.com/office/drawing/2014/main" xmlns="" id="{692B23CE-170C-4A0C-B3E9-9CC96CFE04D6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71449999"/>
          <a:ext cx="2270124" cy="1571625"/>
        </a:xfrm>
        <a:prstGeom prst="rect">
          <a:avLst/>
        </a:prstGeom>
        <a:noFill/>
      </xdr:spPr>
    </xdr:pic>
    <xdr:clientData/>
  </xdr:oneCellAnchor>
  <xdr:oneCellAnchor>
    <xdr:from>
      <xdr:col>0</xdr:col>
      <xdr:colOff>0</xdr:colOff>
      <xdr:row>500</xdr:row>
      <xdr:rowOff>0</xdr:rowOff>
    </xdr:from>
    <xdr:ext cx="2254250" cy="1555750"/>
    <xdr:pic>
      <xdr:nvPicPr>
        <xdr:cNvPr id="21" name="Picture 20">
          <a:extLst>
            <a:ext uri="{FF2B5EF4-FFF2-40B4-BE49-F238E27FC236}">
              <a16:creationId xmlns:a16="http://schemas.microsoft.com/office/drawing/2014/main" xmlns="" id="{B7E8A947-1B67-4336-8E36-BB0A067B3182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90500000"/>
          <a:ext cx="2254250" cy="1555750"/>
        </a:xfrm>
        <a:prstGeom prst="rect">
          <a:avLst/>
        </a:prstGeom>
        <a:noFill/>
      </xdr:spPr>
    </xdr:pic>
    <xdr:clientData/>
  </xdr:oneCellAnchor>
  <xdr:oneCellAnchor>
    <xdr:from>
      <xdr:col>0</xdr:col>
      <xdr:colOff>0</xdr:colOff>
      <xdr:row>550</xdr:row>
      <xdr:rowOff>0</xdr:rowOff>
    </xdr:from>
    <xdr:ext cx="2254250" cy="1555750"/>
    <xdr:pic>
      <xdr:nvPicPr>
        <xdr:cNvPr id="22" name="Picture 21">
          <a:extLst>
            <a:ext uri="{FF2B5EF4-FFF2-40B4-BE49-F238E27FC236}">
              <a16:creationId xmlns:a16="http://schemas.microsoft.com/office/drawing/2014/main" xmlns="" id="{1A5D5BF9-BE4D-4CDC-B705-874ECBAC9BC4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9550000"/>
          <a:ext cx="2254250" cy="1555750"/>
        </a:xfrm>
        <a:prstGeom prst="rect">
          <a:avLst/>
        </a:prstGeom>
        <a:noFill/>
      </xdr:spPr>
    </xdr:pic>
    <xdr:clientData/>
  </xdr:oneCellAnchor>
  <xdr:oneCellAnchor>
    <xdr:from>
      <xdr:col>0</xdr:col>
      <xdr:colOff>0</xdr:colOff>
      <xdr:row>599</xdr:row>
      <xdr:rowOff>380999</xdr:rowOff>
    </xdr:from>
    <xdr:ext cx="2317750" cy="1539875"/>
    <xdr:pic>
      <xdr:nvPicPr>
        <xdr:cNvPr id="23" name="Picture 22">
          <a:extLst>
            <a:ext uri="{FF2B5EF4-FFF2-40B4-BE49-F238E27FC236}">
              <a16:creationId xmlns:a16="http://schemas.microsoft.com/office/drawing/2014/main" xmlns="" id="{BD600336-4C9D-4608-BA7F-48B277628CED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8599999"/>
          <a:ext cx="2317750" cy="1539875"/>
        </a:xfrm>
        <a:prstGeom prst="rect">
          <a:avLst/>
        </a:prstGeom>
        <a:noFill/>
      </xdr:spPr>
    </xdr:pic>
    <xdr:clientData/>
  </xdr:oneCellAnchor>
  <xdr:oneCellAnchor>
    <xdr:from>
      <xdr:col>0</xdr:col>
      <xdr:colOff>0</xdr:colOff>
      <xdr:row>650</xdr:row>
      <xdr:rowOff>0</xdr:rowOff>
    </xdr:from>
    <xdr:ext cx="2555874" cy="1524000"/>
    <xdr:pic>
      <xdr:nvPicPr>
        <xdr:cNvPr id="24" name="Picture 23">
          <a:extLst>
            <a:ext uri="{FF2B5EF4-FFF2-40B4-BE49-F238E27FC236}">
              <a16:creationId xmlns:a16="http://schemas.microsoft.com/office/drawing/2014/main" xmlns="" id="{A17516AD-7A2D-45D3-AFF3-D077AA039B8D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7650000"/>
          <a:ext cx="2555874" cy="1524000"/>
        </a:xfrm>
        <a:prstGeom prst="rect">
          <a:avLst/>
        </a:prstGeom>
        <a:noFill/>
      </xdr:spPr>
    </xdr:pic>
    <xdr:clientData/>
  </xdr:oneCellAnchor>
  <xdr:oneCellAnchor>
    <xdr:from>
      <xdr:col>0</xdr:col>
      <xdr:colOff>0</xdr:colOff>
      <xdr:row>699</xdr:row>
      <xdr:rowOff>380999</xdr:rowOff>
    </xdr:from>
    <xdr:ext cx="2365374" cy="1539875"/>
    <xdr:pic>
      <xdr:nvPicPr>
        <xdr:cNvPr id="25" name="Picture 24">
          <a:extLst>
            <a:ext uri="{FF2B5EF4-FFF2-40B4-BE49-F238E27FC236}">
              <a16:creationId xmlns:a16="http://schemas.microsoft.com/office/drawing/2014/main" xmlns="" id="{D7856F45-1E84-4DF9-9FF1-28647CADA12C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6699999"/>
          <a:ext cx="2365374" cy="1539875"/>
        </a:xfrm>
        <a:prstGeom prst="rect">
          <a:avLst/>
        </a:prstGeom>
        <a:noFill/>
      </xdr:spPr>
    </xdr:pic>
    <xdr:clientData/>
  </xdr:oneCellAnchor>
  <xdr:oneCellAnchor>
    <xdr:from>
      <xdr:col>0</xdr:col>
      <xdr:colOff>0</xdr:colOff>
      <xdr:row>750</xdr:row>
      <xdr:rowOff>380999</xdr:rowOff>
    </xdr:from>
    <xdr:ext cx="2206624" cy="1539875"/>
    <xdr:pic>
      <xdr:nvPicPr>
        <xdr:cNvPr id="26" name="Picture 25">
          <a:extLst>
            <a:ext uri="{FF2B5EF4-FFF2-40B4-BE49-F238E27FC236}">
              <a16:creationId xmlns:a16="http://schemas.microsoft.com/office/drawing/2014/main" xmlns="" id="{85DF1B96-4555-4D1D-86FC-6B8F82AE024A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6130999"/>
          <a:ext cx="2206624" cy="1539875"/>
        </a:xfrm>
        <a:prstGeom prst="rect">
          <a:avLst/>
        </a:prstGeom>
        <a:noFill/>
      </xdr:spPr>
    </xdr:pic>
    <xdr:clientData/>
  </xdr:oneCellAnchor>
  <xdr:oneCellAnchor>
    <xdr:from>
      <xdr:col>0</xdr:col>
      <xdr:colOff>0</xdr:colOff>
      <xdr:row>801</xdr:row>
      <xdr:rowOff>380999</xdr:rowOff>
    </xdr:from>
    <xdr:ext cx="2603500" cy="1539875"/>
    <xdr:pic>
      <xdr:nvPicPr>
        <xdr:cNvPr id="27" name="Picture 26">
          <a:extLst>
            <a:ext uri="{FF2B5EF4-FFF2-40B4-BE49-F238E27FC236}">
              <a16:creationId xmlns:a16="http://schemas.microsoft.com/office/drawing/2014/main" xmlns="" id="{F247E66D-9B5A-4D9E-87BF-13ACF9AEF51F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561999"/>
          <a:ext cx="2603500" cy="1539875"/>
        </a:xfrm>
        <a:prstGeom prst="rect">
          <a:avLst/>
        </a:prstGeom>
        <a:noFill/>
      </xdr:spPr>
    </xdr:pic>
    <xdr:clientData/>
  </xdr:oneCellAnchor>
  <xdr:oneCellAnchor>
    <xdr:from>
      <xdr:col>0</xdr:col>
      <xdr:colOff>0</xdr:colOff>
      <xdr:row>852</xdr:row>
      <xdr:rowOff>0</xdr:rowOff>
    </xdr:from>
    <xdr:ext cx="2587624" cy="1524000"/>
    <xdr:pic>
      <xdr:nvPicPr>
        <xdr:cNvPr id="28" name="Picture 27">
          <a:extLst>
            <a:ext uri="{FF2B5EF4-FFF2-40B4-BE49-F238E27FC236}">
              <a16:creationId xmlns:a16="http://schemas.microsoft.com/office/drawing/2014/main" xmlns="" id="{623F2B48-CC4D-4A96-B60F-28B9E1997DF3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4612000"/>
          <a:ext cx="2587624" cy="1524000"/>
        </a:xfrm>
        <a:prstGeom prst="rect">
          <a:avLst/>
        </a:prstGeom>
        <a:noFill/>
      </xdr:spPr>
    </xdr:pic>
    <xdr:clientData/>
  </xdr:oneCellAnchor>
  <xdr:oneCellAnchor>
    <xdr:from>
      <xdr:col>0</xdr:col>
      <xdr:colOff>0</xdr:colOff>
      <xdr:row>902</xdr:row>
      <xdr:rowOff>380999</xdr:rowOff>
    </xdr:from>
    <xdr:ext cx="2317750" cy="1539875"/>
    <xdr:pic>
      <xdr:nvPicPr>
        <xdr:cNvPr id="29" name="Picture 28">
          <a:extLst>
            <a:ext uri="{FF2B5EF4-FFF2-40B4-BE49-F238E27FC236}">
              <a16:creationId xmlns:a16="http://schemas.microsoft.com/office/drawing/2014/main" xmlns="" id="{5E3F862A-5F87-4878-9CF9-FF010DB096CC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4042999"/>
          <a:ext cx="2317750" cy="1539875"/>
        </a:xfrm>
        <a:prstGeom prst="rect">
          <a:avLst/>
        </a:prstGeom>
        <a:noFill/>
      </xdr:spPr>
    </xdr:pic>
    <xdr:clientData/>
  </xdr:oneCellAnchor>
  <xdr:oneCellAnchor>
    <xdr:from>
      <xdr:col>0</xdr:col>
      <xdr:colOff>95250</xdr:colOff>
      <xdr:row>953</xdr:row>
      <xdr:rowOff>15874</xdr:rowOff>
    </xdr:from>
    <xdr:ext cx="1905000" cy="1539875"/>
    <xdr:pic>
      <xdr:nvPicPr>
        <xdr:cNvPr id="30" name="Picture 29">
          <a:extLst>
            <a:ext uri="{FF2B5EF4-FFF2-40B4-BE49-F238E27FC236}">
              <a16:creationId xmlns:a16="http://schemas.microsoft.com/office/drawing/2014/main" xmlns="" id="{BA5A3EA6-6CC5-49CB-B107-AFFE6F96E49E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363108874"/>
          <a:ext cx="1905000" cy="1539875"/>
        </a:xfrm>
        <a:prstGeom prst="rect">
          <a:avLst/>
        </a:prstGeom>
        <a:noFill/>
      </xdr:spPr>
    </xdr:pic>
    <xdr:clientData/>
  </xdr:oneCellAnchor>
  <xdr:oneCellAnchor>
    <xdr:from>
      <xdr:col>0</xdr:col>
      <xdr:colOff>0</xdr:colOff>
      <xdr:row>1002</xdr:row>
      <xdr:rowOff>0</xdr:rowOff>
    </xdr:from>
    <xdr:ext cx="2206624" cy="1555750"/>
    <xdr:pic>
      <xdr:nvPicPr>
        <xdr:cNvPr id="31" name="Picture 30">
          <a:extLst>
            <a:ext uri="{FF2B5EF4-FFF2-40B4-BE49-F238E27FC236}">
              <a16:creationId xmlns:a16="http://schemas.microsoft.com/office/drawing/2014/main" xmlns="" id="{69CCC4A7-A965-41DA-8DC0-06ED06D2BB13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1762000"/>
          <a:ext cx="2206624" cy="1555750"/>
        </a:xfrm>
        <a:prstGeom prst="rect">
          <a:avLst/>
        </a:prstGeom>
        <a:noFill/>
      </xdr:spPr>
    </xdr:pic>
    <xdr:clientData/>
  </xdr:oneCellAnchor>
  <xdr:oneCellAnchor>
    <xdr:from>
      <xdr:col>0</xdr:col>
      <xdr:colOff>95250</xdr:colOff>
      <xdr:row>1051</xdr:row>
      <xdr:rowOff>0</xdr:rowOff>
    </xdr:from>
    <xdr:ext cx="1968500" cy="1555750"/>
    <xdr:pic>
      <xdr:nvPicPr>
        <xdr:cNvPr id="32" name="Picture 31">
          <a:extLst>
            <a:ext uri="{FF2B5EF4-FFF2-40B4-BE49-F238E27FC236}">
              <a16:creationId xmlns:a16="http://schemas.microsoft.com/office/drawing/2014/main" xmlns="" id="{AA7A642C-080A-4A58-8703-B6ADBA61486C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400431000"/>
          <a:ext cx="1968500" cy="1555750"/>
        </a:xfrm>
        <a:prstGeom prst="rect">
          <a:avLst/>
        </a:prstGeom>
        <a:noFill/>
      </xdr:spPr>
    </xdr:pic>
    <xdr:clientData/>
  </xdr:oneCellAnchor>
  <xdr:oneCellAnchor>
    <xdr:from>
      <xdr:col>0</xdr:col>
      <xdr:colOff>111125</xdr:colOff>
      <xdr:row>1100</xdr:row>
      <xdr:rowOff>95249</xdr:rowOff>
    </xdr:from>
    <xdr:ext cx="1555750" cy="1444625"/>
    <xdr:pic>
      <xdr:nvPicPr>
        <xdr:cNvPr id="33" name="Picture 32">
          <a:extLst>
            <a:ext uri="{FF2B5EF4-FFF2-40B4-BE49-F238E27FC236}">
              <a16:creationId xmlns:a16="http://schemas.microsoft.com/office/drawing/2014/main" xmlns="" id="{7F5279EB-DB99-4466-9D5C-8D9510A9D05D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1125" y="419195249"/>
          <a:ext cx="1555750" cy="1444625"/>
        </a:xfrm>
        <a:prstGeom prst="rect">
          <a:avLst/>
        </a:prstGeom>
        <a:noFill/>
      </xdr:spPr>
    </xdr:pic>
    <xdr:clientData/>
  </xdr:oneCellAnchor>
  <xdr:oneCellAnchor>
    <xdr:from>
      <xdr:col>0</xdr:col>
      <xdr:colOff>0</xdr:colOff>
      <xdr:row>1149</xdr:row>
      <xdr:rowOff>0</xdr:rowOff>
    </xdr:from>
    <xdr:ext cx="2016124" cy="1524000"/>
    <xdr:pic>
      <xdr:nvPicPr>
        <xdr:cNvPr id="34" name="Picture 33">
          <a:extLst>
            <a:ext uri="{FF2B5EF4-FFF2-40B4-BE49-F238E27FC236}">
              <a16:creationId xmlns:a16="http://schemas.microsoft.com/office/drawing/2014/main" xmlns="" id="{93EFFE73-ECCD-4D8C-9E05-08EFC434D09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7769000"/>
          <a:ext cx="2016124" cy="1524000"/>
        </a:xfrm>
        <a:prstGeom prst="rect">
          <a:avLst/>
        </a:prstGeom>
        <a:noFill/>
      </xdr:spPr>
    </xdr:pic>
    <xdr:clientData/>
  </xdr:one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mailto:pooja9840ah@gmail.com" TargetMode="External"/><Relationship Id="rId13" Type="http://schemas.openxmlformats.org/officeDocument/2006/relationships/hyperlink" Target="mailto:tickoo.archana9@gmail.com" TargetMode="External"/><Relationship Id="rId18" Type="http://schemas.openxmlformats.org/officeDocument/2006/relationships/hyperlink" Target="mailto:kapoor.ajay975@gmail.com" TargetMode="External"/><Relationship Id="rId3" Type="http://schemas.openxmlformats.org/officeDocument/2006/relationships/hyperlink" Target="mailto:seemabanotra@gmail.com" TargetMode="External"/><Relationship Id="rId7" Type="http://schemas.openxmlformats.org/officeDocument/2006/relationships/hyperlink" Target="mailto:sumitharikesh@gmail.com" TargetMode="External"/><Relationship Id="rId12" Type="http://schemas.openxmlformats.org/officeDocument/2006/relationships/hyperlink" Target="mailto:shikhasharma2092009@gmail.com" TargetMode="External"/><Relationship Id="rId17" Type="http://schemas.openxmlformats.org/officeDocument/2006/relationships/hyperlink" Target="mailto:sonusharmamdr209@gmail.com" TargetMode="External"/><Relationship Id="rId2" Type="http://schemas.openxmlformats.org/officeDocument/2006/relationships/hyperlink" Target="mailto:sr7400123@gmail.com" TargetMode="External"/><Relationship Id="rId16" Type="http://schemas.openxmlformats.org/officeDocument/2006/relationships/hyperlink" Target="mailto:tulips_mk@rediffmail.com" TargetMode="External"/><Relationship Id="rId1" Type="http://schemas.openxmlformats.org/officeDocument/2006/relationships/hyperlink" Target="mailto:as3852984@gmail.com" TargetMode="External"/><Relationship Id="rId6" Type="http://schemas.openxmlformats.org/officeDocument/2006/relationships/hyperlink" Target="mailto:rsrana1985@gmail.com" TargetMode="External"/><Relationship Id="rId11" Type="http://schemas.openxmlformats.org/officeDocument/2006/relationships/hyperlink" Target="mailto:monikaslathiasingh@gmail.com" TargetMode="External"/><Relationship Id="rId5" Type="http://schemas.openxmlformats.org/officeDocument/2006/relationships/hyperlink" Target="mailto:vikramjeetmanhas@gmail.com" TargetMode="External"/><Relationship Id="rId15" Type="http://schemas.openxmlformats.org/officeDocument/2006/relationships/hyperlink" Target="mailto:poojajaanu12611@gmail.com" TargetMode="External"/><Relationship Id="rId10" Type="http://schemas.openxmlformats.org/officeDocument/2006/relationships/hyperlink" Target="mailto:sunnysharma2653@gmail.com" TargetMode="External"/><Relationship Id="rId19" Type="http://schemas.openxmlformats.org/officeDocument/2006/relationships/hyperlink" Target="mailto:sunil.koul08@gmail.com" TargetMode="External"/><Relationship Id="rId4" Type="http://schemas.openxmlformats.org/officeDocument/2006/relationships/hyperlink" Target="mailto:shabir1234@gmail.com" TargetMode="External"/><Relationship Id="rId9" Type="http://schemas.openxmlformats.org/officeDocument/2006/relationships/hyperlink" Target="mailto:vijaybhat2009@gmail.com" TargetMode="External"/><Relationship Id="rId14" Type="http://schemas.openxmlformats.org/officeDocument/2006/relationships/hyperlink" Target="mailto:psthakurarnav@gmail.com" TargetMode="Externa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12.xml.rels><?xml version="1.0" encoding="UTF-8" standalone="yes"?>
<Relationships xmlns="http://schemas.openxmlformats.org/package/2006/relationships"><Relationship Id="rId8" Type="http://schemas.openxmlformats.org/officeDocument/2006/relationships/hyperlink" Target="http://www.kcgurukulschool.in/" TargetMode="External"/><Relationship Id="rId13" Type="http://schemas.openxmlformats.org/officeDocument/2006/relationships/hyperlink" Target="http://www.kcgurukulschool.in/" TargetMode="External"/><Relationship Id="rId18" Type="http://schemas.openxmlformats.org/officeDocument/2006/relationships/hyperlink" Target="http://www.kcgurukulschool.in/" TargetMode="External"/><Relationship Id="rId26" Type="http://schemas.openxmlformats.org/officeDocument/2006/relationships/drawing" Target="../drawings/drawing3.xml"/><Relationship Id="rId3" Type="http://schemas.openxmlformats.org/officeDocument/2006/relationships/hyperlink" Target="http://www.kcgurukulschool.in/" TargetMode="External"/><Relationship Id="rId21" Type="http://schemas.openxmlformats.org/officeDocument/2006/relationships/hyperlink" Target="http://www.kcgurukulschool.in/" TargetMode="External"/><Relationship Id="rId7" Type="http://schemas.openxmlformats.org/officeDocument/2006/relationships/hyperlink" Target="http://www.kcgurukulschool.in/" TargetMode="External"/><Relationship Id="rId12" Type="http://schemas.openxmlformats.org/officeDocument/2006/relationships/hyperlink" Target="http://www.kcgurukulschool.in/" TargetMode="External"/><Relationship Id="rId17" Type="http://schemas.openxmlformats.org/officeDocument/2006/relationships/hyperlink" Target="http://www.kcgurukulschool.in/" TargetMode="External"/><Relationship Id="rId25" Type="http://schemas.openxmlformats.org/officeDocument/2006/relationships/printerSettings" Target="../printerSettings/printerSettings5.bin"/><Relationship Id="rId2" Type="http://schemas.openxmlformats.org/officeDocument/2006/relationships/hyperlink" Target="http://www.kcgurukulschool.in/" TargetMode="External"/><Relationship Id="rId16" Type="http://schemas.openxmlformats.org/officeDocument/2006/relationships/hyperlink" Target="http://www.kcgurukulschool.in/" TargetMode="External"/><Relationship Id="rId20" Type="http://schemas.openxmlformats.org/officeDocument/2006/relationships/hyperlink" Target="http://www.kcgurukulschool.in/" TargetMode="External"/><Relationship Id="rId1" Type="http://schemas.openxmlformats.org/officeDocument/2006/relationships/hyperlink" Target="http://www.kcgurukulschool.in/" TargetMode="External"/><Relationship Id="rId6" Type="http://schemas.openxmlformats.org/officeDocument/2006/relationships/hyperlink" Target="http://www.kcgurukulschool.in/" TargetMode="External"/><Relationship Id="rId11" Type="http://schemas.openxmlformats.org/officeDocument/2006/relationships/hyperlink" Target="http://www.kcgurukulschool.in/" TargetMode="External"/><Relationship Id="rId24" Type="http://schemas.openxmlformats.org/officeDocument/2006/relationships/hyperlink" Target="http://www.kcgurukulschool.in/" TargetMode="External"/><Relationship Id="rId5" Type="http://schemas.openxmlformats.org/officeDocument/2006/relationships/hyperlink" Target="http://www.kcgurukulschool.in/" TargetMode="External"/><Relationship Id="rId15" Type="http://schemas.openxmlformats.org/officeDocument/2006/relationships/hyperlink" Target="http://www.kcgurukulschool.in/" TargetMode="External"/><Relationship Id="rId23" Type="http://schemas.openxmlformats.org/officeDocument/2006/relationships/hyperlink" Target="http://www.kcgurukulschool.in/" TargetMode="External"/><Relationship Id="rId10" Type="http://schemas.openxmlformats.org/officeDocument/2006/relationships/hyperlink" Target="http://www.kcgurukulschool.in/" TargetMode="External"/><Relationship Id="rId19" Type="http://schemas.openxmlformats.org/officeDocument/2006/relationships/hyperlink" Target="http://www.kcgurukulschool.in/" TargetMode="External"/><Relationship Id="rId4" Type="http://schemas.openxmlformats.org/officeDocument/2006/relationships/hyperlink" Target="http://www.kcgurukulschool.in/" TargetMode="External"/><Relationship Id="rId9" Type="http://schemas.openxmlformats.org/officeDocument/2006/relationships/hyperlink" Target="http://www.kcgurukulschool.in/" TargetMode="External"/><Relationship Id="rId14" Type="http://schemas.openxmlformats.org/officeDocument/2006/relationships/hyperlink" Target="http://www.kcgurukulschool.in/" TargetMode="External"/><Relationship Id="rId22" Type="http://schemas.openxmlformats.org/officeDocument/2006/relationships/hyperlink" Target="http://www.kcgurukulschool.in/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98"/>
  <sheetViews>
    <sheetView workbookViewId="0">
      <selection activeCell="E5" sqref="E5:E28"/>
    </sheetView>
  </sheetViews>
  <sheetFormatPr defaultColWidth="9" defaultRowHeight="15" x14ac:dyDescent="0.25"/>
  <cols>
    <col min="1" max="1" width="9" style="86"/>
    <col min="2" max="2" width="28.140625" customWidth="1"/>
    <col min="4" max="4" width="13.5703125" customWidth="1"/>
    <col min="6" max="6" width="16.140625" customWidth="1"/>
    <col min="7" max="7" width="16" customWidth="1"/>
    <col min="8" max="8" width="17.85546875" customWidth="1"/>
    <col min="9" max="9" width="28.5703125" customWidth="1"/>
    <col min="10" max="10" width="14.42578125" customWidth="1"/>
    <col min="11" max="11" width="15.140625" customWidth="1"/>
    <col min="12" max="12" width="13.85546875" customWidth="1"/>
    <col min="13" max="13" width="25.5703125" customWidth="1"/>
    <col min="14" max="14" width="31" customWidth="1"/>
    <col min="15" max="15" width="33" customWidth="1"/>
    <col min="16" max="16" width="28.140625" customWidth="1"/>
  </cols>
  <sheetData>
    <row r="1" spans="1:19" ht="19.899999999999999" x14ac:dyDescent="0.4">
      <c r="A1" s="540" t="s">
        <v>107</v>
      </c>
      <c r="B1" s="541"/>
      <c r="C1" s="541"/>
      <c r="D1" s="541"/>
      <c r="E1" s="541"/>
      <c r="F1" s="541"/>
      <c r="G1" s="541"/>
      <c r="H1" s="541"/>
      <c r="I1" s="541"/>
      <c r="J1" s="541"/>
      <c r="K1" s="541"/>
      <c r="L1" s="541"/>
      <c r="M1" s="541"/>
      <c r="N1" s="541"/>
      <c r="O1" s="541"/>
    </row>
    <row r="2" spans="1:19" ht="17.25" x14ac:dyDescent="0.3">
      <c r="A2" s="28" t="s">
        <v>108</v>
      </c>
      <c r="B2" s="29"/>
      <c r="C2" s="29" t="s">
        <v>109</v>
      </c>
      <c r="D2" s="29"/>
      <c r="E2" s="29"/>
      <c r="F2" s="29"/>
      <c r="G2" s="29"/>
      <c r="H2" s="29"/>
      <c r="I2" s="29"/>
      <c r="J2" s="29"/>
      <c r="K2" s="29" t="s">
        <v>110</v>
      </c>
      <c r="L2" s="30"/>
      <c r="M2" s="29" t="s">
        <v>111</v>
      </c>
      <c r="N2" s="525">
        <f>COUNTIF(E5:E28,"=M")</f>
        <v>15</v>
      </c>
      <c r="O2" s="29" t="s">
        <v>111</v>
      </c>
      <c r="P2" s="525">
        <f>COUNTIF(E5:E28,"=F")</f>
        <v>8</v>
      </c>
      <c r="Q2" s="31"/>
      <c r="R2" s="32"/>
    </row>
    <row r="3" spans="1:19" s="41" customFormat="1" ht="87" customHeight="1" x14ac:dyDescent="0.25">
      <c r="A3" s="33" t="s">
        <v>112</v>
      </c>
      <c r="B3" s="34" t="s">
        <v>113</v>
      </c>
      <c r="C3" s="35" t="s">
        <v>114</v>
      </c>
      <c r="D3" s="35" t="s">
        <v>115</v>
      </c>
      <c r="E3" s="35" t="s">
        <v>116</v>
      </c>
      <c r="F3" s="35" t="s">
        <v>117</v>
      </c>
      <c r="G3" s="36" t="s">
        <v>118</v>
      </c>
      <c r="H3" s="36" t="s">
        <v>119</v>
      </c>
      <c r="I3" s="37" t="s">
        <v>120</v>
      </c>
      <c r="J3" s="542" t="s">
        <v>121</v>
      </c>
      <c r="K3" s="543"/>
      <c r="L3" s="37" t="s">
        <v>122</v>
      </c>
      <c r="M3" s="544" t="s">
        <v>123</v>
      </c>
      <c r="N3" s="545"/>
      <c r="O3" s="38" t="s">
        <v>124</v>
      </c>
      <c r="P3" s="34" t="s">
        <v>113</v>
      </c>
      <c r="Q3" s="39" t="s">
        <v>125</v>
      </c>
      <c r="R3" s="40" t="s">
        <v>126</v>
      </c>
    </row>
    <row r="4" spans="1:19" x14ac:dyDescent="0.25">
      <c r="A4" s="42"/>
      <c r="B4" s="34"/>
      <c r="C4" s="43"/>
      <c r="D4" s="43"/>
      <c r="E4" s="44"/>
      <c r="F4" s="45"/>
      <c r="G4" s="46"/>
      <c r="H4" s="46"/>
      <c r="I4" s="37"/>
      <c r="J4" s="37" t="s">
        <v>127</v>
      </c>
      <c r="K4" s="37" t="s">
        <v>128</v>
      </c>
      <c r="L4" s="37"/>
      <c r="M4" s="47" t="s">
        <v>127</v>
      </c>
      <c r="N4" s="47" t="s">
        <v>128</v>
      </c>
      <c r="O4" s="47"/>
      <c r="P4" s="34"/>
      <c r="Q4" s="47"/>
      <c r="R4" s="48"/>
      <c r="S4" s="442" t="s">
        <v>529</v>
      </c>
    </row>
    <row r="5" spans="1:19" ht="31.5" customHeight="1" x14ac:dyDescent="0.25">
      <c r="A5" s="49" t="s">
        <v>129</v>
      </c>
      <c r="B5" s="50" t="s">
        <v>10</v>
      </c>
      <c r="C5" s="51">
        <v>1223</v>
      </c>
      <c r="D5" s="52" t="s">
        <v>130</v>
      </c>
      <c r="E5" s="53" t="s">
        <v>131</v>
      </c>
      <c r="F5" s="52" t="s">
        <v>132</v>
      </c>
      <c r="G5" s="54" t="s">
        <v>15</v>
      </c>
      <c r="H5" s="26" t="s">
        <v>13</v>
      </c>
      <c r="I5" s="55" t="s">
        <v>133</v>
      </c>
      <c r="J5" s="56" t="s">
        <v>134</v>
      </c>
      <c r="K5" s="57" t="s">
        <v>135</v>
      </c>
      <c r="L5" s="58" t="s">
        <v>136</v>
      </c>
      <c r="M5" s="49" t="s">
        <v>137</v>
      </c>
      <c r="N5" s="49" t="s">
        <v>138</v>
      </c>
      <c r="O5" s="59" t="s">
        <v>139</v>
      </c>
      <c r="P5" s="50" t="s">
        <v>10</v>
      </c>
      <c r="Q5" s="53">
        <v>344.75</v>
      </c>
      <c r="R5" s="60">
        <v>34.475000000000001</v>
      </c>
      <c r="S5" s="393" t="s">
        <v>519</v>
      </c>
    </row>
    <row r="6" spans="1:19" ht="30" x14ac:dyDescent="0.25">
      <c r="A6" s="49" t="s">
        <v>140</v>
      </c>
      <c r="B6" s="61" t="s">
        <v>32</v>
      </c>
      <c r="C6" s="62">
        <v>1232</v>
      </c>
      <c r="D6" s="63" t="s">
        <v>141</v>
      </c>
      <c r="E6" s="53" t="s">
        <v>142</v>
      </c>
      <c r="F6" s="52">
        <v>41345</v>
      </c>
      <c r="G6" s="54" t="s">
        <v>34</v>
      </c>
      <c r="H6" s="26" t="s">
        <v>33</v>
      </c>
      <c r="I6" s="55" t="s">
        <v>143</v>
      </c>
      <c r="J6" s="64" t="s">
        <v>144</v>
      </c>
      <c r="K6" s="65" t="s">
        <v>145</v>
      </c>
      <c r="L6" s="65" t="s">
        <v>136</v>
      </c>
      <c r="M6" s="64" t="s">
        <v>137</v>
      </c>
      <c r="N6" s="64" t="s">
        <v>138</v>
      </c>
      <c r="O6" s="59" t="s">
        <v>146</v>
      </c>
      <c r="P6" s="61" t="s">
        <v>32</v>
      </c>
      <c r="Q6" s="53">
        <v>740.25</v>
      </c>
      <c r="R6" s="60">
        <v>74.025000000000006</v>
      </c>
      <c r="S6" s="393" t="s">
        <v>514</v>
      </c>
    </row>
    <row r="7" spans="1:19" ht="30" x14ac:dyDescent="0.25">
      <c r="A7" s="49" t="s">
        <v>147</v>
      </c>
      <c r="B7" s="61" t="s">
        <v>36</v>
      </c>
      <c r="C7" s="21">
        <v>1249</v>
      </c>
      <c r="D7" s="63" t="s">
        <v>148</v>
      </c>
      <c r="E7" s="53" t="s">
        <v>131</v>
      </c>
      <c r="F7" s="52">
        <v>41521</v>
      </c>
      <c r="G7" s="66" t="s">
        <v>149</v>
      </c>
      <c r="H7" s="67" t="s">
        <v>150</v>
      </c>
      <c r="I7" s="55" t="s">
        <v>151</v>
      </c>
      <c r="J7" s="64" t="s">
        <v>152</v>
      </c>
      <c r="K7" s="65" t="s">
        <v>153</v>
      </c>
      <c r="L7" s="65" t="s">
        <v>154</v>
      </c>
      <c r="M7" s="64" t="s">
        <v>137</v>
      </c>
      <c r="N7" s="64" t="s">
        <v>138</v>
      </c>
      <c r="O7" s="59" t="s">
        <v>155</v>
      </c>
      <c r="P7" s="61" t="s">
        <v>36</v>
      </c>
      <c r="Q7" s="53">
        <v>658.75</v>
      </c>
      <c r="R7" s="60">
        <v>65.875</v>
      </c>
      <c r="S7" s="393" t="s">
        <v>516</v>
      </c>
    </row>
    <row r="8" spans="1:19" ht="30" x14ac:dyDescent="0.25">
      <c r="A8" s="49" t="s">
        <v>156</v>
      </c>
      <c r="B8" s="61" t="s">
        <v>39</v>
      </c>
      <c r="C8" s="21">
        <v>1231</v>
      </c>
      <c r="D8" s="63" t="s">
        <v>141</v>
      </c>
      <c r="E8" s="53" t="s">
        <v>131</v>
      </c>
      <c r="F8" s="52">
        <v>41398</v>
      </c>
      <c r="G8" s="54" t="s">
        <v>41</v>
      </c>
      <c r="H8" s="26" t="s">
        <v>40</v>
      </c>
      <c r="I8" s="55" t="s">
        <v>157</v>
      </c>
      <c r="J8" s="64" t="s">
        <v>158</v>
      </c>
      <c r="K8" s="65" t="s">
        <v>159</v>
      </c>
      <c r="L8" s="65" t="s">
        <v>160</v>
      </c>
      <c r="M8" s="64" t="s">
        <v>137</v>
      </c>
      <c r="N8" s="64" t="s">
        <v>161</v>
      </c>
      <c r="O8" s="59"/>
      <c r="P8" s="61" t="s">
        <v>39</v>
      </c>
      <c r="Q8" s="53">
        <v>676</v>
      </c>
      <c r="R8" s="60">
        <v>67.599999999999994</v>
      </c>
      <c r="S8" s="393" t="s">
        <v>515</v>
      </c>
    </row>
    <row r="9" spans="1:19" ht="45" x14ac:dyDescent="0.25">
      <c r="A9" s="49" t="s">
        <v>162</v>
      </c>
      <c r="B9" s="61" t="s">
        <v>42</v>
      </c>
      <c r="C9" s="21">
        <v>1230</v>
      </c>
      <c r="D9" s="63" t="s">
        <v>141</v>
      </c>
      <c r="E9" s="53" t="s">
        <v>142</v>
      </c>
      <c r="F9" s="52" t="s">
        <v>163</v>
      </c>
      <c r="G9" s="54" t="s">
        <v>44</v>
      </c>
      <c r="H9" s="26" t="s">
        <v>43</v>
      </c>
      <c r="I9" s="55" t="s">
        <v>164</v>
      </c>
      <c r="J9" s="64" t="s">
        <v>165</v>
      </c>
      <c r="K9" s="68">
        <v>9622166382</v>
      </c>
      <c r="L9" s="68" t="s">
        <v>136</v>
      </c>
      <c r="M9" s="64" t="s">
        <v>166</v>
      </c>
      <c r="N9" s="64" t="s">
        <v>167</v>
      </c>
      <c r="O9" s="59" t="s">
        <v>168</v>
      </c>
      <c r="P9" s="61" t="s">
        <v>42</v>
      </c>
      <c r="Q9" s="53">
        <v>696.5</v>
      </c>
      <c r="R9" s="69"/>
      <c r="S9" s="393" t="s">
        <v>517</v>
      </c>
    </row>
    <row r="10" spans="1:19" ht="45" x14ac:dyDescent="0.25">
      <c r="A10" s="49" t="s">
        <v>169</v>
      </c>
      <c r="B10" s="61" t="s">
        <v>45</v>
      </c>
      <c r="C10" s="21">
        <v>1222</v>
      </c>
      <c r="D10" s="63" t="s">
        <v>170</v>
      </c>
      <c r="E10" s="53" t="s">
        <v>131</v>
      </c>
      <c r="F10" s="52" t="s">
        <v>171</v>
      </c>
      <c r="G10" s="54" t="s">
        <v>47</v>
      </c>
      <c r="H10" s="26" t="s">
        <v>46</v>
      </c>
      <c r="I10" s="55" t="s">
        <v>172</v>
      </c>
      <c r="J10" s="64" t="s">
        <v>173</v>
      </c>
      <c r="K10" s="65" t="s">
        <v>174</v>
      </c>
      <c r="L10" s="65" t="s">
        <v>175</v>
      </c>
      <c r="M10" s="64" t="s">
        <v>137</v>
      </c>
      <c r="N10" s="64" t="s">
        <v>176</v>
      </c>
      <c r="O10" s="59" t="s">
        <v>177</v>
      </c>
      <c r="P10" s="61" t="s">
        <v>45</v>
      </c>
      <c r="Q10" s="53">
        <v>809</v>
      </c>
      <c r="R10" s="60">
        <v>80.900000000000006</v>
      </c>
      <c r="S10" s="393" t="s">
        <v>523</v>
      </c>
    </row>
    <row r="11" spans="1:19" ht="45" x14ac:dyDescent="0.25">
      <c r="A11" s="49" t="s">
        <v>178</v>
      </c>
      <c r="B11" s="61" t="s">
        <v>49</v>
      </c>
      <c r="C11" s="21">
        <v>1289</v>
      </c>
      <c r="D11" s="63" t="s">
        <v>179</v>
      </c>
      <c r="E11" s="53" t="s">
        <v>131</v>
      </c>
      <c r="F11" s="52">
        <v>41524</v>
      </c>
      <c r="G11" s="54" t="s">
        <v>51</v>
      </c>
      <c r="H11" s="54" t="s">
        <v>498</v>
      </c>
      <c r="I11" s="55" t="s">
        <v>180</v>
      </c>
      <c r="J11" s="64" t="s">
        <v>181</v>
      </c>
      <c r="K11" s="65" t="s">
        <v>182</v>
      </c>
      <c r="L11" s="65" t="s">
        <v>154</v>
      </c>
      <c r="M11" s="64" t="s">
        <v>183</v>
      </c>
      <c r="N11" s="64" t="s">
        <v>138</v>
      </c>
      <c r="O11" s="59" t="s">
        <v>184</v>
      </c>
      <c r="P11" s="61" t="s">
        <v>49</v>
      </c>
      <c r="Q11" s="53">
        <v>867.25</v>
      </c>
      <c r="R11" s="60">
        <v>86.724999999999994</v>
      </c>
      <c r="S11" s="393" t="s">
        <v>526</v>
      </c>
    </row>
    <row r="12" spans="1:19" ht="30" x14ac:dyDescent="0.25">
      <c r="A12" s="49" t="s">
        <v>185</v>
      </c>
      <c r="B12" s="61" t="s">
        <v>52</v>
      </c>
      <c r="C12" s="21">
        <v>1225</v>
      </c>
      <c r="D12" s="63" t="s">
        <v>186</v>
      </c>
      <c r="E12" s="53" t="s">
        <v>131</v>
      </c>
      <c r="F12" s="52">
        <v>41553</v>
      </c>
      <c r="G12" s="54" t="s">
        <v>187</v>
      </c>
      <c r="H12" s="26" t="s">
        <v>53</v>
      </c>
      <c r="I12" s="55" t="s">
        <v>188</v>
      </c>
      <c r="J12" s="64"/>
      <c r="K12" s="65" t="s">
        <v>189</v>
      </c>
      <c r="L12" s="65" t="s">
        <v>160</v>
      </c>
      <c r="M12" s="64" t="s">
        <v>190</v>
      </c>
      <c r="N12" s="64" t="s">
        <v>191</v>
      </c>
      <c r="O12" s="59" t="s">
        <v>192</v>
      </c>
      <c r="P12" s="61" t="s">
        <v>52</v>
      </c>
      <c r="Q12" s="53">
        <v>957.25</v>
      </c>
      <c r="R12" s="60">
        <v>95.724999999999994</v>
      </c>
      <c r="S12" s="393" t="s">
        <v>527</v>
      </c>
    </row>
    <row r="13" spans="1:19" ht="30" x14ac:dyDescent="0.25">
      <c r="A13" s="49" t="s">
        <v>193</v>
      </c>
      <c r="B13" s="61" t="s">
        <v>56</v>
      </c>
      <c r="C13" s="21">
        <v>1494</v>
      </c>
      <c r="D13" s="63" t="s">
        <v>194</v>
      </c>
      <c r="E13" s="53" t="s">
        <v>131</v>
      </c>
      <c r="F13" s="52" t="s">
        <v>195</v>
      </c>
      <c r="G13" s="54" t="s">
        <v>59</v>
      </c>
      <c r="H13" s="26" t="s">
        <v>58</v>
      </c>
      <c r="I13" s="55" t="s">
        <v>196</v>
      </c>
      <c r="J13" s="64" t="s">
        <v>197</v>
      </c>
      <c r="K13" s="65" t="s">
        <v>198</v>
      </c>
      <c r="L13" s="65" t="s">
        <v>175</v>
      </c>
      <c r="M13" s="64" t="s">
        <v>199</v>
      </c>
      <c r="N13" s="64" t="s">
        <v>138</v>
      </c>
      <c r="O13" s="59" t="s">
        <v>200</v>
      </c>
      <c r="P13" s="61" t="s">
        <v>56</v>
      </c>
      <c r="Q13" s="53"/>
      <c r="R13" s="60"/>
      <c r="S13" s="393" t="s">
        <v>513</v>
      </c>
    </row>
    <row r="14" spans="1:19" ht="30" x14ac:dyDescent="0.25">
      <c r="A14" s="49" t="s">
        <v>201</v>
      </c>
      <c r="B14" s="61" t="s">
        <v>60</v>
      </c>
      <c r="C14" s="21">
        <v>1265</v>
      </c>
      <c r="D14" s="63" t="s">
        <v>202</v>
      </c>
      <c r="E14" s="53" t="s">
        <v>131</v>
      </c>
      <c r="F14" s="52">
        <v>41475</v>
      </c>
      <c r="G14" s="54" t="s">
        <v>203</v>
      </c>
      <c r="H14" s="26" t="s">
        <v>61</v>
      </c>
      <c r="I14" s="55" t="s">
        <v>204</v>
      </c>
      <c r="J14" s="64" t="s">
        <v>205</v>
      </c>
      <c r="K14" s="65" t="s">
        <v>206</v>
      </c>
      <c r="L14" s="65" t="s">
        <v>154</v>
      </c>
      <c r="M14" s="64" t="s">
        <v>207</v>
      </c>
      <c r="N14" s="64" t="s">
        <v>138</v>
      </c>
      <c r="O14" s="59" t="s">
        <v>208</v>
      </c>
      <c r="P14" s="61" t="s">
        <v>60</v>
      </c>
      <c r="Q14" s="53">
        <v>866.75</v>
      </c>
      <c r="R14" s="60">
        <v>86.674999999999997</v>
      </c>
      <c r="S14" s="393" t="s">
        <v>528</v>
      </c>
    </row>
    <row r="15" spans="1:19" ht="30" x14ac:dyDescent="0.25">
      <c r="A15" s="49" t="s">
        <v>209</v>
      </c>
      <c r="B15" s="61" t="s">
        <v>63</v>
      </c>
      <c r="C15" s="21">
        <v>1221</v>
      </c>
      <c r="D15" s="70" t="s">
        <v>170</v>
      </c>
      <c r="E15" s="53" t="s">
        <v>131</v>
      </c>
      <c r="F15" s="52">
        <v>41200</v>
      </c>
      <c r="G15" s="54" t="s">
        <v>210</v>
      </c>
      <c r="H15" s="26" t="s">
        <v>211</v>
      </c>
      <c r="I15" s="55" t="s">
        <v>212</v>
      </c>
      <c r="J15" s="64" t="s">
        <v>213</v>
      </c>
      <c r="K15" s="65" t="s">
        <v>214</v>
      </c>
      <c r="L15" s="65" t="s">
        <v>160</v>
      </c>
      <c r="M15" s="64" t="s">
        <v>215</v>
      </c>
      <c r="N15" s="64" t="s">
        <v>138</v>
      </c>
      <c r="O15" s="59" t="s">
        <v>216</v>
      </c>
      <c r="P15" s="61" t="s">
        <v>63</v>
      </c>
      <c r="Q15" s="53">
        <v>858.25</v>
      </c>
      <c r="R15" s="60">
        <v>85.825000000000003</v>
      </c>
      <c r="S15" s="393" t="s">
        <v>526</v>
      </c>
    </row>
    <row r="16" spans="1:19" ht="30" x14ac:dyDescent="0.25">
      <c r="A16" s="49" t="s">
        <v>217</v>
      </c>
      <c r="B16" s="61" t="s">
        <v>66</v>
      </c>
      <c r="C16" s="21">
        <v>1267</v>
      </c>
      <c r="D16" s="52" t="s">
        <v>218</v>
      </c>
      <c r="E16" s="53" t="s">
        <v>142</v>
      </c>
      <c r="F16" s="52">
        <v>41579</v>
      </c>
      <c r="G16" s="54" t="s">
        <v>219</v>
      </c>
      <c r="H16" s="26" t="s">
        <v>220</v>
      </c>
      <c r="I16" s="55" t="s">
        <v>221</v>
      </c>
      <c r="J16" s="64" t="s">
        <v>222</v>
      </c>
      <c r="K16" s="65" t="s">
        <v>223</v>
      </c>
      <c r="L16" s="65" t="s">
        <v>154</v>
      </c>
      <c r="M16" s="64" t="s">
        <v>137</v>
      </c>
      <c r="N16" s="64" t="s">
        <v>138</v>
      </c>
      <c r="O16" s="59" t="s">
        <v>224</v>
      </c>
      <c r="P16" s="61" t="s">
        <v>66</v>
      </c>
      <c r="Q16" s="53">
        <v>713.5</v>
      </c>
      <c r="R16" s="60">
        <v>71.349999999999994</v>
      </c>
      <c r="S16" s="393" t="s">
        <v>520</v>
      </c>
    </row>
    <row r="17" spans="1:19" ht="45" x14ac:dyDescent="0.25">
      <c r="A17" s="49" t="s">
        <v>225</v>
      </c>
      <c r="B17" s="61" t="s">
        <v>69</v>
      </c>
      <c r="C17" s="21">
        <v>1226</v>
      </c>
      <c r="D17" s="70" t="s">
        <v>186</v>
      </c>
      <c r="E17" s="53" t="s">
        <v>142</v>
      </c>
      <c r="F17" s="52">
        <v>41537</v>
      </c>
      <c r="G17" s="54" t="s">
        <v>71</v>
      </c>
      <c r="H17" s="26" t="s">
        <v>70</v>
      </c>
      <c r="I17" s="55" t="s">
        <v>226</v>
      </c>
      <c r="J17" s="64" t="s">
        <v>227</v>
      </c>
      <c r="K17" s="65" t="s">
        <v>228</v>
      </c>
      <c r="L17" s="65" t="s">
        <v>136</v>
      </c>
      <c r="M17" s="64" t="s">
        <v>229</v>
      </c>
      <c r="N17" s="64" t="s">
        <v>138</v>
      </c>
      <c r="O17" s="59" t="s">
        <v>230</v>
      </c>
      <c r="P17" s="61" t="s">
        <v>69</v>
      </c>
      <c r="Q17" s="53">
        <v>681.5</v>
      </c>
      <c r="R17" s="60">
        <v>68.150000000000006</v>
      </c>
      <c r="S17" s="393" t="s">
        <v>521</v>
      </c>
    </row>
    <row r="18" spans="1:19" ht="30" x14ac:dyDescent="0.25">
      <c r="A18" s="49" t="s">
        <v>231</v>
      </c>
      <c r="B18" s="61" t="s">
        <v>72</v>
      </c>
      <c r="C18" s="21">
        <v>1227</v>
      </c>
      <c r="D18" s="70" t="s">
        <v>232</v>
      </c>
      <c r="E18" s="53" t="s">
        <v>131</v>
      </c>
      <c r="F18" s="52">
        <v>41172</v>
      </c>
      <c r="G18" s="54" t="s">
        <v>74</v>
      </c>
      <c r="H18" s="26" t="s">
        <v>73</v>
      </c>
      <c r="I18" s="55" t="s">
        <v>233</v>
      </c>
      <c r="J18" s="64" t="s">
        <v>234</v>
      </c>
      <c r="K18" s="65" t="s">
        <v>235</v>
      </c>
      <c r="L18" s="71" t="s">
        <v>175</v>
      </c>
      <c r="M18" s="64" t="s">
        <v>236</v>
      </c>
      <c r="N18" s="64" t="s">
        <v>138</v>
      </c>
      <c r="O18" s="72" t="s">
        <v>237</v>
      </c>
      <c r="P18" s="61" t="s">
        <v>72</v>
      </c>
      <c r="Q18" s="53">
        <v>956.5</v>
      </c>
      <c r="R18" s="60">
        <v>95.65</v>
      </c>
      <c r="S18" s="393" t="s">
        <v>529</v>
      </c>
    </row>
    <row r="19" spans="1:19" ht="30" x14ac:dyDescent="0.25">
      <c r="A19" s="49" t="s">
        <v>238</v>
      </c>
      <c r="B19" s="61" t="s">
        <v>75</v>
      </c>
      <c r="C19" s="21">
        <v>1550</v>
      </c>
      <c r="D19" s="73" t="s">
        <v>239</v>
      </c>
      <c r="E19" s="53" t="s">
        <v>142</v>
      </c>
      <c r="F19" s="74">
        <v>41272</v>
      </c>
      <c r="G19" s="54" t="s">
        <v>77</v>
      </c>
      <c r="H19" s="26" t="s">
        <v>76</v>
      </c>
      <c r="I19" s="55" t="s">
        <v>240</v>
      </c>
      <c r="J19" s="64" t="s">
        <v>241</v>
      </c>
      <c r="K19" s="65" t="s">
        <v>242</v>
      </c>
      <c r="L19" s="71" t="s">
        <v>154</v>
      </c>
      <c r="M19" s="64"/>
      <c r="N19" s="64"/>
      <c r="O19" s="72" t="s">
        <v>243</v>
      </c>
      <c r="P19" s="61" t="s">
        <v>75</v>
      </c>
      <c r="Q19" s="53"/>
      <c r="R19" s="60"/>
      <c r="S19" s="393" t="s">
        <v>530</v>
      </c>
    </row>
    <row r="20" spans="1:19" ht="30" x14ac:dyDescent="0.25">
      <c r="A20" s="49" t="s">
        <v>244</v>
      </c>
      <c r="B20" s="61" t="s">
        <v>78</v>
      </c>
      <c r="C20" s="21">
        <v>1229</v>
      </c>
      <c r="D20" s="75" t="s">
        <v>232</v>
      </c>
      <c r="E20" s="53" t="s">
        <v>131</v>
      </c>
      <c r="F20" s="74">
        <v>41273</v>
      </c>
      <c r="G20" s="54" t="s">
        <v>80</v>
      </c>
      <c r="H20" s="26" t="s">
        <v>245</v>
      </c>
      <c r="I20" s="55" t="s">
        <v>246</v>
      </c>
      <c r="J20" s="64" t="s">
        <v>247</v>
      </c>
      <c r="K20" s="65" t="s">
        <v>248</v>
      </c>
      <c r="L20" s="65" t="s">
        <v>175</v>
      </c>
      <c r="M20" s="64" t="s">
        <v>249</v>
      </c>
      <c r="N20" s="64" t="s">
        <v>138</v>
      </c>
      <c r="O20" s="64"/>
      <c r="P20" s="61" t="s">
        <v>78</v>
      </c>
      <c r="Q20" s="53">
        <v>873.25</v>
      </c>
      <c r="R20" s="76">
        <v>87.325000000000003</v>
      </c>
      <c r="S20" s="393" t="s">
        <v>531</v>
      </c>
    </row>
    <row r="21" spans="1:19" ht="30" x14ac:dyDescent="0.25">
      <c r="A21" s="49" t="s">
        <v>250</v>
      </c>
      <c r="B21" s="61" t="s">
        <v>81</v>
      </c>
      <c r="C21" s="21">
        <v>1569</v>
      </c>
      <c r="D21" s="26"/>
      <c r="E21" s="54" t="s">
        <v>142</v>
      </c>
      <c r="F21" s="64" t="s">
        <v>251</v>
      </c>
      <c r="G21" s="77" t="s">
        <v>83</v>
      </c>
      <c r="H21" s="55" t="s">
        <v>82</v>
      </c>
      <c r="I21" s="78" t="s">
        <v>252</v>
      </c>
      <c r="J21" s="64" t="s">
        <v>253</v>
      </c>
      <c r="K21" s="64" t="s">
        <v>254</v>
      </c>
      <c r="L21" s="65" t="s">
        <v>160</v>
      </c>
      <c r="M21" s="65"/>
      <c r="N21" s="65"/>
      <c r="O21" s="64"/>
      <c r="P21" s="61" t="s">
        <v>81</v>
      </c>
      <c r="R21" s="76"/>
      <c r="S21" s="393" t="s">
        <v>532</v>
      </c>
    </row>
    <row r="22" spans="1:19" ht="30" x14ac:dyDescent="0.25">
      <c r="A22" s="49" t="s">
        <v>255</v>
      </c>
      <c r="B22" s="61" t="s">
        <v>256</v>
      </c>
      <c r="C22" s="21">
        <v>1245</v>
      </c>
      <c r="D22" s="75" t="s">
        <v>186</v>
      </c>
      <c r="E22" s="53" t="s">
        <v>131</v>
      </c>
      <c r="F22" s="75">
        <v>41452</v>
      </c>
      <c r="G22" s="54" t="s">
        <v>86</v>
      </c>
      <c r="H22" s="26" t="s">
        <v>257</v>
      </c>
      <c r="I22" s="55" t="s">
        <v>258</v>
      </c>
      <c r="J22" s="64" t="s">
        <v>259</v>
      </c>
      <c r="K22" s="65" t="s">
        <v>260</v>
      </c>
      <c r="L22" s="65" t="s">
        <v>175</v>
      </c>
      <c r="M22" s="64" t="s">
        <v>261</v>
      </c>
      <c r="N22" s="64" t="s">
        <v>262</v>
      </c>
      <c r="O22" s="59" t="s">
        <v>263</v>
      </c>
      <c r="P22" s="61" t="s">
        <v>256</v>
      </c>
      <c r="Q22" s="53">
        <v>885.75</v>
      </c>
      <c r="R22" s="76">
        <v>88.575000000000003</v>
      </c>
      <c r="S22" s="393" t="s">
        <v>533</v>
      </c>
    </row>
    <row r="23" spans="1:19" ht="45" x14ac:dyDescent="0.25">
      <c r="A23" s="49" t="s">
        <v>264</v>
      </c>
      <c r="B23" s="61" t="s">
        <v>87</v>
      </c>
      <c r="C23" s="21">
        <v>1559</v>
      </c>
      <c r="D23" s="79">
        <v>44930</v>
      </c>
      <c r="E23" s="53"/>
      <c r="F23" s="79" t="s">
        <v>265</v>
      </c>
      <c r="G23" s="54" t="s">
        <v>266</v>
      </c>
      <c r="H23" s="26" t="s">
        <v>267</v>
      </c>
      <c r="I23" s="55" t="s">
        <v>268</v>
      </c>
      <c r="J23" s="64" t="s">
        <v>269</v>
      </c>
      <c r="K23" s="65" t="s">
        <v>270</v>
      </c>
      <c r="L23" s="65" t="s">
        <v>160</v>
      </c>
      <c r="M23" s="64" t="s">
        <v>271</v>
      </c>
      <c r="N23" s="64" t="s">
        <v>272</v>
      </c>
      <c r="O23" s="59"/>
      <c r="P23" s="61" t="s">
        <v>87</v>
      </c>
      <c r="Q23" s="53"/>
      <c r="R23" s="76"/>
      <c r="S23" s="393" t="s">
        <v>522</v>
      </c>
    </row>
    <row r="24" spans="1:19" ht="30" x14ac:dyDescent="0.25">
      <c r="A24" s="49" t="s">
        <v>273</v>
      </c>
      <c r="B24" s="61" t="s">
        <v>90</v>
      </c>
      <c r="C24" s="21">
        <v>1238</v>
      </c>
      <c r="D24" s="75" t="s">
        <v>130</v>
      </c>
      <c r="E24" s="53" t="s">
        <v>131</v>
      </c>
      <c r="F24" s="75">
        <v>41586</v>
      </c>
      <c r="G24" s="54" t="s">
        <v>92</v>
      </c>
      <c r="H24" s="26" t="s">
        <v>257</v>
      </c>
      <c r="I24" s="55" t="s">
        <v>274</v>
      </c>
      <c r="J24" s="64" t="s">
        <v>275</v>
      </c>
      <c r="K24" s="65" t="s">
        <v>276</v>
      </c>
      <c r="L24" s="65" t="s">
        <v>160</v>
      </c>
      <c r="M24" s="64" t="s">
        <v>277</v>
      </c>
      <c r="N24" s="64" t="s">
        <v>278</v>
      </c>
      <c r="O24" s="59" t="s">
        <v>279</v>
      </c>
      <c r="P24" s="61" t="s">
        <v>90</v>
      </c>
      <c r="Q24" s="53">
        <v>950.25</v>
      </c>
      <c r="R24" s="60">
        <v>95.025000000000006</v>
      </c>
      <c r="S24" s="393" t="s">
        <v>534</v>
      </c>
    </row>
    <row r="25" spans="1:19" ht="30" x14ac:dyDescent="0.25">
      <c r="A25" s="49" t="s">
        <v>280</v>
      </c>
      <c r="B25" s="61" t="s">
        <v>281</v>
      </c>
      <c r="C25" s="21">
        <v>1228</v>
      </c>
      <c r="D25" s="75" t="s">
        <v>232</v>
      </c>
      <c r="E25" s="53" t="s">
        <v>131</v>
      </c>
      <c r="F25" s="75">
        <v>41709</v>
      </c>
      <c r="G25" s="80" t="s">
        <v>95</v>
      </c>
      <c r="H25" s="26" t="s">
        <v>94</v>
      </c>
      <c r="I25" s="55" t="s">
        <v>282</v>
      </c>
      <c r="J25" s="64" t="s">
        <v>283</v>
      </c>
      <c r="K25" s="65" t="s">
        <v>284</v>
      </c>
      <c r="L25" s="65" t="s">
        <v>136</v>
      </c>
      <c r="M25" s="64" t="s">
        <v>285</v>
      </c>
      <c r="N25" s="64" t="s">
        <v>138</v>
      </c>
      <c r="O25" s="59" t="s">
        <v>286</v>
      </c>
      <c r="P25" s="61" t="s">
        <v>281</v>
      </c>
      <c r="Q25" s="53">
        <v>857</v>
      </c>
      <c r="R25" s="60">
        <v>89.424999999999997</v>
      </c>
      <c r="S25" s="393" t="s">
        <v>529</v>
      </c>
    </row>
    <row r="26" spans="1:19" ht="30" x14ac:dyDescent="0.25">
      <c r="A26" s="49" t="s">
        <v>287</v>
      </c>
      <c r="B26" s="61" t="s">
        <v>97</v>
      </c>
      <c r="C26" s="21">
        <v>1442</v>
      </c>
      <c r="D26" s="75" t="s">
        <v>288</v>
      </c>
      <c r="E26" s="53" t="s">
        <v>131</v>
      </c>
      <c r="F26" s="75">
        <v>41495</v>
      </c>
      <c r="G26" s="54" t="s">
        <v>99</v>
      </c>
      <c r="H26" s="26" t="s">
        <v>289</v>
      </c>
      <c r="I26" s="81" t="s">
        <v>290</v>
      </c>
      <c r="J26" s="64" t="s">
        <v>291</v>
      </c>
      <c r="K26" s="65" t="s">
        <v>292</v>
      </c>
      <c r="L26" s="65" t="s">
        <v>175</v>
      </c>
      <c r="M26" s="64" t="s">
        <v>293</v>
      </c>
      <c r="N26" s="64" t="s">
        <v>138</v>
      </c>
      <c r="O26" s="59" t="s">
        <v>294</v>
      </c>
      <c r="P26" s="61" t="s">
        <v>97</v>
      </c>
      <c r="Q26" s="53">
        <v>894.25</v>
      </c>
      <c r="R26" s="60">
        <v>85.7</v>
      </c>
      <c r="S26" s="393" t="s">
        <v>523</v>
      </c>
    </row>
    <row r="27" spans="1:19" ht="30" x14ac:dyDescent="0.25">
      <c r="A27" s="49" t="s">
        <v>295</v>
      </c>
      <c r="B27" s="61" t="s">
        <v>100</v>
      </c>
      <c r="C27" s="21">
        <v>1253</v>
      </c>
      <c r="D27" s="75" t="s">
        <v>296</v>
      </c>
      <c r="E27" s="53" t="s">
        <v>142</v>
      </c>
      <c r="F27" s="75" t="s">
        <v>297</v>
      </c>
      <c r="G27" s="66" t="s">
        <v>102</v>
      </c>
      <c r="H27" s="26" t="s">
        <v>101</v>
      </c>
      <c r="I27" s="55" t="s">
        <v>298</v>
      </c>
      <c r="J27" s="64" t="s">
        <v>299</v>
      </c>
      <c r="K27" s="65" t="s">
        <v>300</v>
      </c>
      <c r="L27" s="65" t="s">
        <v>154</v>
      </c>
      <c r="M27" s="64" t="s">
        <v>137</v>
      </c>
      <c r="N27" s="64" t="s">
        <v>138</v>
      </c>
      <c r="O27" s="64" t="s">
        <v>301</v>
      </c>
      <c r="P27" s="61" t="s">
        <v>100</v>
      </c>
      <c r="Q27" s="53">
        <v>283.5</v>
      </c>
      <c r="R27" s="60">
        <v>28.35</v>
      </c>
      <c r="S27" s="393" t="s">
        <v>535</v>
      </c>
    </row>
    <row r="28" spans="1:19" ht="30.75" thickBot="1" x14ac:dyDescent="0.3">
      <c r="A28" s="49" t="s">
        <v>302</v>
      </c>
      <c r="B28" s="61" t="s">
        <v>104</v>
      </c>
      <c r="C28" s="21">
        <v>1260</v>
      </c>
      <c r="D28" s="75" t="s">
        <v>303</v>
      </c>
      <c r="E28" s="53" t="s">
        <v>142</v>
      </c>
      <c r="F28" s="75">
        <v>41619</v>
      </c>
      <c r="G28" s="66" t="s">
        <v>106</v>
      </c>
      <c r="H28" s="67" t="s">
        <v>105</v>
      </c>
      <c r="I28" s="55" t="s">
        <v>304</v>
      </c>
      <c r="J28" s="64" t="s">
        <v>305</v>
      </c>
      <c r="K28" s="65" t="s">
        <v>306</v>
      </c>
      <c r="L28" s="65" t="s">
        <v>175</v>
      </c>
      <c r="M28" s="64" t="s">
        <v>137</v>
      </c>
      <c r="N28" s="64" t="s">
        <v>138</v>
      </c>
      <c r="O28" s="59" t="s">
        <v>307</v>
      </c>
      <c r="P28" s="61" t="s">
        <v>104</v>
      </c>
      <c r="Q28" s="53">
        <v>929.25</v>
      </c>
      <c r="R28" s="76">
        <v>92.924999999999997</v>
      </c>
      <c r="S28" s="403" t="s">
        <v>518</v>
      </c>
    </row>
    <row r="29" spans="1:19" ht="15.75" x14ac:dyDescent="0.25">
      <c r="A29" s="49" t="s">
        <v>287</v>
      </c>
      <c r="B29" s="64"/>
      <c r="C29" s="64"/>
      <c r="D29" s="75"/>
      <c r="E29" s="53"/>
      <c r="F29" s="75"/>
      <c r="G29" s="64"/>
      <c r="H29" s="64"/>
      <c r="I29" s="26"/>
      <c r="J29" s="64"/>
      <c r="K29" s="65"/>
      <c r="L29" s="53"/>
      <c r="M29" s="64"/>
      <c r="N29" s="64"/>
      <c r="O29" s="53"/>
      <c r="P29" s="64"/>
      <c r="Q29" s="53"/>
      <c r="R29" s="82"/>
      <c r="S29" s="243"/>
    </row>
    <row r="30" spans="1:19" ht="15.75" x14ac:dyDescent="0.25">
      <c r="A30" s="49" t="s">
        <v>295</v>
      </c>
      <c r="B30" s="64"/>
      <c r="C30" s="64"/>
      <c r="D30" s="75"/>
      <c r="E30" s="53"/>
      <c r="F30" s="75"/>
      <c r="G30" s="64"/>
      <c r="H30" s="64"/>
      <c r="I30" s="64"/>
      <c r="J30" s="64"/>
      <c r="K30" s="78"/>
      <c r="L30" s="53"/>
      <c r="M30" s="64"/>
      <c r="N30" s="64"/>
      <c r="O30" s="53"/>
      <c r="P30" s="64"/>
      <c r="Q30" s="53"/>
      <c r="R30" s="82"/>
    </row>
    <row r="31" spans="1:19" ht="15.75" x14ac:dyDescent="0.25">
      <c r="A31" s="49" t="s">
        <v>302</v>
      </c>
      <c r="B31" s="64"/>
      <c r="C31" s="64"/>
      <c r="D31" s="75"/>
      <c r="E31" s="53"/>
      <c r="F31" s="75"/>
      <c r="G31" s="64"/>
      <c r="H31" s="64"/>
      <c r="I31" s="64"/>
      <c r="J31" s="64"/>
      <c r="K31" s="78"/>
      <c r="L31" s="53"/>
      <c r="M31" s="64"/>
      <c r="N31" s="64"/>
      <c r="O31" s="53"/>
      <c r="P31" s="64"/>
      <c r="Q31" s="53"/>
      <c r="R31" s="82"/>
    </row>
    <row r="32" spans="1:19" ht="15.75" x14ac:dyDescent="0.25">
      <c r="A32" s="49" t="s">
        <v>308</v>
      </c>
      <c r="B32" s="64"/>
      <c r="C32" s="64"/>
      <c r="D32" s="75"/>
      <c r="E32" s="53"/>
      <c r="F32" s="75"/>
      <c r="G32" s="64"/>
      <c r="H32" s="64"/>
      <c r="I32" s="64"/>
      <c r="J32" s="64"/>
      <c r="K32" s="78"/>
      <c r="L32" s="53"/>
      <c r="M32" s="64"/>
      <c r="N32" s="53"/>
      <c r="O32" s="53"/>
      <c r="P32" s="64"/>
      <c r="Q32" s="53"/>
      <c r="R32" s="82"/>
    </row>
    <row r="33" spans="1:18" ht="15.75" x14ac:dyDescent="0.25">
      <c r="A33" s="49" t="s">
        <v>309</v>
      </c>
      <c r="B33" s="64"/>
      <c r="C33" s="64"/>
      <c r="D33" s="75"/>
      <c r="E33" s="53"/>
      <c r="F33" s="75"/>
      <c r="G33" s="64"/>
      <c r="H33" s="64"/>
      <c r="I33" s="64"/>
      <c r="J33" s="64"/>
      <c r="K33" s="78"/>
      <c r="L33" s="53"/>
      <c r="M33" s="64"/>
      <c r="N33" s="53"/>
      <c r="O33" s="53"/>
      <c r="P33" s="64"/>
      <c r="Q33" s="53"/>
      <c r="R33" s="82"/>
    </row>
    <row r="34" spans="1:18" ht="15.75" x14ac:dyDescent="0.25">
      <c r="A34" s="49" t="s">
        <v>310</v>
      </c>
      <c r="B34" s="64"/>
      <c r="C34" s="64"/>
      <c r="D34" s="75"/>
      <c r="E34" s="53"/>
      <c r="F34" s="75"/>
      <c r="G34" s="64"/>
      <c r="H34" s="64"/>
      <c r="I34" s="64"/>
      <c r="J34" s="64"/>
      <c r="K34" s="78"/>
      <c r="L34" s="53"/>
      <c r="M34" s="64"/>
      <c r="N34" s="53"/>
      <c r="O34" s="53"/>
      <c r="P34" s="64"/>
      <c r="Q34" s="53"/>
      <c r="R34" s="82"/>
    </row>
    <row r="35" spans="1:18" ht="15.75" x14ac:dyDescent="0.25">
      <c r="A35" s="49" t="s">
        <v>311</v>
      </c>
      <c r="B35" s="64"/>
      <c r="C35" s="64"/>
      <c r="D35" s="75"/>
      <c r="E35" s="53"/>
      <c r="F35" s="75"/>
      <c r="G35" s="64"/>
      <c r="H35" s="64"/>
      <c r="I35" s="64"/>
      <c r="J35" s="64"/>
      <c r="K35" s="78"/>
      <c r="L35" s="53"/>
      <c r="M35" s="64"/>
      <c r="N35" s="53"/>
      <c r="O35" s="53"/>
      <c r="P35" s="64"/>
      <c r="Q35" s="53"/>
      <c r="R35" s="82"/>
    </row>
    <row r="36" spans="1:18" x14ac:dyDescent="0.25">
      <c r="A36" s="83"/>
      <c r="B36" s="84"/>
      <c r="C36" s="53"/>
      <c r="D36" s="75"/>
      <c r="E36" s="53"/>
      <c r="F36" s="75"/>
      <c r="G36" s="53"/>
      <c r="H36" s="64"/>
      <c r="I36" s="64"/>
      <c r="J36" s="64"/>
      <c r="K36" s="78"/>
      <c r="L36" s="85"/>
      <c r="P36" s="84"/>
      <c r="Q36" s="53"/>
      <c r="R36" s="82"/>
    </row>
    <row r="37" spans="1:18" x14ac:dyDescent="0.25">
      <c r="A37" s="83"/>
      <c r="B37" s="84"/>
      <c r="C37" s="53"/>
      <c r="D37" s="75"/>
      <c r="E37" s="53"/>
      <c r="F37" s="75"/>
      <c r="G37" s="53"/>
      <c r="H37" s="64"/>
      <c r="I37" s="53"/>
      <c r="J37" s="53"/>
      <c r="K37" s="53"/>
      <c r="L37" s="53"/>
      <c r="P37" s="84"/>
      <c r="Q37" s="53"/>
      <c r="R37" s="82"/>
    </row>
    <row r="38" spans="1:18" x14ac:dyDescent="0.25">
      <c r="A38" s="83"/>
      <c r="B38" s="84"/>
      <c r="C38" s="53"/>
      <c r="D38" s="75"/>
      <c r="E38" s="53"/>
      <c r="F38" s="75"/>
      <c r="G38" s="53"/>
      <c r="H38" s="53"/>
      <c r="I38" s="53"/>
      <c r="J38" s="53"/>
      <c r="K38" s="53"/>
      <c r="L38" s="53"/>
      <c r="P38" s="84"/>
      <c r="Q38" s="53"/>
      <c r="R38" s="82"/>
    </row>
    <row r="39" spans="1:18" x14ac:dyDescent="0.25">
      <c r="A39" s="83">
        <v>34</v>
      </c>
      <c r="B39" s="84"/>
      <c r="C39" s="53"/>
      <c r="D39" s="75"/>
      <c r="E39" s="53"/>
      <c r="F39" s="75"/>
      <c r="G39" s="53"/>
      <c r="H39" s="53"/>
      <c r="I39" s="53"/>
      <c r="J39" s="53"/>
      <c r="K39" s="53"/>
      <c r="L39" s="53"/>
      <c r="P39" s="84"/>
      <c r="Q39" s="53"/>
      <c r="R39" s="82"/>
    </row>
    <row r="40" spans="1:18" x14ac:dyDescent="0.25">
      <c r="A40" s="83">
        <v>35</v>
      </c>
      <c r="B40" s="84"/>
      <c r="C40" s="53"/>
      <c r="D40" s="75"/>
      <c r="E40" s="53"/>
      <c r="F40" s="75"/>
      <c r="G40" s="53"/>
      <c r="H40" s="53"/>
      <c r="I40" s="53"/>
      <c r="J40" s="53"/>
      <c r="K40" s="53"/>
      <c r="L40" s="53"/>
      <c r="P40" s="84"/>
      <c r="Q40" s="53"/>
      <c r="R40" s="82"/>
    </row>
    <row r="41" spans="1:18" x14ac:dyDescent="0.25">
      <c r="D41" s="87"/>
      <c r="F41" s="87"/>
      <c r="Q41" s="53"/>
      <c r="R41" s="82"/>
    </row>
    <row r="42" spans="1:18" x14ac:dyDescent="0.25">
      <c r="D42" s="87"/>
      <c r="F42" s="87"/>
      <c r="Q42" s="53"/>
      <c r="R42" s="82"/>
    </row>
    <row r="43" spans="1:18" x14ac:dyDescent="0.25">
      <c r="D43" s="87"/>
      <c r="F43" s="87"/>
      <c r="Q43" s="53"/>
      <c r="R43" s="82"/>
    </row>
    <row r="44" spans="1:18" x14ac:dyDescent="0.25">
      <c r="D44" s="87"/>
      <c r="F44" s="87"/>
      <c r="Q44" s="53"/>
      <c r="R44" s="82"/>
    </row>
    <row r="45" spans="1:18" x14ac:dyDescent="0.25">
      <c r="D45" s="87"/>
      <c r="F45" s="87"/>
      <c r="Q45" s="53"/>
      <c r="R45" s="82"/>
    </row>
    <row r="46" spans="1:18" x14ac:dyDescent="0.25">
      <c r="D46" s="87"/>
      <c r="F46" s="87"/>
    </row>
    <row r="47" spans="1:18" x14ac:dyDescent="0.25">
      <c r="D47" s="87"/>
      <c r="F47" s="87"/>
    </row>
    <row r="48" spans="1:18" x14ac:dyDescent="0.25">
      <c r="D48" s="87"/>
      <c r="F48" s="87"/>
    </row>
    <row r="49" spans="1:6" x14ac:dyDescent="0.25">
      <c r="D49" s="87"/>
      <c r="F49" s="87"/>
    </row>
    <row r="50" spans="1:6" x14ac:dyDescent="0.25">
      <c r="A50"/>
      <c r="D50" s="87"/>
      <c r="F50" s="87" t="s">
        <v>312</v>
      </c>
    </row>
    <row r="51" spans="1:6" x14ac:dyDescent="0.25">
      <c r="A51"/>
      <c r="D51" s="87"/>
      <c r="F51" s="87"/>
    </row>
    <row r="52" spans="1:6" x14ac:dyDescent="0.25">
      <c r="A52"/>
      <c r="D52" s="87"/>
      <c r="F52" s="87"/>
    </row>
    <row r="53" spans="1:6" x14ac:dyDescent="0.25">
      <c r="A53"/>
      <c r="D53" s="87"/>
      <c r="F53" s="87"/>
    </row>
    <row r="54" spans="1:6" x14ac:dyDescent="0.25">
      <c r="A54"/>
      <c r="D54" s="87"/>
      <c r="F54" s="87"/>
    </row>
    <row r="55" spans="1:6" x14ac:dyDescent="0.25">
      <c r="A55"/>
      <c r="D55" s="87"/>
      <c r="F55" s="87"/>
    </row>
    <row r="56" spans="1:6" x14ac:dyDescent="0.25">
      <c r="A56"/>
      <c r="D56" s="87"/>
      <c r="F56" s="87"/>
    </row>
    <row r="57" spans="1:6" x14ac:dyDescent="0.25">
      <c r="A57"/>
      <c r="D57" s="87"/>
      <c r="F57" s="87"/>
    </row>
    <row r="58" spans="1:6" x14ac:dyDescent="0.25">
      <c r="A58"/>
      <c r="D58" s="87"/>
      <c r="F58" s="87"/>
    </row>
    <row r="59" spans="1:6" x14ac:dyDescent="0.25">
      <c r="A59"/>
      <c r="D59" s="87"/>
      <c r="F59" s="87"/>
    </row>
    <row r="60" spans="1:6" x14ac:dyDescent="0.25">
      <c r="A60"/>
      <c r="D60" s="87"/>
      <c r="F60" s="87"/>
    </row>
    <row r="61" spans="1:6" x14ac:dyDescent="0.25">
      <c r="A61"/>
      <c r="D61" s="87"/>
      <c r="F61" s="87"/>
    </row>
    <row r="62" spans="1:6" x14ac:dyDescent="0.25">
      <c r="A62"/>
      <c r="D62" s="87"/>
      <c r="F62" s="87"/>
    </row>
    <row r="63" spans="1:6" x14ac:dyDescent="0.25">
      <c r="A63"/>
      <c r="D63" s="87"/>
      <c r="F63" s="87"/>
    </row>
    <row r="64" spans="1:6" x14ac:dyDescent="0.25">
      <c r="A64"/>
      <c r="D64" s="87"/>
      <c r="F64" s="87"/>
    </row>
    <row r="65" spans="1:6" x14ac:dyDescent="0.25">
      <c r="A65"/>
      <c r="D65" s="87"/>
      <c r="F65" s="87"/>
    </row>
    <row r="66" spans="1:6" x14ac:dyDescent="0.25">
      <c r="A66"/>
      <c r="D66" s="87"/>
      <c r="F66" s="87"/>
    </row>
    <row r="67" spans="1:6" x14ac:dyDescent="0.25">
      <c r="A67"/>
      <c r="D67" s="87"/>
      <c r="F67" s="87"/>
    </row>
    <row r="68" spans="1:6" x14ac:dyDescent="0.25">
      <c r="A68"/>
      <c r="D68" s="87"/>
      <c r="F68" s="87"/>
    </row>
    <row r="69" spans="1:6" x14ac:dyDescent="0.25">
      <c r="A69"/>
      <c r="D69" s="87"/>
      <c r="F69" s="87"/>
    </row>
    <row r="70" spans="1:6" x14ac:dyDescent="0.25">
      <c r="A70"/>
      <c r="D70" s="87"/>
      <c r="F70" s="87"/>
    </row>
    <row r="71" spans="1:6" x14ac:dyDescent="0.25">
      <c r="A71"/>
      <c r="D71" s="87"/>
      <c r="F71" s="87"/>
    </row>
    <row r="72" spans="1:6" x14ac:dyDescent="0.25">
      <c r="A72"/>
      <c r="D72" s="87"/>
      <c r="F72" s="87"/>
    </row>
    <row r="73" spans="1:6" x14ac:dyDescent="0.25">
      <c r="A73"/>
      <c r="D73" s="87"/>
      <c r="F73" s="87"/>
    </row>
    <row r="74" spans="1:6" x14ac:dyDescent="0.25">
      <c r="A74"/>
      <c r="D74" s="87"/>
    </row>
    <row r="75" spans="1:6" x14ac:dyDescent="0.25">
      <c r="A75"/>
      <c r="D75" s="87"/>
    </row>
    <row r="76" spans="1:6" x14ac:dyDescent="0.25">
      <c r="A76"/>
      <c r="D76" s="87"/>
    </row>
    <row r="77" spans="1:6" x14ac:dyDescent="0.25">
      <c r="A77"/>
      <c r="D77" s="87"/>
    </row>
    <row r="78" spans="1:6" x14ac:dyDescent="0.25">
      <c r="A78"/>
      <c r="D78" s="87"/>
    </row>
    <row r="79" spans="1:6" x14ac:dyDescent="0.25">
      <c r="A79"/>
      <c r="D79" s="87"/>
    </row>
    <row r="80" spans="1:6" x14ac:dyDescent="0.25">
      <c r="A80"/>
      <c r="D80" s="87"/>
    </row>
    <row r="81" spans="1:4" x14ac:dyDescent="0.25">
      <c r="A81"/>
      <c r="D81" s="87"/>
    </row>
    <row r="82" spans="1:4" x14ac:dyDescent="0.25">
      <c r="A82"/>
      <c r="D82" s="87"/>
    </row>
    <row r="83" spans="1:4" x14ac:dyDescent="0.25">
      <c r="A83"/>
      <c r="D83" s="87"/>
    </row>
    <row r="84" spans="1:4" x14ac:dyDescent="0.25">
      <c r="A84"/>
      <c r="D84" s="87"/>
    </row>
    <row r="85" spans="1:4" x14ac:dyDescent="0.25">
      <c r="A85"/>
      <c r="D85" s="87"/>
    </row>
    <row r="86" spans="1:4" x14ac:dyDescent="0.25">
      <c r="A86"/>
      <c r="D86" s="87"/>
    </row>
    <row r="87" spans="1:4" x14ac:dyDescent="0.25">
      <c r="A87"/>
      <c r="D87" s="87"/>
    </row>
    <row r="88" spans="1:4" x14ac:dyDescent="0.25">
      <c r="A88"/>
      <c r="D88" s="87"/>
    </row>
    <row r="89" spans="1:4" x14ac:dyDescent="0.25">
      <c r="A89"/>
      <c r="D89" s="87"/>
    </row>
    <row r="90" spans="1:4" x14ac:dyDescent="0.25">
      <c r="A90"/>
      <c r="D90" s="87"/>
    </row>
    <row r="91" spans="1:4" x14ac:dyDescent="0.25">
      <c r="A91"/>
      <c r="D91" s="87"/>
    </row>
    <row r="92" spans="1:4" x14ac:dyDescent="0.25">
      <c r="A92"/>
      <c r="D92" s="87"/>
    </row>
    <row r="93" spans="1:4" x14ac:dyDescent="0.25">
      <c r="A93"/>
      <c r="D93" s="87"/>
    </row>
    <row r="94" spans="1:4" x14ac:dyDescent="0.25">
      <c r="A94"/>
      <c r="D94" s="87"/>
    </row>
    <row r="95" spans="1:4" x14ac:dyDescent="0.25">
      <c r="A95"/>
      <c r="D95" s="87"/>
    </row>
    <row r="96" spans="1:4" x14ac:dyDescent="0.25">
      <c r="A96"/>
      <c r="D96" s="87"/>
    </row>
    <row r="97" spans="1:4" x14ac:dyDescent="0.25">
      <c r="A97"/>
      <c r="D97" s="87"/>
    </row>
    <row r="98" spans="1:4" x14ac:dyDescent="0.25">
      <c r="A98"/>
      <c r="D98" s="87"/>
    </row>
  </sheetData>
  <mergeCells count="3">
    <mergeCell ref="A1:O1"/>
    <mergeCell ref="J3:K3"/>
    <mergeCell ref="M3:N3"/>
  </mergeCells>
  <conditionalFormatting sqref="E5:E11 G5:K11">
    <cfRule type="containsText" dxfId="5" priority="1" operator="containsText" text="M,GEN">
      <formula>NOT(ISERROR(SEARCH("M,GEN",E5)))</formula>
    </cfRule>
    <cfRule type="cellIs" dxfId="4" priority="2" operator="equal">
      <formula>"M,GEN"</formula>
    </cfRule>
  </conditionalFormatting>
  <dataValidations count="4">
    <dataValidation allowBlank="1" showInputMessage="1" showErrorMessage="1" error="ENTER CORRECT DATE" promptTitle="DOB" prompt="ENTER DOB AS DD/MM/YYYY" sqref="F15 F17:F21"/>
    <dataValidation type="list" allowBlank="1" showInputMessage="1" showErrorMessage="1" sqref="E5:E85">
      <formula1>"M,F"</formula1>
    </dataValidation>
    <dataValidation allowBlank="1" showInputMessage="1" showErrorMessage="1" promptTitle="NAME" prompt="ENTER NAME IN CAPITAL LETTERS" sqref="B3:B4 B20:B40 P3:P4 P20:P40"/>
    <dataValidation allowBlank="1" showInputMessage="1" showErrorMessage="1" promptTitle="DATE FORMAT" prompt="DD/MM/YYYY" sqref="D20:D94 F22:F68"/>
  </dataValidations>
  <hyperlinks>
    <hyperlink ref="O26" r:id="rId1"/>
    <hyperlink ref="O25" r:id="rId2"/>
    <hyperlink ref="O19" r:id="rId3"/>
    <hyperlink ref="O13" r:id="rId4"/>
    <hyperlink ref="O7" r:id="rId5"/>
    <hyperlink ref="O18" r:id="rId6"/>
    <hyperlink ref="O28" r:id="rId7"/>
    <hyperlink ref="O24" r:id="rId8"/>
    <hyperlink ref="O9" r:id="rId9"/>
    <hyperlink ref="O5" r:id="rId10"/>
    <hyperlink ref="O11" r:id="rId11"/>
    <hyperlink ref="O6" r:id="rId12"/>
    <hyperlink ref="O10" r:id="rId13"/>
    <hyperlink ref="O17" r:id="rId14"/>
    <hyperlink ref="O22" r:id="rId15"/>
    <hyperlink ref="O12" r:id="rId16"/>
    <hyperlink ref="O14" r:id="rId17"/>
    <hyperlink ref="O16" r:id="rId18"/>
    <hyperlink ref="O15" r:id="rId19"/>
  </hyperlink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33"/>
  <sheetViews>
    <sheetView topLeftCell="A4" workbookViewId="0">
      <selection activeCell="M13" sqref="M13"/>
    </sheetView>
  </sheetViews>
  <sheetFormatPr defaultRowHeight="15" x14ac:dyDescent="0.25"/>
  <cols>
    <col min="1" max="1" width="5.140625" customWidth="1"/>
    <col min="2" max="2" width="23.85546875" customWidth="1"/>
  </cols>
  <sheetData>
    <row r="1" spans="1:15" ht="22.5" x14ac:dyDescent="0.3">
      <c r="A1" s="612" t="s">
        <v>313</v>
      </c>
      <c r="B1" s="613"/>
    </row>
    <row r="2" spans="1:15" ht="18" x14ac:dyDescent="0.25">
      <c r="A2" s="614" t="s">
        <v>507</v>
      </c>
      <c r="B2" s="601"/>
    </row>
    <row r="3" spans="1:15" ht="18" x14ac:dyDescent="0.25">
      <c r="A3" s="614" t="s">
        <v>315</v>
      </c>
      <c r="B3" s="601"/>
    </row>
    <row r="4" spans="1:15" ht="18" x14ac:dyDescent="0.25">
      <c r="A4" s="614" t="s">
        <v>316</v>
      </c>
      <c r="B4" s="601"/>
    </row>
    <row r="5" spans="1:15" ht="16.5" x14ac:dyDescent="0.25">
      <c r="A5" s="615" t="s">
        <v>329</v>
      </c>
      <c r="B5" s="602" t="s">
        <v>113</v>
      </c>
      <c r="C5" s="610" t="s">
        <v>563</v>
      </c>
      <c r="D5" s="611"/>
      <c r="E5" s="611"/>
      <c r="F5" s="526" t="s">
        <v>574</v>
      </c>
      <c r="G5" s="526"/>
      <c r="H5" s="526"/>
      <c r="I5" s="454">
        <f>COUNT(A7:A30)</f>
        <v>24</v>
      </c>
      <c r="J5" s="454"/>
      <c r="K5" s="454" t="s">
        <v>565</v>
      </c>
      <c r="L5" s="454">
        <f>COUNTIF(D7:D30,"M")</f>
        <v>15</v>
      </c>
      <c r="M5" s="454" t="s">
        <v>566</v>
      </c>
      <c r="N5" s="454">
        <f>COUNTIF(D7:D30,"F")</f>
        <v>9</v>
      </c>
    </row>
    <row r="6" spans="1:15" x14ac:dyDescent="0.25">
      <c r="A6" s="615"/>
      <c r="B6" s="602"/>
      <c r="C6" s="442" t="s">
        <v>529</v>
      </c>
      <c r="D6" t="s">
        <v>564</v>
      </c>
      <c r="F6" s="527"/>
      <c r="G6" s="527"/>
      <c r="H6" s="616" t="s">
        <v>567</v>
      </c>
      <c r="I6" s="617"/>
      <c r="J6" s="617"/>
      <c r="K6" s="617"/>
      <c r="L6" s="617"/>
      <c r="M6" s="618"/>
      <c r="N6" s="528"/>
      <c r="O6" s="528"/>
    </row>
    <row r="7" spans="1:15" ht="24.95" customHeight="1" x14ac:dyDescent="0.25">
      <c r="A7" s="444">
        <v>1</v>
      </c>
      <c r="B7" s="108" t="s">
        <v>10</v>
      </c>
      <c r="C7" s="539">
        <v>178</v>
      </c>
      <c r="D7" s="53" t="s">
        <v>131</v>
      </c>
      <c r="F7" s="529"/>
      <c r="G7" s="529"/>
      <c r="H7" s="528"/>
      <c r="I7" s="528"/>
      <c r="J7" s="530"/>
      <c r="K7" s="530"/>
      <c r="L7" s="530"/>
      <c r="M7" s="530"/>
      <c r="N7" s="528"/>
      <c r="O7" s="528"/>
    </row>
    <row r="8" spans="1:15" ht="24.95" customHeight="1" x14ac:dyDescent="0.25">
      <c r="A8" s="444">
        <v>2</v>
      </c>
      <c r="B8" s="108" t="s">
        <v>32</v>
      </c>
      <c r="C8" s="539">
        <v>186</v>
      </c>
      <c r="D8" s="53" t="s">
        <v>142</v>
      </c>
      <c r="F8" s="531">
        <f>SUM(C7,C9,C10,C12,C13,C14,C15,C16,C17,C20,C22,C24,C26,C27,C28)</f>
        <v>2611</v>
      </c>
      <c r="G8" s="532"/>
      <c r="H8" s="533" t="s">
        <v>575</v>
      </c>
      <c r="I8" s="534"/>
      <c r="J8" s="534"/>
      <c r="K8" s="535"/>
      <c r="L8" s="53"/>
      <c r="M8" s="53">
        <f>203*24</f>
        <v>4872</v>
      </c>
    </row>
    <row r="9" spans="1:15" ht="24.95" customHeight="1" x14ac:dyDescent="0.25">
      <c r="A9" s="444">
        <v>3</v>
      </c>
      <c r="B9" s="108" t="s">
        <v>36</v>
      </c>
      <c r="C9" s="539">
        <v>191</v>
      </c>
      <c r="D9" s="53" t="s">
        <v>131</v>
      </c>
      <c r="F9" s="531">
        <f>SUM(C8,C11,C18,C19,C21,C23,C25,C29,C30)</f>
        <v>1577</v>
      </c>
      <c r="G9" s="532"/>
      <c r="H9" s="533" t="s">
        <v>568</v>
      </c>
      <c r="I9" s="534"/>
      <c r="J9" s="534"/>
      <c r="K9" s="535"/>
      <c r="L9" s="53"/>
      <c r="M9" s="53">
        <v>15</v>
      </c>
    </row>
    <row r="10" spans="1:15" ht="24.95" customHeight="1" x14ac:dyDescent="0.25">
      <c r="A10" s="444">
        <v>4</v>
      </c>
      <c r="B10" s="108" t="s">
        <v>39</v>
      </c>
      <c r="C10" s="539">
        <v>154</v>
      </c>
      <c r="D10" s="53" t="s">
        <v>131</v>
      </c>
      <c r="F10" s="532"/>
      <c r="G10" s="532"/>
      <c r="H10" s="619" t="s">
        <v>569</v>
      </c>
      <c r="I10" s="620"/>
      <c r="J10" s="620"/>
      <c r="K10" s="621"/>
      <c r="L10" s="53"/>
      <c r="M10" s="47">
        <f>203*15</f>
        <v>3045</v>
      </c>
    </row>
    <row r="11" spans="1:15" ht="24.95" customHeight="1" x14ac:dyDescent="0.25">
      <c r="A11" s="444">
        <v>5</v>
      </c>
      <c r="B11" s="108" t="s">
        <v>42</v>
      </c>
      <c r="C11" s="539">
        <v>153</v>
      </c>
      <c r="D11" s="53" t="s">
        <v>142</v>
      </c>
      <c r="F11" s="532"/>
      <c r="G11" s="532"/>
      <c r="H11" s="533" t="s">
        <v>570</v>
      </c>
      <c r="I11" s="534"/>
      <c r="J11" s="534"/>
      <c r="K11" s="535"/>
      <c r="L11" s="53"/>
      <c r="M11" s="53">
        <v>9</v>
      </c>
    </row>
    <row r="12" spans="1:15" ht="24.95" customHeight="1" x14ac:dyDescent="0.25">
      <c r="A12" s="444">
        <v>6</v>
      </c>
      <c r="B12" s="108" t="s">
        <v>45</v>
      </c>
      <c r="C12" s="539">
        <v>184</v>
      </c>
      <c r="D12" s="53" t="s">
        <v>131</v>
      </c>
      <c r="F12" s="532"/>
      <c r="G12" s="532"/>
      <c r="H12" s="619" t="s">
        <v>571</v>
      </c>
      <c r="I12" s="620"/>
      <c r="J12" s="620"/>
      <c r="K12" s="621"/>
      <c r="L12" s="53"/>
      <c r="M12" s="47">
        <f>203*9</f>
        <v>1827</v>
      </c>
    </row>
    <row r="13" spans="1:15" ht="24.95" customHeight="1" x14ac:dyDescent="0.25">
      <c r="A13" s="444">
        <v>7</v>
      </c>
      <c r="B13" s="108" t="s">
        <v>49</v>
      </c>
      <c r="C13" s="539">
        <v>162</v>
      </c>
      <c r="D13" s="53" t="s">
        <v>131</v>
      </c>
      <c r="F13" s="536"/>
      <c r="G13" s="536"/>
      <c r="H13" s="102"/>
      <c r="I13" s="537" t="s">
        <v>572</v>
      </c>
      <c r="J13" s="536"/>
      <c r="K13" s="53"/>
      <c r="M13" s="538">
        <f>2611/3045*100</f>
        <v>85.747126436781613</v>
      </c>
    </row>
    <row r="14" spans="1:15" ht="24.95" customHeight="1" x14ac:dyDescent="0.25">
      <c r="A14" s="444">
        <v>8</v>
      </c>
      <c r="B14" s="108" t="s">
        <v>52</v>
      </c>
      <c r="C14" s="539">
        <v>149</v>
      </c>
      <c r="D14" s="53" t="s">
        <v>131</v>
      </c>
      <c r="F14" s="536"/>
      <c r="G14" s="536"/>
      <c r="H14" s="537" t="s">
        <v>573</v>
      </c>
      <c r="I14" s="536"/>
      <c r="J14" s="53"/>
      <c r="K14" s="53"/>
      <c r="M14" s="538">
        <f>1577/1827*100</f>
        <v>86.31636562671045</v>
      </c>
    </row>
    <row r="15" spans="1:15" ht="24.95" customHeight="1" x14ac:dyDescent="0.25">
      <c r="A15" s="444">
        <v>9</v>
      </c>
      <c r="B15" s="108" t="s">
        <v>56</v>
      </c>
      <c r="C15" s="539">
        <v>183</v>
      </c>
      <c r="D15" s="53" t="s">
        <v>131</v>
      </c>
      <c r="F15" s="536"/>
      <c r="G15" s="536"/>
      <c r="H15" s="537"/>
      <c r="I15" s="536"/>
      <c r="J15" s="53"/>
      <c r="K15" s="53"/>
      <c r="L15" s="53"/>
      <c r="M15" s="53"/>
    </row>
    <row r="16" spans="1:15" ht="24.95" customHeight="1" x14ac:dyDescent="0.25">
      <c r="A16" s="444">
        <v>10</v>
      </c>
      <c r="B16" s="108" t="s">
        <v>60</v>
      </c>
      <c r="C16" s="539">
        <v>182</v>
      </c>
      <c r="D16" s="53" t="s">
        <v>131</v>
      </c>
    </row>
    <row r="17" spans="1:4" ht="24.95" customHeight="1" x14ac:dyDescent="0.25">
      <c r="A17" s="444">
        <v>11</v>
      </c>
      <c r="B17" s="108" t="s">
        <v>63</v>
      </c>
      <c r="C17" s="539">
        <v>162</v>
      </c>
      <c r="D17" s="53" t="s">
        <v>131</v>
      </c>
    </row>
    <row r="18" spans="1:4" ht="24.95" customHeight="1" x14ac:dyDescent="0.25">
      <c r="A18" s="444">
        <v>12</v>
      </c>
      <c r="B18" s="108" t="s">
        <v>66</v>
      </c>
      <c r="C18" s="539">
        <v>188</v>
      </c>
      <c r="D18" s="53" t="s">
        <v>142</v>
      </c>
    </row>
    <row r="19" spans="1:4" ht="24.95" customHeight="1" x14ac:dyDescent="0.25">
      <c r="A19" s="444">
        <v>13</v>
      </c>
      <c r="B19" s="108" t="s">
        <v>69</v>
      </c>
      <c r="C19" s="539">
        <v>176</v>
      </c>
      <c r="D19" s="53" t="s">
        <v>142</v>
      </c>
    </row>
    <row r="20" spans="1:4" ht="24.95" customHeight="1" x14ac:dyDescent="0.25">
      <c r="A20" s="444">
        <v>14</v>
      </c>
      <c r="B20" s="108" t="s">
        <v>72</v>
      </c>
      <c r="C20" s="539">
        <v>203</v>
      </c>
      <c r="D20" s="53" t="s">
        <v>131</v>
      </c>
    </row>
    <row r="21" spans="1:4" ht="24.95" customHeight="1" x14ac:dyDescent="0.25">
      <c r="A21" s="444">
        <v>15</v>
      </c>
      <c r="B21" s="108" t="s">
        <v>75</v>
      </c>
      <c r="C21" s="539">
        <v>205</v>
      </c>
      <c r="D21" s="53" t="s">
        <v>142</v>
      </c>
    </row>
    <row r="22" spans="1:4" ht="24.95" customHeight="1" x14ac:dyDescent="0.25">
      <c r="A22" s="444">
        <v>16</v>
      </c>
      <c r="B22" s="108" t="s">
        <v>506</v>
      </c>
      <c r="C22" s="539">
        <v>177</v>
      </c>
      <c r="D22" s="53" t="s">
        <v>131</v>
      </c>
    </row>
    <row r="23" spans="1:4" ht="24.95" customHeight="1" x14ac:dyDescent="0.25">
      <c r="A23" s="444">
        <v>17</v>
      </c>
      <c r="B23" s="108" t="s">
        <v>81</v>
      </c>
      <c r="C23" s="539">
        <v>194</v>
      </c>
      <c r="D23" s="54" t="s">
        <v>142</v>
      </c>
    </row>
    <row r="24" spans="1:4" ht="24.95" customHeight="1" x14ac:dyDescent="0.25">
      <c r="A24" s="444">
        <v>18</v>
      </c>
      <c r="B24" s="108" t="s">
        <v>256</v>
      </c>
      <c r="C24" s="539">
        <v>110</v>
      </c>
      <c r="D24" s="53" t="s">
        <v>131</v>
      </c>
    </row>
    <row r="25" spans="1:4" ht="24.95" customHeight="1" x14ac:dyDescent="0.25">
      <c r="A25" s="444">
        <v>19</v>
      </c>
      <c r="B25" s="108" t="s">
        <v>87</v>
      </c>
      <c r="C25" s="539">
        <v>196</v>
      </c>
      <c r="D25" s="53" t="s">
        <v>142</v>
      </c>
    </row>
    <row r="26" spans="1:4" ht="24.95" customHeight="1" x14ac:dyDescent="0.25">
      <c r="A26" s="444">
        <v>20</v>
      </c>
      <c r="B26" s="108" t="s">
        <v>90</v>
      </c>
      <c r="C26" s="539">
        <v>189</v>
      </c>
      <c r="D26" s="53" t="s">
        <v>131</v>
      </c>
    </row>
    <row r="27" spans="1:4" ht="24.95" customHeight="1" x14ac:dyDescent="0.25">
      <c r="A27" s="444">
        <v>21</v>
      </c>
      <c r="B27" s="108" t="s">
        <v>281</v>
      </c>
      <c r="C27" s="539">
        <v>203</v>
      </c>
      <c r="D27" s="53" t="s">
        <v>131</v>
      </c>
    </row>
    <row r="28" spans="1:4" ht="24.95" customHeight="1" x14ac:dyDescent="0.25">
      <c r="A28" s="444">
        <v>22</v>
      </c>
      <c r="B28" s="108" t="s">
        <v>97</v>
      </c>
      <c r="C28" s="539">
        <v>184</v>
      </c>
      <c r="D28" s="53" t="s">
        <v>131</v>
      </c>
    </row>
    <row r="29" spans="1:4" ht="24.95" customHeight="1" x14ac:dyDescent="0.25">
      <c r="A29" s="444">
        <v>23</v>
      </c>
      <c r="B29" s="108" t="s">
        <v>100</v>
      </c>
      <c r="C29" s="539">
        <v>100</v>
      </c>
      <c r="D29" s="53" t="s">
        <v>142</v>
      </c>
    </row>
    <row r="30" spans="1:4" ht="24.95" customHeight="1" thickBot="1" x14ac:dyDescent="0.3">
      <c r="A30" s="445">
        <v>24</v>
      </c>
      <c r="B30" s="446" t="s">
        <v>104</v>
      </c>
      <c r="C30" s="539">
        <v>179</v>
      </c>
      <c r="D30" s="53" t="s">
        <v>142</v>
      </c>
    </row>
    <row r="31" spans="1:4" x14ac:dyDescent="0.25">
      <c r="C31" s="539"/>
    </row>
    <row r="32" spans="1:4" x14ac:dyDescent="0.25">
      <c r="C32" s="539"/>
    </row>
    <row r="33" spans="3:4" x14ac:dyDescent="0.25">
      <c r="C33" s="539"/>
      <c r="D33" s="102"/>
    </row>
  </sheetData>
  <mergeCells count="10">
    <mergeCell ref="C5:E5"/>
    <mergeCell ref="H6:M6"/>
    <mergeCell ref="H10:K10"/>
    <mergeCell ref="H12:K12"/>
    <mergeCell ref="A1:B1"/>
    <mergeCell ref="A2:B2"/>
    <mergeCell ref="A3:B3"/>
    <mergeCell ref="A4:B4"/>
    <mergeCell ref="A5:A6"/>
    <mergeCell ref="B5:B6"/>
  </mergeCells>
  <conditionalFormatting sqref="D7:D13">
    <cfRule type="containsText" dxfId="3" priority="3" operator="containsText" text="M,GEN">
      <formula>NOT(ISERROR(SEARCH("M,GEN",D7)))</formula>
    </cfRule>
    <cfRule type="cellIs" dxfId="2" priority="4" operator="equal">
      <formula>"M,GEN"</formula>
    </cfRule>
  </conditionalFormatting>
  <conditionalFormatting sqref="F8">
    <cfRule type="cellIs" dxfId="1" priority="2" operator="equal">
      <formula>M</formula>
    </cfRule>
  </conditionalFormatting>
  <conditionalFormatting sqref="D7:D30">
    <cfRule type="cellIs" dxfId="0" priority="1" operator="equal">
      <formula>"M"</formula>
    </cfRule>
  </conditionalFormatting>
  <dataValidations count="2">
    <dataValidation allowBlank="1" showInputMessage="1" showErrorMessage="1" promptTitle="NAME" prompt="ENTER NAME IN CAPITAL LETTERS" sqref="B22:B30"/>
    <dataValidation type="list" allowBlank="1" showInputMessage="1" showErrorMessage="1" sqref="D7:D30">
      <formula1>"M,F"</formula1>
    </dataValidation>
  </dataValidation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Z37"/>
  <sheetViews>
    <sheetView topLeftCell="BC1" zoomScaleNormal="100" workbookViewId="0">
      <selection activeCell="BZ6" sqref="BZ6:BZ31"/>
    </sheetView>
  </sheetViews>
  <sheetFormatPr defaultColWidth="9.140625" defaultRowHeight="15" x14ac:dyDescent="0.25"/>
  <cols>
    <col min="1" max="1" width="5.42578125" style="243" customWidth="1"/>
    <col min="2" max="2" width="25" style="243" customWidth="1"/>
    <col min="3" max="3" width="8.85546875" style="243" customWidth="1"/>
    <col min="4" max="4" width="8" style="243" customWidth="1"/>
    <col min="5" max="5" width="7.42578125" style="243" customWidth="1"/>
    <col min="6" max="6" width="10.140625" style="243" customWidth="1"/>
    <col min="7" max="7" width="8.7109375" style="243" customWidth="1"/>
    <col min="8" max="8" width="7" style="243" customWidth="1"/>
    <col min="9" max="9" width="7.28515625" style="274" customWidth="1"/>
    <col min="10" max="10" width="7.140625" style="274" customWidth="1"/>
    <col min="11" max="11" width="7" style="274" customWidth="1"/>
    <col min="12" max="12" width="6.140625" style="274" customWidth="1"/>
    <col min="13" max="13" width="6.85546875" style="274" bestFit="1" customWidth="1"/>
    <col min="14" max="14" width="6.42578125" style="274" customWidth="1"/>
    <col min="15" max="15" width="5.28515625" style="243" customWidth="1"/>
    <col min="16" max="16" width="5" style="243" customWidth="1"/>
    <col min="17" max="17" width="4.85546875" style="243" customWidth="1"/>
    <col min="18" max="18" width="6.28515625" style="243" customWidth="1"/>
    <col min="19" max="19" width="6.42578125" style="243" customWidth="1"/>
    <col min="20" max="20" width="3.85546875" style="243" customWidth="1"/>
    <col min="21" max="21" width="5.28515625" style="274" customWidth="1"/>
    <col min="22" max="22" width="4.85546875" style="274" customWidth="1"/>
    <col min="23" max="23" width="5.42578125" style="274" customWidth="1"/>
    <col min="24" max="24" width="6.140625" style="274" bestFit="1" customWidth="1"/>
    <col min="25" max="25" width="10.5703125" style="274" customWidth="1"/>
    <col min="26" max="26" width="5.7109375" style="274" customWidth="1"/>
    <col min="27" max="27" width="3.28515625" style="243" customWidth="1"/>
    <col min="28" max="28" width="29.7109375" style="243" customWidth="1"/>
    <col min="29" max="29" width="9.5703125" style="243" customWidth="1"/>
    <col min="30" max="30" width="7.42578125" style="243" customWidth="1"/>
    <col min="31" max="32" width="8.42578125" style="243" customWidth="1"/>
    <col min="33" max="33" width="7.5703125" style="243" customWidth="1"/>
    <col min="34" max="34" width="5.5703125" style="243" customWidth="1"/>
    <col min="35" max="35" width="7" style="274" customWidth="1"/>
    <col min="36" max="36" width="6.5703125" style="274" customWidth="1"/>
    <col min="37" max="37" width="7.28515625" style="274" customWidth="1"/>
    <col min="38" max="38" width="8.7109375" style="274" customWidth="1"/>
    <col min="39" max="39" width="8.140625" style="274" customWidth="1"/>
    <col min="40" max="40" width="3.42578125" style="274" bestFit="1" customWidth="1"/>
    <col min="41" max="41" width="6.85546875" style="243" customWidth="1"/>
    <col min="42" max="42" width="5.85546875" style="243" customWidth="1"/>
    <col min="43" max="43" width="6" style="243" customWidth="1"/>
    <col min="44" max="44" width="6.7109375" style="243" customWidth="1"/>
    <col min="45" max="45" width="6.140625" style="243" customWidth="1"/>
    <col min="46" max="46" width="5.140625" style="243" customWidth="1"/>
    <col min="47" max="47" width="5.5703125" style="274" customWidth="1"/>
    <col min="48" max="48" width="6.28515625" style="274" customWidth="1"/>
    <col min="49" max="49" width="4.28515625" style="274" customWidth="1"/>
    <col min="50" max="50" width="6.140625" style="274" customWidth="1"/>
    <col min="51" max="51" width="7.140625" style="274" customWidth="1"/>
    <col min="52" max="52" width="4.28515625" style="274" customWidth="1"/>
    <col min="53" max="53" width="5" style="243" customWidth="1"/>
    <col min="54" max="54" width="33.7109375" style="243" customWidth="1"/>
    <col min="55" max="55" width="5" style="243" customWidth="1"/>
    <col min="56" max="56" width="4.140625" style="243" customWidth="1"/>
    <col min="57" max="57" width="5.140625" style="243" bestFit="1" customWidth="1"/>
    <col min="58" max="58" width="5.28515625" style="243" customWidth="1"/>
    <col min="59" max="59" width="6.5703125" style="385" customWidth="1"/>
    <col min="60" max="60" width="3.7109375" style="243" customWidth="1"/>
    <col min="61" max="61" width="5.42578125" style="274" customWidth="1"/>
    <col min="62" max="62" width="5" style="274" customWidth="1"/>
    <col min="63" max="63" width="4.7109375" style="274" customWidth="1"/>
    <col min="64" max="64" width="7.28515625" style="274" customWidth="1"/>
    <col min="65" max="65" width="6.42578125" style="274" customWidth="1"/>
    <col min="66" max="66" width="3.42578125" style="274" bestFit="1" customWidth="1"/>
    <col min="67" max="67" width="6.28515625" style="243" customWidth="1"/>
    <col min="68" max="68" width="7" style="243" customWidth="1"/>
    <col min="69" max="69" width="5.85546875" style="243" customWidth="1"/>
    <col min="70" max="70" width="6.140625" style="243" customWidth="1"/>
    <col min="71" max="71" width="6.5703125" style="243" customWidth="1"/>
    <col min="72" max="72" width="6" style="243" customWidth="1"/>
    <col min="73" max="75" width="8.7109375" style="243" customWidth="1"/>
    <col min="76" max="76" width="8.42578125" style="243" customWidth="1"/>
    <col min="77" max="77" width="6.140625" style="243" customWidth="1"/>
    <col min="78" max="78" width="14.140625" style="243" customWidth="1"/>
    <col min="79" max="16384" width="9.140625" style="243"/>
  </cols>
  <sheetData>
    <row r="1" spans="1:78" ht="18" x14ac:dyDescent="0.35">
      <c r="A1" s="622" t="s">
        <v>485</v>
      </c>
      <c r="B1" s="623"/>
      <c r="C1" s="623"/>
      <c r="D1" s="623"/>
      <c r="E1" s="623"/>
      <c r="F1" s="623"/>
      <c r="G1" s="623"/>
      <c r="H1" s="623"/>
      <c r="I1" s="623"/>
      <c r="J1" s="623"/>
      <c r="K1" s="623"/>
      <c r="L1" s="623"/>
      <c r="M1" s="623"/>
      <c r="N1" s="623"/>
      <c r="O1" s="623"/>
      <c r="P1" s="623"/>
      <c r="Q1" s="623"/>
      <c r="R1" s="623"/>
      <c r="S1" s="623"/>
      <c r="T1" s="623"/>
      <c r="U1" s="623"/>
      <c r="V1" s="623"/>
      <c r="W1" s="623"/>
      <c r="X1" s="623"/>
      <c r="Y1" s="623"/>
      <c r="Z1" s="624"/>
      <c r="AA1" s="622" t="s">
        <v>485</v>
      </c>
      <c r="AB1" s="623"/>
      <c r="AC1" s="623"/>
      <c r="AD1" s="623"/>
      <c r="AE1" s="623"/>
      <c r="AF1" s="623"/>
      <c r="AG1" s="623"/>
      <c r="AH1" s="623"/>
      <c r="AI1" s="623"/>
      <c r="AJ1" s="623"/>
      <c r="AK1" s="623"/>
      <c r="AL1" s="623"/>
      <c r="AM1" s="623"/>
      <c r="AN1" s="623"/>
      <c r="AO1" s="623"/>
      <c r="AP1" s="623"/>
      <c r="AQ1" s="623"/>
      <c r="AR1" s="623"/>
      <c r="AS1" s="623"/>
      <c r="AT1" s="623"/>
      <c r="AU1" s="623"/>
      <c r="AV1" s="623"/>
      <c r="AW1" s="623"/>
      <c r="AX1" s="623"/>
      <c r="AY1" s="623"/>
      <c r="AZ1" s="624"/>
      <c r="BA1" s="622" t="s">
        <v>485</v>
      </c>
      <c r="BB1" s="623"/>
      <c r="BC1" s="623"/>
      <c r="BD1" s="623"/>
      <c r="BE1" s="623"/>
      <c r="BF1" s="623"/>
      <c r="BG1" s="623"/>
      <c r="BH1" s="623"/>
      <c r="BI1" s="623"/>
      <c r="BJ1" s="623"/>
      <c r="BK1" s="623"/>
      <c r="BL1" s="623"/>
      <c r="BM1" s="623"/>
      <c r="BN1" s="623"/>
      <c r="BO1" s="623"/>
      <c r="BP1" s="623"/>
      <c r="BQ1" s="623"/>
      <c r="BR1" s="623"/>
      <c r="BS1" s="623"/>
      <c r="BT1" s="623"/>
      <c r="BU1" s="623"/>
      <c r="BV1" s="623"/>
      <c r="BW1" s="623"/>
      <c r="BX1" s="623"/>
      <c r="BY1" s="624"/>
      <c r="BZ1" s="438"/>
    </row>
    <row r="2" spans="1:78" ht="18" x14ac:dyDescent="0.35">
      <c r="A2" s="625" t="s">
        <v>486</v>
      </c>
      <c r="B2" s="626"/>
      <c r="C2" s="626"/>
      <c r="D2" s="626"/>
      <c r="E2" s="626"/>
      <c r="F2" s="626"/>
      <c r="G2" s="626"/>
      <c r="H2" s="626"/>
      <c r="I2" s="626"/>
      <c r="J2" s="626"/>
      <c r="K2" s="626"/>
      <c r="L2" s="626"/>
      <c r="M2" s="626"/>
      <c r="N2" s="626"/>
      <c r="O2" s="626"/>
      <c r="P2" s="626"/>
      <c r="Q2" s="626"/>
      <c r="R2" s="626"/>
      <c r="S2" s="626"/>
      <c r="T2" s="626"/>
      <c r="U2" s="626"/>
      <c r="V2" s="626"/>
      <c r="W2" s="626"/>
      <c r="X2" s="626"/>
      <c r="Y2" s="626"/>
      <c r="Z2" s="627"/>
      <c r="AA2" s="625" t="s">
        <v>508</v>
      </c>
      <c r="AB2" s="626"/>
      <c r="AC2" s="626"/>
      <c r="AD2" s="626"/>
      <c r="AE2" s="626"/>
      <c r="AF2" s="626"/>
      <c r="AG2" s="626"/>
      <c r="AH2" s="626"/>
      <c r="AI2" s="626"/>
      <c r="AJ2" s="626"/>
      <c r="AK2" s="626"/>
      <c r="AL2" s="626"/>
      <c r="AM2" s="626"/>
      <c r="AN2" s="626"/>
      <c r="AO2" s="626"/>
      <c r="AP2" s="626"/>
      <c r="AQ2" s="626"/>
      <c r="AR2" s="626"/>
      <c r="AS2" s="626"/>
      <c r="AT2" s="626"/>
      <c r="AU2" s="626"/>
      <c r="AV2" s="626"/>
      <c r="AW2" s="626"/>
      <c r="AX2" s="626"/>
      <c r="AY2" s="626"/>
      <c r="AZ2" s="627"/>
      <c r="BA2" s="625" t="s">
        <v>486</v>
      </c>
      <c r="BB2" s="626"/>
      <c r="BC2" s="626"/>
      <c r="BD2" s="626"/>
      <c r="BE2" s="626"/>
      <c r="BF2" s="626"/>
      <c r="BG2" s="626"/>
      <c r="BH2" s="626"/>
      <c r="BI2" s="626"/>
      <c r="BJ2" s="626"/>
      <c r="BK2" s="626"/>
      <c r="BL2" s="626"/>
      <c r="BM2" s="626"/>
      <c r="BN2" s="626"/>
      <c r="BO2" s="626"/>
      <c r="BP2" s="626"/>
      <c r="BQ2" s="626"/>
      <c r="BR2" s="626"/>
      <c r="BS2" s="626"/>
      <c r="BT2" s="626"/>
      <c r="BU2" s="626"/>
      <c r="BV2" s="626"/>
      <c r="BW2" s="626"/>
      <c r="BX2" s="626"/>
      <c r="BY2" s="626"/>
      <c r="BZ2" s="439"/>
    </row>
    <row r="3" spans="1:78" ht="18" x14ac:dyDescent="0.35">
      <c r="A3" s="387" t="s">
        <v>510</v>
      </c>
      <c r="B3" s="353"/>
      <c r="C3" s="353"/>
      <c r="D3" s="353"/>
      <c r="E3" s="353"/>
      <c r="F3" s="353"/>
      <c r="G3" s="353"/>
      <c r="H3" s="353"/>
      <c r="I3" s="353"/>
      <c r="J3" s="353"/>
      <c r="K3" s="353"/>
      <c r="L3" s="626" t="s">
        <v>487</v>
      </c>
      <c r="M3" s="626"/>
      <c r="N3" s="626"/>
      <c r="O3" s="626"/>
      <c r="P3" s="626"/>
      <c r="Q3" s="626" t="s">
        <v>501</v>
      </c>
      <c r="R3" s="626"/>
      <c r="S3" s="626"/>
      <c r="T3" s="626"/>
      <c r="U3" s="626"/>
      <c r="V3" s="626"/>
      <c r="W3" s="626"/>
      <c r="X3" s="354"/>
      <c r="Y3" s="354"/>
      <c r="Z3" s="404"/>
      <c r="AA3" s="387" t="s">
        <v>488</v>
      </c>
      <c r="AB3" s="353"/>
      <c r="AC3" s="353"/>
      <c r="AD3" s="353"/>
      <c r="AE3" s="353"/>
      <c r="AF3" s="353"/>
      <c r="AG3" s="353"/>
      <c r="AH3" s="353"/>
      <c r="AI3" s="353"/>
      <c r="AJ3" s="353"/>
      <c r="AK3" s="353"/>
      <c r="AL3" s="626" t="s">
        <v>487</v>
      </c>
      <c r="AM3" s="626"/>
      <c r="AN3" s="626"/>
      <c r="AO3" s="626"/>
      <c r="AP3" s="626"/>
      <c r="AQ3" s="626" t="s">
        <v>501</v>
      </c>
      <c r="AR3" s="626"/>
      <c r="AS3" s="626"/>
      <c r="AT3" s="626"/>
      <c r="AU3" s="626"/>
      <c r="AV3" s="626"/>
      <c r="AW3" s="626"/>
      <c r="AX3" s="354"/>
      <c r="AY3" s="354"/>
      <c r="AZ3" s="404"/>
      <c r="BA3" s="387" t="s">
        <v>488</v>
      </c>
      <c r="BB3" s="353"/>
      <c r="BC3" s="353"/>
      <c r="BD3" s="353"/>
      <c r="BE3" s="353"/>
      <c r="BF3" s="626"/>
      <c r="BG3" s="626"/>
      <c r="BH3" s="626"/>
      <c r="BI3" s="626"/>
      <c r="BJ3" s="626"/>
      <c r="BK3" s="626"/>
      <c r="BL3" s="626"/>
      <c r="BM3" s="626"/>
      <c r="BN3" s="628"/>
      <c r="BO3" s="353"/>
      <c r="BP3" s="353"/>
      <c r="BQ3" s="353"/>
      <c r="BR3" s="626" t="s">
        <v>500</v>
      </c>
      <c r="BS3" s="626"/>
      <c r="BT3" s="626"/>
      <c r="BU3" s="626"/>
      <c r="BV3" s="626"/>
      <c r="BW3" s="626"/>
      <c r="BX3" s="626"/>
      <c r="BY3" s="626"/>
      <c r="BZ3" s="439"/>
    </row>
    <row r="4" spans="1:78" ht="18.75" customHeight="1" x14ac:dyDescent="0.3">
      <c r="A4" s="389" t="s">
        <v>329</v>
      </c>
      <c r="B4" s="355" t="s">
        <v>489</v>
      </c>
      <c r="C4" s="629" t="s">
        <v>21</v>
      </c>
      <c r="D4" s="631"/>
      <c r="E4" s="631"/>
      <c r="F4" s="631"/>
      <c r="G4" s="631"/>
      <c r="H4" s="631"/>
      <c r="I4" s="631"/>
      <c r="J4" s="631"/>
      <c r="K4" s="631"/>
      <c r="L4" s="631"/>
      <c r="M4" s="631"/>
      <c r="N4" s="630"/>
      <c r="O4" s="629" t="s">
        <v>22</v>
      </c>
      <c r="P4" s="631"/>
      <c r="Q4" s="631"/>
      <c r="R4" s="631"/>
      <c r="S4" s="631"/>
      <c r="T4" s="631"/>
      <c r="U4" s="631"/>
      <c r="V4" s="631"/>
      <c r="W4" s="631"/>
      <c r="X4" s="631"/>
      <c r="Y4" s="631"/>
      <c r="Z4" s="632"/>
      <c r="AA4" s="405"/>
      <c r="AB4" s="425"/>
      <c r="AC4" s="629" t="s">
        <v>23</v>
      </c>
      <c r="AD4" s="631"/>
      <c r="AE4" s="631"/>
      <c r="AF4" s="631"/>
      <c r="AG4" s="630"/>
      <c r="AH4" s="425"/>
      <c r="AI4" s="425"/>
      <c r="AJ4" s="425"/>
      <c r="AK4" s="425"/>
      <c r="AL4" s="425"/>
      <c r="AM4" s="425"/>
      <c r="AN4" s="425"/>
      <c r="AO4" s="629" t="s">
        <v>24</v>
      </c>
      <c r="AP4" s="631"/>
      <c r="AQ4" s="631"/>
      <c r="AR4" s="631"/>
      <c r="AS4" s="631"/>
      <c r="AT4" s="425"/>
      <c r="AU4" s="425"/>
      <c r="AV4" s="425"/>
      <c r="AW4" s="425"/>
      <c r="AX4" s="425"/>
      <c r="AY4" s="425"/>
      <c r="AZ4" s="426"/>
      <c r="BA4" s="388"/>
      <c r="BB4" s="386"/>
      <c r="BC4" s="629" t="s">
        <v>25</v>
      </c>
      <c r="BD4" s="631"/>
      <c r="BE4" s="631"/>
      <c r="BF4" s="631"/>
      <c r="BG4" s="631"/>
      <c r="BH4" s="631"/>
      <c r="BI4" s="631"/>
      <c r="BJ4" s="631"/>
      <c r="BK4" s="631"/>
      <c r="BL4" s="631"/>
      <c r="BM4" s="631"/>
      <c r="BN4" s="630"/>
      <c r="BO4" s="356" t="s">
        <v>26</v>
      </c>
      <c r="BP4" s="356"/>
      <c r="BQ4" s="629" t="s">
        <v>435</v>
      </c>
      <c r="BR4" s="630"/>
      <c r="BS4" s="629" t="s">
        <v>469</v>
      </c>
      <c r="BT4" s="630"/>
      <c r="BU4" s="629"/>
      <c r="BV4" s="630"/>
      <c r="BW4" s="629"/>
      <c r="BX4" s="630"/>
      <c r="BY4" s="424"/>
      <c r="BZ4" s="440"/>
    </row>
    <row r="5" spans="1:78" ht="72" x14ac:dyDescent="0.3">
      <c r="A5" s="410"/>
      <c r="B5" s="355"/>
      <c r="C5" s="357" t="s">
        <v>490</v>
      </c>
      <c r="D5" s="357" t="s">
        <v>491</v>
      </c>
      <c r="E5" s="358" t="s">
        <v>492</v>
      </c>
      <c r="F5" s="357" t="s">
        <v>436</v>
      </c>
      <c r="G5" s="357" t="s">
        <v>493</v>
      </c>
      <c r="H5" s="357"/>
      <c r="I5" s="357" t="s">
        <v>494</v>
      </c>
      <c r="J5" s="357" t="s">
        <v>438</v>
      </c>
      <c r="K5" s="357" t="s">
        <v>495</v>
      </c>
      <c r="L5" s="357" t="s">
        <v>439</v>
      </c>
      <c r="M5" s="357" t="s">
        <v>27</v>
      </c>
      <c r="N5" s="357"/>
      <c r="O5" s="357" t="s">
        <v>490</v>
      </c>
      <c r="P5" s="357" t="s">
        <v>491</v>
      </c>
      <c r="Q5" s="358" t="s">
        <v>492</v>
      </c>
      <c r="R5" s="357" t="s">
        <v>436</v>
      </c>
      <c r="S5" s="357" t="s">
        <v>493</v>
      </c>
      <c r="T5" s="357"/>
      <c r="U5" s="357" t="s">
        <v>494</v>
      </c>
      <c r="V5" s="357" t="s">
        <v>438</v>
      </c>
      <c r="W5" s="357" t="s">
        <v>437</v>
      </c>
      <c r="X5" s="357" t="s">
        <v>439</v>
      </c>
      <c r="Y5" s="357" t="s">
        <v>27</v>
      </c>
      <c r="Z5" s="390"/>
      <c r="AA5" s="389" t="s">
        <v>329</v>
      </c>
      <c r="AB5" s="355" t="s">
        <v>489</v>
      </c>
      <c r="AC5" s="357" t="s">
        <v>490</v>
      </c>
      <c r="AD5" s="357" t="s">
        <v>491</v>
      </c>
      <c r="AE5" s="358" t="s">
        <v>492</v>
      </c>
      <c r="AF5" s="357" t="s">
        <v>436</v>
      </c>
      <c r="AG5" s="357" t="s">
        <v>493</v>
      </c>
      <c r="AH5" s="357"/>
      <c r="AI5" s="357" t="s">
        <v>494</v>
      </c>
      <c r="AJ5" s="357" t="s">
        <v>438</v>
      </c>
      <c r="AK5" s="357" t="s">
        <v>495</v>
      </c>
      <c r="AL5" s="357" t="s">
        <v>439</v>
      </c>
      <c r="AM5" s="359" t="s">
        <v>27</v>
      </c>
      <c r="AN5" s="357"/>
      <c r="AO5" s="357" t="s">
        <v>490</v>
      </c>
      <c r="AP5" s="357" t="s">
        <v>491</v>
      </c>
      <c r="AQ5" s="358" t="s">
        <v>492</v>
      </c>
      <c r="AR5" s="357" t="s">
        <v>436</v>
      </c>
      <c r="AS5" s="357" t="s">
        <v>493</v>
      </c>
      <c r="AT5" s="357"/>
      <c r="AU5" s="357" t="s">
        <v>494</v>
      </c>
      <c r="AV5" s="357" t="s">
        <v>438</v>
      </c>
      <c r="AW5" s="357" t="s">
        <v>495</v>
      </c>
      <c r="AX5" s="357" t="s">
        <v>439</v>
      </c>
      <c r="AY5" s="357" t="s">
        <v>27</v>
      </c>
      <c r="AZ5" s="390"/>
      <c r="BA5" s="389" t="s">
        <v>329</v>
      </c>
      <c r="BB5" s="355" t="s">
        <v>489</v>
      </c>
      <c r="BC5" s="357" t="s">
        <v>490</v>
      </c>
      <c r="BD5" s="357" t="s">
        <v>491</v>
      </c>
      <c r="BE5" s="358" t="s">
        <v>492</v>
      </c>
      <c r="BF5" s="357" t="s">
        <v>436</v>
      </c>
      <c r="BG5" s="357" t="s">
        <v>493</v>
      </c>
      <c r="BH5" s="357"/>
      <c r="BI5" s="357" t="s">
        <v>494</v>
      </c>
      <c r="BJ5" s="357" t="s">
        <v>438</v>
      </c>
      <c r="BK5" s="357" t="s">
        <v>495</v>
      </c>
      <c r="BL5" s="357" t="s">
        <v>439</v>
      </c>
      <c r="BM5" s="357" t="s">
        <v>27</v>
      </c>
      <c r="BN5" s="357"/>
      <c r="BO5" s="357" t="s">
        <v>436</v>
      </c>
      <c r="BP5" s="358" t="s">
        <v>439</v>
      </c>
      <c r="BQ5" s="357" t="s">
        <v>436</v>
      </c>
      <c r="BR5" s="358" t="s">
        <v>439</v>
      </c>
      <c r="BS5" s="357" t="s">
        <v>436</v>
      </c>
      <c r="BT5" s="358" t="s">
        <v>439</v>
      </c>
      <c r="BU5" s="358" t="s">
        <v>337</v>
      </c>
      <c r="BV5" s="358" t="s">
        <v>496</v>
      </c>
      <c r="BW5" s="358" t="s">
        <v>350</v>
      </c>
      <c r="BX5" s="357" t="s">
        <v>325</v>
      </c>
      <c r="BY5" s="416" t="s">
        <v>326</v>
      </c>
      <c r="BZ5" s="441" t="s">
        <v>512</v>
      </c>
    </row>
    <row r="6" spans="1:78" s="364" customFormat="1" ht="14.45" x14ac:dyDescent="0.3">
      <c r="A6" s="391"/>
      <c r="B6" s="361"/>
      <c r="C6" s="362">
        <v>10</v>
      </c>
      <c r="D6" s="362">
        <v>5</v>
      </c>
      <c r="E6" s="362">
        <v>5</v>
      </c>
      <c r="F6" s="362">
        <v>80</v>
      </c>
      <c r="G6" s="362">
        <f>SUM(C6:F6)</f>
        <v>100</v>
      </c>
      <c r="H6" s="362"/>
      <c r="I6" s="362">
        <v>10</v>
      </c>
      <c r="J6" s="362">
        <v>5</v>
      </c>
      <c r="K6" s="362">
        <v>5</v>
      </c>
      <c r="L6" s="362">
        <v>80</v>
      </c>
      <c r="M6" s="362">
        <v>100</v>
      </c>
      <c r="N6" s="362" t="s">
        <v>326</v>
      </c>
      <c r="O6" s="362">
        <v>10</v>
      </c>
      <c r="P6" s="362">
        <v>5</v>
      </c>
      <c r="Q6" s="362">
        <v>5</v>
      </c>
      <c r="R6" s="362">
        <v>80</v>
      </c>
      <c r="S6" s="362">
        <f>SUM(O6:R6)</f>
        <v>100</v>
      </c>
      <c r="T6" s="362"/>
      <c r="U6" s="362">
        <v>10</v>
      </c>
      <c r="V6" s="362">
        <v>5</v>
      </c>
      <c r="W6" s="362">
        <v>5</v>
      </c>
      <c r="X6" s="362">
        <v>80</v>
      </c>
      <c r="Y6" s="362">
        <v>100</v>
      </c>
      <c r="Z6" s="406" t="s">
        <v>326</v>
      </c>
      <c r="AA6" s="391"/>
      <c r="AB6" s="360"/>
      <c r="AC6" s="362">
        <v>10</v>
      </c>
      <c r="AD6" s="362">
        <v>5</v>
      </c>
      <c r="AE6" s="362">
        <v>5</v>
      </c>
      <c r="AF6" s="362">
        <v>80</v>
      </c>
      <c r="AG6" s="362">
        <f>SUM(AC6:AF6)</f>
        <v>100</v>
      </c>
      <c r="AH6" s="362"/>
      <c r="AI6" s="362">
        <v>10</v>
      </c>
      <c r="AJ6" s="362">
        <v>5</v>
      </c>
      <c r="AK6" s="362">
        <v>5</v>
      </c>
      <c r="AL6" s="362">
        <v>80</v>
      </c>
      <c r="AM6" s="362">
        <v>100</v>
      </c>
      <c r="AN6" s="362" t="s">
        <v>326</v>
      </c>
      <c r="AO6" s="362">
        <v>10</v>
      </c>
      <c r="AP6" s="362">
        <v>5</v>
      </c>
      <c r="AQ6" s="362">
        <v>5</v>
      </c>
      <c r="AR6" s="362">
        <v>80</v>
      </c>
      <c r="AS6" s="362">
        <f>SUM(AO6:AR6)</f>
        <v>100</v>
      </c>
      <c r="AT6" s="362"/>
      <c r="AU6" s="362">
        <v>10</v>
      </c>
      <c r="AV6" s="362">
        <v>5</v>
      </c>
      <c r="AW6" s="362">
        <v>5</v>
      </c>
      <c r="AX6" s="362">
        <v>80</v>
      </c>
      <c r="AY6" s="362">
        <v>100</v>
      </c>
      <c r="AZ6" s="406" t="s">
        <v>326</v>
      </c>
      <c r="BA6" s="391"/>
      <c r="BB6" s="360"/>
      <c r="BC6" s="362">
        <v>10</v>
      </c>
      <c r="BD6" s="362">
        <v>5</v>
      </c>
      <c r="BE6" s="362">
        <v>5</v>
      </c>
      <c r="BF6" s="362">
        <v>80</v>
      </c>
      <c r="BG6" s="362">
        <f>SUM(BC6:BF6)</f>
        <v>100</v>
      </c>
      <c r="BH6" s="362"/>
      <c r="BI6" s="362">
        <v>10</v>
      </c>
      <c r="BJ6" s="362">
        <v>5</v>
      </c>
      <c r="BK6" s="362">
        <v>5</v>
      </c>
      <c r="BL6" s="362">
        <v>80</v>
      </c>
      <c r="BM6" s="362">
        <v>100</v>
      </c>
      <c r="BN6" s="362" t="s">
        <v>326</v>
      </c>
      <c r="BO6" s="363">
        <v>50</v>
      </c>
      <c r="BP6" s="362">
        <v>50</v>
      </c>
      <c r="BQ6" s="362">
        <v>50</v>
      </c>
      <c r="BR6" s="362">
        <v>50</v>
      </c>
      <c r="BS6" s="362">
        <v>50</v>
      </c>
      <c r="BT6" s="362">
        <v>50</v>
      </c>
      <c r="BU6" s="360">
        <f t="shared" ref="BU6:BU30" si="0">(G6+S6+AG6+AS6+BG6)</f>
        <v>500</v>
      </c>
      <c r="BV6" s="360">
        <f>(M6+Y6+AM6+AY6+BM6)</f>
        <v>500</v>
      </c>
      <c r="BW6" s="360">
        <f>SUM(BU6:BV6)</f>
        <v>1000</v>
      </c>
      <c r="BX6" s="360"/>
      <c r="BY6" s="417"/>
      <c r="BZ6" s="442" t="s">
        <v>529</v>
      </c>
    </row>
    <row r="7" spans="1:78" ht="20.100000000000001" customHeight="1" x14ac:dyDescent="0.3">
      <c r="A7" s="411">
        <v>1</v>
      </c>
      <c r="B7" s="361" t="s">
        <v>10</v>
      </c>
      <c r="C7" s="365">
        <v>2.75</v>
      </c>
      <c r="D7" s="366">
        <v>5</v>
      </c>
      <c r="E7" s="366">
        <v>4</v>
      </c>
      <c r="F7" s="365">
        <v>14.5</v>
      </c>
      <c r="G7" s="78">
        <f>SUM(C7:F7)</f>
        <v>26.25</v>
      </c>
      <c r="H7" s="78" t="str">
        <f>IF(G7&gt;=91,"A1",IF(G7&gt;=81,"A2",IF(G7&gt;=71,"B1",IF(G7&gt;=61,"B2",IF(G7&gt;=51,"C1",IF(G7&gt;=41,"C2",IF(G7&gt;=33,"D","E")))))))</f>
        <v>E</v>
      </c>
      <c r="I7" s="78">
        <v>2.25</v>
      </c>
      <c r="J7" s="78">
        <v>4</v>
      </c>
      <c r="K7" s="78">
        <v>3</v>
      </c>
      <c r="L7" s="78">
        <v>19.5</v>
      </c>
      <c r="M7" s="453">
        <f t="shared" ref="M7:M30" si="1">SUM(I7:L7)</f>
        <v>28.75</v>
      </c>
      <c r="N7" s="78" t="str">
        <f>IF(M7&gt;=91,"A1",IF(M7&gt;=81,"A2",IF(M7&gt;=71,"B1",IF(M7&gt;=61,"B2",IF(M7&gt;=51,"C1",IF(M7&gt;=41,"C2",IF(M7&gt;=33,"D","E")))))))</f>
        <v>E</v>
      </c>
      <c r="O7" s="367">
        <v>5.25</v>
      </c>
      <c r="P7" s="366">
        <v>4</v>
      </c>
      <c r="Q7" s="366">
        <v>4</v>
      </c>
      <c r="R7" s="366">
        <v>32.5</v>
      </c>
      <c r="S7" s="78">
        <f>(O7+P7+Q7+R7)</f>
        <v>45.75</v>
      </c>
      <c r="T7" s="78" t="str">
        <f>IF(S7&gt;=91,"A1",IF(S7&gt;=81,"A2",IF(S7&gt;=71,"B1",IF(S7&gt;=61,"B2",IF(S7&gt;=51,"C1",IF(S7&gt;=41,"C2",IF(S7&gt;=33,"D","E")))))))</f>
        <v>C2</v>
      </c>
      <c r="U7" s="78">
        <v>3.75</v>
      </c>
      <c r="V7" s="78">
        <v>5</v>
      </c>
      <c r="W7" s="346">
        <v>2.5</v>
      </c>
      <c r="X7" s="78">
        <v>31</v>
      </c>
      <c r="Y7" s="368">
        <f>SUM(U7:X7)</f>
        <v>42.25</v>
      </c>
      <c r="Z7" s="393" t="str">
        <f>IF(Y7&gt;=91,"A1",IF(Y7&gt;=81,"A2",IF(Y7&gt;=71,"B1",IF(Y7&gt;=61,"B2",IF(Y7&gt;=51,"C1",IF(Y7&gt;=41,"C2",IF(Y7&gt;=33,"D","E")))))))</f>
        <v>C2</v>
      </c>
      <c r="AA7" s="392">
        <v>1</v>
      </c>
      <c r="AB7" s="361" t="s">
        <v>10</v>
      </c>
      <c r="AC7" s="366">
        <v>0</v>
      </c>
      <c r="AD7" s="366">
        <v>3</v>
      </c>
      <c r="AE7" s="366">
        <v>2</v>
      </c>
      <c r="AF7" s="366">
        <v>14</v>
      </c>
      <c r="AG7" s="366">
        <f t="shared" ref="AG7:AG30" si="2">SUM(AC7:AF7)</f>
        <v>19</v>
      </c>
      <c r="AH7" s="78" t="str">
        <f>IF(AG7&gt;=91,"A1",IF(AG7&gt;=81,"A2",IF(AG7&gt;=71,"B1",IF(AG7&gt;=61,"B2",IF(AG7&gt;=51,"C1",IF(AG7&gt;=41,"C2",IF(AG7&gt;=33,"D","E")))))))</f>
        <v>E</v>
      </c>
      <c r="AI7" s="78">
        <v>2.25</v>
      </c>
      <c r="AJ7" s="78">
        <v>3</v>
      </c>
      <c r="AK7" s="78">
        <v>3</v>
      </c>
      <c r="AL7" s="369">
        <v>11.5</v>
      </c>
      <c r="AM7" s="453">
        <f>SUM(AI7:AL7)</f>
        <v>19.75</v>
      </c>
      <c r="AN7" s="368" t="str">
        <f>IF(AM7&gt;=91,"A1",IF(AM7&gt;=81,"A2",IF(AM7&gt;=71,"B1",IF(AM7&gt;=61,"B2",IF(AM7&gt;=51,"C1",IF(AM7&gt;=41,"C2",IF(AM7&gt;=33,"D","E")))))))</f>
        <v>E</v>
      </c>
      <c r="AO7" s="367">
        <v>4</v>
      </c>
      <c r="AP7" s="366">
        <v>3</v>
      </c>
      <c r="AQ7" s="366">
        <v>4</v>
      </c>
      <c r="AR7" s="366">
        <v>19.5</v>
      </c>
      <c r="AS7" s="366">
        <f t="shared" ref="AS7:AS30" si="3">SUM(AO7:AR7)</f>
        <v>30.5</v>
      </c>
      <c r="AT7" s="78" t="str">
        <f>IF(AS7&gt;=91,"A1",IF(AS7&gt;=81,"A2",IF(AS7&gt;=71,"B1",IF(AS7&gt;=61,"B2",IF(AS7&gt;=51,"C1",IF(AS7&gt;=41,"C2",IF(AS7&gt;=33,"D","E")))))))</f>
        <v>E</v>
      </c>
      <c r="AU7" s="370">
        <v>3.75</v>
      </c>
      <c r="AV7" s="78">
        <v>3.5</v>
      </c>
      <c r="AW7" s="78">
        <v>3.5</v>
      </c>
      <c r="AX7" s="369">
        <v>21</v>
      </c>
      <c r="AY7" s="453">
        <f t="shared" ref="AY7:AY8" si="4">SUM(AU7:AX7)</f>
        <v>31.75</v>
      </c>
      <c r="AZ7" s="393" t="str">
        <f>IF(AY7&gt;=91,"A1",IF(AY7&gt;=81,"A2",IF(AY7&gt;=71,"B1",IF(AY7&gt;=61,"B2",IF(AY7&gt;=51,"C1",IF(AY7&gt;=41,"C2",IF(AY7&gt;=33,"D","E")))))))</f>
        <v>E</v>
      </c>
      <c r="BA7" s="392">
        <v>1</v>
      </c>
      <c r="BB7" s="361" t="s">
        <v>10</v>
      </c>
      <c r="BC7" s="366">
        <v>2</v>
      </c>
      <c r="BD7" s="366">
        <v>4.5</v>
      </c>
      <c r="BE7" s="366">
        <v>5</v>
      </c>
      <c r="BF7" s="366">
        <v>17</v>
      </c>
      <c r="BG7" s="366">
        <f t="shared" ref="BG7:BG30" si="5">SUM(BC7:BF7)</f>
        <v>28.5</v>
      </c>
      <c r="BH7" s="78" t="str">
        <f>IF(BG7&gt;=91,"A1",IF(BG7&gt;=81,"A2",IF(BG7&gt;=71,"B1",IF(BG7&gt;=61,"B2",IF(BG7&gt;=51,"C1",IF(BG7&gt;=41,"C2",IF(BG7&gt;=33,"D","E")))))))</f>
        <v>E</v>
      </c>
      <c r="BI7" s="370">
        <v>4.25</v>
      </c>
      <c r="BJ7" s="78">
        <v>3</v>
      </c>
      <c r="BK7" s="78">
        <v>4</v>
      </c>
      <c r="BL7" s="427">
        <v>27</v>
      </c>
      <c r="BM7" s="368">
        <f t="shared" ref="BM7:BM8" si="6">SUM(BI7:BL7)</f>
        <v>38.25</v>
      </c>
      <c r="BN7" s="368" t="str">
        <f>IF(BM7&gt;=91,"A1",IF(BM7&gt;=81,"A2",IF(BM7&gt;=71,"B1",IF(BM7&gt;=61,"B2",IF(BM7&gt;=51,"C1",IF(BM7&gt;=41,"C2",IF(BM7&gt;=33,"D","E")))))))</f>
        <v>D</v>
      </c>
      <c r="BO7" s="366">
        <v>14</v>
      </c>
      <c r="BP7" s="369">
        <v>20.5</v>
      </c>
      <c r="BQ7" s="371">
        <v>27</v>
      </c>
      <c r="BR7" s="78">
        <v>26</v>
      </c>
      <c r="BS7" s="372">
        <v>19.5</v>
      </c>
      <c r="BT7" s="78">
        <v>25</v>
      </c>
      <c r="BU7" s="362">
        <f t="shared" si="0"/>
        <v>150</v>
      </c>
      <c r="BV7" s="360">
        <f t="shared" ref="BV7:BV8" si="7">(M7+Y7+AM7+AY7+BM7)</f>
        <v>160.75</v>
      </c>
      <c r="BW7" s="368">
        <f t="shared" ref="BW7:BW30" si="8">SUM(BU7:BV7)</f>
        <v>310.75</v>
      </c>
      <c r="BX7" s="368">
        <f>BW7/1000*100</f>
        <v>31.075000000000003</v>
      </c>
      <c r="BY7" s="418" t="str">
        <f>IF(BX7&gt;=91,"A1",IF(BX7&gt;=81,"A2",IF(BX7&gt;=71,"B1",IF(BX7&gt;=61,"B2",IF(BX7&gt;=51,"C1",IF(BX7&gt;=41,"C2",IF(BX7&gt;=33,"D","E")))))))</f>
        <v>E</v>
      </c>
      <c r="BZ7" s="393" t="s">
        <v>519</v>
      </c>
    </row>
    <row r="8" spans="1:78" ht="20.100000000000001" customHeight="1" x14ac:dyDescent="0.3">
      <c r="A8" s="411">
        <v>2</v>
      </c>
      <c r="B8" s="373" t="s">
        <v>32</v>
      </c>
      <c r="C8" s="365">
        <v>7.25</v>
      </c>
      <c r="D8" s="366">
        <v>5</v>
      </c>
      <c r="E8" s="366">
        <v>4</v>
      </c>
      <c r="F8" s="365">
        <v>33.5</v>
      </c>
      <c r="G8" s="78">
        <f t="shared" ref="G8:G30" si="9">SUM(C8:F8)</f>
        <v>49.75</v>
      </c>
      <c r="H8" s="78" t="str">
        <f t="shared" ref="H8:H30" si="10">IF(G8&gt;=91,"A1",IF(G8&gt;=81,"A2",IF(G8&gt;=71,"B1",IF(G8&gt;=61,"B2",IF(G8&gt;=51,"C1",IF(G8&gt;=41,"C2",IF(G8&gt;=33,"D","E")))))))</f>
        <v>C2</v>
      </c>
      <c r="I8" s="78">
        <v>5</v>
      </c>
      <c r="J8" s="78">
        <v>4</v>
      </c>
      <c r="K8" s="78">
        <v>3</v>
      </c>
      <c r="L8" s="78">
        <v>45.5</v>
      </c>
      <c r="M8" s="368">
        <f t="shared" si="1"/>
        <v>57.5</v>
      </c>
      <c r="N8" s="78" t="str">
        <f t="shared" ref="N8:N30" si="11">IF(M8&gt;=91,"A1",IF(M8&gt;=81,"A2",IF(M8&gt;=71,"B1",IF(M8&gt;=61,"B2",IF(M8&gt;=51,"C1",IF(M8&gt;=41,"C2",IF(M8&gt;=33,"D","E")))))))</f>
        <v>C1</v>
      </c>
      <c r="O8" s="367">
        <v>6.25</v>
      </c>
      <c r="P8" s="366">
        <v>4</v>
      </c>
      <c r="Q8" s="366">
        <v>4</v>
      </c>
      <c r="R8" s="366">
        <v>38.5</v>
      </c>
      <c r="S8" s="78">
        <f t="shared" ref="S8:S30" si="12">(O8+P8+Q8+R8)</f>
        <v>52.75</v>
      </c>
      <c r="T8" s="78" t="str">
        <f t="shared" ref="T8:T30" si="13">IF(S8&gt;=91,"A1",IF(S8&gt;=81,"A2",IF(S8&gt;=71,"B1",IF(S8&gt;=61,"B2",IF(S8&gt;=51,"C1",IF(S8&gt;=41,"C2",IF(S8&gt;=33,"D","E")))))))</f>
        <v>C1</v>
      </c>
      <c r="U8" s="78">
        <v>6.75</v>
      </c>
      <c r="V8" s="78">
        <v>4</v>
      </c>
      <c r="W8" s="346">
        <v>3</v>
      </c>
      <c r="X8" s="78">
        <v>47.5</v>
      </c>
      <c r="Y8" s="368">
        <f t="shared" ref="Y8:Y29" si="14">SUM(U8:X8)</f>
        <v>61.25</v>
      </c>
      <c r="Z8" s="393" t="str">
        <f t="shared" ref="Z8:Z30" si="15">IF(Y8&gt;=91,"A1",IF(Y8&gt;=81,"A2",IF(Y8&gt;=71,"B1",IF(Y8&gt;=61,"B2",IF(Y8&gt;=51,"C1",IF(Y8&gt;=41,"C2",IF(Y8&gt;=33,"D","E")))))))</f>
        <v>B2</v>
      </c>
      <c r="AA8" s="392">
        <v>2</v>
      </c>
      <c r="AB8" s="373" t="s">
        <v>32</v>
      </c>
      <c r="AC8" s="366">
        <v>7</v>
      </c>
      <c r="AD8" s="366">
        <v>3</v>
      </c>
      <c r="AE8" s="366">
        <v>3</v>
      </c>
      <c r="AF8" s="366">
        <v>20.5</v>
      </c>
      <c r="AG8" s="366">
        <f t="shared" si="2"/>
        <v>33.5</v>
      </c>
      <c r="AH8" s="78" t="str">
        <f t="shared" ref="AH8:AH30" si="16">IF(AG8&gt;=91,"A1",IF(AG8&gt;=81,"A2",IF(AG8&gt;=71,"B1",IF(AG8&gt;=61,"B2",IF(AG8&gt;=51,"C1",IF(AG8&gt;=41,"C2",IF(AG8&gt;=33,"D","E")))))))</f>
        <v>D</v>
      </c>
      <c r="AI8" s="78">
        <v>6.25</v>
      </c>
      <c r="AJ8" s="78">
        <v>4</v>
      </c>
      <c r="AK8" s="78">
        <v>3</v>
      </c>
      <c r="AL8" s="78">
        <v>46</v>
      </c>
      <c r="AM8" s="368">
        <f t="shared" ref="AM8:AM10" si="17">SUM(AI8:AL8)</f>
        <v>59.25</v>
      </c>
      <c r="AN8" s="368" t="str">
        <f t="shared" ref="AN8:AN30" si="18">IF(AM8&gt;=91,"A1",IF(AM8&gt;=81,"A2",IF(AM8&gt;=71,"B1",IF(AM8&gt;=61,"B2",IF(AM8&gt;=51,"C1",IF(AM8&gt;=41,"C2",IF(AM8&gt;=33,"D","E")))))))</f>
        <v>C1</v>
      </c>
      <c r="AO8" s="407">
        <v>8.25</v>
      </c>
      <c r="AP8" s="366">
        <v>3</v>
      </c>
      <c r="AQ8" s="366">
        <v>5</v>
      </c>
      <c r="AR8" s="366">
        <v>38</v>
      </c>
      <c r="AS8" s="366">
        <f t="shared" si="3"/>
        <v>54.25</v>
      </c>
      <c r="AT8" s="78" t="str">
        <f t="shared" ref="AT8:AT30" si="19">IF(AS8&gt;=91,"A1",IF(AS8&gt;=81,"A2",IF(AS8&gt;=71,"B1",IF(AS8&gt;=61,"B2",IF(AS8&gt;=51,"C1",IF(AS8&gt;=41,"C2",IF(AS8&gt;=33,"D","E")))))))</f>
        <v>C1</v>
      </c>
      <c r="AU8" s="370">
        <v>5.75</v>
      </c>
      <c r="AV8" s="374">
        <v>3.5</v>
      </c>
      <c r="AW8" s="421">
        <v>3</v>
      </c>
      <c r="AX8" s="78">
        <v>34</v>
      </c>
      <c r="AY8" s="368">
        <f t="shared" si="4"/>
        <v>46.25</v>
      </c>
      <c r="AZ8" s="393" t="str">
        <f t="shared" ref="AZ8:AZ30" si="20">IF(AY8&gt;=91,"A1",IF(AY8&gt;=81,"A2",IF(AY8&gt;=71,"B1",IF(AY8&gt;=61,"B2",IF(AY8&gt;=51,"C1",IF(AY8&gt;=41,"C2",IF(AY8&gt;=33,"D","E")))))))</f>
        <v>C2</v>
      </c>
      <c r="BA8" s="392">
        <v>2</v>
      </c>
      <c r="BB8" s="373" t="s">
        <v>32</v>
      </c>
      <c r="BC8" s="366">
        <v>9.25</v>
      </c>
      <c r="BD8" s="366">
        <v>4.5</v>
      </c>
      <c r="BE8" s="366">
        <v>4.5</v>
      </c>
      <c r="BF8" s="366">
        <v>23.5</v>
      </c>
      <c r="BG8" s="366">
        <f t="shared" si="5"/>
        <v>41.75</v>
      </c>
      <c r="BH8" s="78" t="str">
        <f t="shared" ref="BH8:BH30" si="21">IF(BG8&gt;=91,"A1",IF(BG8&gt;=81,"A2",IF(BG8&gt;=71,"B1",IF(BG8&gt;=61,"B2",IF(BG8&gt;=51,"C1",IF(BG8&gt;=41,"C2",IF(BG8&gt;=33,"D","E")))))))</f>
        <v>C2</v>
      </c>
      <c r="BI8" s="370">
        <v>5.5</v>
      </c>
      <c r="BJ8" s="78">
        <v>3</v>
      </c>
      <c r="BK8" s="78">
        <v>3.5</v>
      </c>
      <c r="BL8" s="78">
        <v>37</v>
      </c>
      <c r="BM8" s="368">
        <f t="shared" si="6"/>
        <v>49</v>
      </c>
      <c r="BN8" s="368" t="str">
        <f t="shared" ref="BN8:BN30" si="22">IF(BM8&gt;=91,"A1",IF(BM8&gt;=81,"A2",IF(BM8&gt;=71,"B1",IF(BM8&gt;=61,"B2",IF(BM8&gt;=51,"C1",IF(BM8&gt;=41,"C2",IF(BM8&gt;=33,"D","E")))))))</f>
        <v>C2</v>
      </c>
      <c r="BO8" s="366">
        <v>23</v>
      </c>
      <c r="BP8" s="78">
        <v>35</v>
      </c>
      <c r="BQ8" s="375">
        <v>31.5</v>
      </c>
      <c r="BR8" s="78">
        <v>28</v>
      </c>
      <c r="BS8" s="375">
        <v>34</v>
      </c>
      <c r="BT8" s="78">
        <v>25</v>
      </c>
      <c r="BU8" s="362">
        <f t="shared" si="0"/>
        <v>232</v>
      </c>
      <c r="BV8" s="360">
        <f t="shared" si="7"/>
        <v>273.25</v>
      </c>
      <c r="BW8" s="368">
        <f t="shared" si="8"/>
        <v>505.25</v>
      </c>
      <c r="BX8" s="368">
        <f t="shared" ref="BX8:BX30" si="23">BW8/1000*100</f>
        <v>50.524999999999999</v>
      </c>
      <c r="BY8" s="418" t="str">
        <f t="shared" ref="BY8:BY30" si="24">IF(BX8&gt;=91,"A1",IF(BX8&gt;=81,"A2",IF(BX8&gt;=71,"B1",IF(BX8&gt;=61,"B2",IF(BX8&gt;=51,"C1",IF(BX8&gt;=41,"C2",IF(BX8&gt;=33,"D","E")))))))</f>
        <v>C2</v>
      </c>
      <c r="BZ8" s="393" t="s">
        <v>514</v>
      </c>
    </row>
    <row r="9" spans="1:78" ht="20.100000000000001" customHeight="1" x14ac:dyDescent="0.3">
      <c r="A9" s="411">
        <v>3</v>
      </c>
      <c r="B9" s="373" t="s">
        <v>36</v>
      </c>
      <c r="C9" s="376">
        <v>7.25</v>
      </c>
      <c r="D9" s="366">
        <v>5</v>
      </c>
      <c r="E9" s="366">
        <v>4</v>
      </c>
      <c r="F9" s="376">
        <v>35</v>
      </c>
      <c r="G9" s="78">
        <f t="shared" si="9"/>
        <v>51.25</v>
      </c>
      <c r="H9" s="78" t="str">
        <f t="shared" si="10"/>
        <v>C1</v>
      </c>
      <c r="I9" s="78">
        <v>7.25</v>
      </c>
      <c r="J9" s="78">
        <v>4</v>
      </c>
      <c r="K9" s="78">
        <v>4</v>
      </c>
      <c r="L9" s="78">
        <v>52.5</v>
      </c>
      <c r="M9" s="368">
        <f t="shared" si="1"/>
        <v>67.75</v>
      </c>
      <c r="N9" s="78" t="str">
        <f t="shared" si="11"/>
        <v>B2</v>
      </c>
      <c r="O9" s="376">
        <v>7</v>
      </c>
      <c r="P9" s="366">
        <v>4</v>
      </c>
      <c r="Q9" s="366">
        <v>4</v>
      </c>
      <c r="R9" s="366">
        <v>33.5</v>
      </c>
      <c r="S9" s="78">
        <f t="shared" si="12"/>
        <v>48.5</v>
      </c>
      <c r="T9" s="78" t="str">
        <f t="shared" si="13"/>
        <v>C2</v>
      </c>
      <c r="U9" s="78">
        <v>4</v>
      </c>
      <c r="V9" s="78">
        <v>4</v>
      </c>
      <c r="W9" s="346">
        <v>3</v>
      </c>
      <c r="X9" s="78">
        <v>37.5</v>
      </c>
      <c r="Y9" s="368">
        <f t="shared" si="14"/>
        <v>48.5</v>
      </c>
      <c r="Z9" s="393" t="str">
        <f t="shared" si="15"/>
        <v>C2</v>
      </c>
      <c r="AA9" s="392">
        <v>3</v>
      </c>
      <c r="AB9" s="373" t="s">
        <v>36</v>
      </c>
      <c r="AC9" s="366">
        <v>5.25</v>
      </c>
      <c r="AD9" s="366">
        <v>3</v>
      </c>
      <c r="AE9" s="366">
        <v>3</v>
      </c>
      <c r="AF9" s="366">
        <v>40.5</v>
      </c>
      <c r="AG9" s="366">
        <f t="shared" si="2"/>
        <v>51.75</v>
      </c>
      <c r="AH9" s="78" t="str">
        <f t="shared" si="16"/>
        <v>C1</v>
      </c>
      <c r="AI9" s="78">
        <v>6.75</v>
      </c>
      <c r="AJ9" s="78">
        <v>5</v>
      </c>
      <c r="AK9" s="78">
        <v>3</v>
      </c>
      <c r="AL9" s="369">
        <v>54</v>
      </c>
      <c r="AM9" s="368">
        <f t="shared" si="17"/>
        <v>68.75</v>
      </c>
      <c r="AN9" s="368" t="str">
        <f t="shared" si="18"/>
        <v>B2</v>
      </c>
      <c r="AO9" s="367">
        <v>8.5</v>
      </c>
      <c r="AP9" s="366">
        <v>3</v>
      </c>
      <c r="AQ9" s="366">
        <v>4.5</v>
      </c>
      <c r="AR9" s="366">
        <v>47.5</v>
      </c>
      <c r="AS9" s="366">
        <f t="shared" si="3"/>
        <v>63.5</v>
      </c>
      <c r="AT9" s="78" t="str">
        <f t="shared" si="19"/>
        <v>B2</v>
      </c>
      <c r="AU9" s="370">
        <v>6</v>
      </c>
      <c r="AV9" s="346">
        <v>4</v>
      </c>
      <c r="AW9" s="78">
        <v>3.5</v>
      </c>
      <c r="AX9" s="78">
        <v>42</v>
      </c>
      <c r="AY9" s="368">
        <f>SUM(AU9:AX9)</f>
        <v>55.5</v>
      </c>
      <c r="AZ9" s="393" t="str">
        <f t="shared" si="20"/>
        <v>C1</v>
      </c>
      <c r="BA9" s="392">
        <v>3</v>
      </c>
      <c r="BB9" s="373" t="s">
        <v>36</v>
      </c>
      <c r="BC9" s="366">
        <v>6.5</v>
      </c>
      <c r="BD9" s="366">
        <v>4</v>
      </c>
      <c r="BE9" s="366">
        <v>5</v>
      </c>
      <c r="BF9" s="366">
        <v>34</v>
      </c>
      <c r="BG9" s="366">
        <f t="shared" si="5"/>
        <v>49.5</v>
      </c>
      <c r="BH9" s="78" t="str">
        <f t="shared" si="21"/>
        <v>C2</v>
      </c>
      <c r="BI9" s="370">
        <v>3.5</v>
      </c>
      <c r="BJ9" s="78">
        <v>3</v>
      </c>
      <c r="BK9" s="78">
        <v>4.5</v>
      </c>
      <c r="BL9" s="78">
        <v>44</v>
      </c>
      <c r="BM9" s="368">
        <f>SUM(BI9:BL9)</f>
        <v>55</v>
      </c>
      <c r="BN9" s="368" t="str">
        <f t="shared" si="22"/>
        <v>C1</v>
      </c>
      <c r="BO9" s="366">
        <v>39.5</v>
      </c>
      <c r="BP9" s="369">
        <v>29</v>
      </c>
      <c r="BQ9" s="375">
        <v>27</v>
      </c>
      <c r="BR9" s="78">
        <v>29</v>
      </c>
      <c r="BS9" s="375">
        <v>26.5</v>
      </c>
      <c r="BT9" s="78">
        <v>42.5</v>
      </c>
      <c r="BU9" s="362">
        <f t="shared" si="0"/>
        <v>264.5</v>
      </c>
      <c r="BV9" s="362">
        <f t="shared" ref="BV9:BV30" si="25">(M9+Y9+AM9+AY9+BM9)</f>
        <v>295.5</v>
      </c>
      <c r="BW9" s="368">
        <f t="shared" si="8"/>
        <v>560</v>
      </c>
      <c r="BX9" s="368">
        <f t="shared" si="23"/>
        <v>56.000000000000007</v>
      </c>
      <c r="BY9" s="418" t="str">
        <f t="shared" si="24"/>
        <v>C1</v>
      </c>
      <c r="BZ9" s="393" t="s">
        <v>516</v>
      </c>
    </row>
    <row r="10" spans="1:78" ht="20.100000000000001" customHeight="1" x14ac:dyDescent="0.3">
      <c r="A10" s="411">
        <v>4</v>
      </c>
      <c r="B10" s="373" t="s">
        <v>39</v>
      </c>
      <c r="C10" s="376">
        <v>5.5</v>
      </c>
      <c r="D10" s="366">
        <v>4</v>
      </c>
      <c r="E10" s="366">
        <v>4</v>
      </c>
      <c r="F10" s="376">
        <v>32</v>
      </c>
      <c r="G10" s="78">
        <f t="shared" si="9"/>
        <v>45.5</v>
      </c>
      <c r="H10" s="78" t="str">
        <f t="shared" si="10"/>
        <v>C2</v>
      </c>
      <c r="I10" s="78">
        <v>5.25</v>
      </c>
      <c r="J10" s="78">
        <v>4</v>
      </c>
      <c r="K10" s="78">
        <v>4</v>
      </c>
      <c r="L10" s="78">
        <v>36</v>
      </c>
      <c r="M10" s="368">
        <f t="shared" si="1"/>
        <v>49.25</v>
      </c>
      <c r="N10" s="78" t="str">
        <f t="shared" si="11"/>
        <v>C2</v>
      </c>
      <c r="O10" s="423">
        <v>5.25</v>
      </c>
      <c r="P10" s="366">
        <v>3</v>
      </c>
      <c r="Q10" s="366">
        <v>3</v>
      </c>
      <c r="R10" s="366">
        <v>35.5</v>
      </c>
      <c r="S10" s="78">
        <f t="shared" si="12"/>
        <v>46.75</v>
      </c>
      <c r="T10" s="78" t="str">
        <f t="shared" si="13"/>
        <v>C2</v>
      </c>
      <c r="U10" s="78">
        <v>3.5</v>
      </c>
      <c r="V10" s="78">
        <v>4.5</v>
      </c>
      <c r="W10" s="346">
        <v>3.5</v>
      </c>
      <c r="X10" s="369">
        <v>40.5</v>
      </c>
      <c r="Y10" s="368">
        <f t="shared" si="14"/>
        <v>52</v>
      </c>
      <c r="Z10" s="393" t="str">
        <f t="shared" si="15"/>
        <v>C1</v>
      </c>
      <c r="AA10" s="392">
        <v>4</v>
      </c>
      <c r="AB10" s="373" t="s">
        <v>39</v>
      </c>
      <c r="AC10" s="366">
        <v>9.5</v>
      </c>
      <c r="AD10" s="366">
        <v>4</v>
      </c>
      <c r="AE10" s="366">
        <v>4</v>
      </c>
      <c r="AF10" s="366">
        <v>57.5</v>
      </c>
      <c r="AG10" s="366">
        <f t="shared" si="2"/>
        <v>75</v>
      </c>
      <c r="AH10" s="78" t="str">
        <f t="shared" si="16"/>
        <v>B1</v>
      </c>
      <c r="AI10" s="78">
        <v>7.25</v>
      </c>
      <c r="AJ10" s="78">
        <v>5</v>
      </c>
      <c r="AK10" s="78">
        <v>4</v>
      </c>
      <c r="AL10" s="369">
        <v>64</v>
      </c>
      <c r="AM10" s="368">
        <f t="shared" si="17"/>
        <v>80.25</v>
      </c>
      <c r="AN10" s="368" t="str">
        <f t="shared" si="18"/>
        <v>B1</v>
      </c>
      <c r="AO10" s="367">
        <v>8</v>
      </c>
      <c r="AP10" s="366">
        <v>3</v>
      </c>
      <c r="AQ10" s="366">
        <v>3</v>
      </c>
      <c r="AR10" s="366">
        <v>57</v>
      </c>
      <c r="AS10" s="366">
        <f t="shared" si="3"/>
        <v>71</v>
      </c>
      <c r="AT10" s="78" t="str">
        <f t="shared" si="19"/>
        <v>B1</v>
      </c>
      <c r="AU10" s="370">
        <v>5.25</v>
      </c>
      <c r="AV10" s="369">
        <v>3.5</v>
      </c>
      <c r="AW10" s="78">
        <v>4</v>
      </c>
      <c r="AX10" s="369">
        <v>36</v>
      </c>
      <c r="AY10" s="368">
        <f>SUM(AU10:AX10)</f>
        <v>48.75</v>
      </c>
      <c r="AZ10" s="393" t="str">
        <f t="shared" si="20"/>
        <v>C2</v>
      </c>
      <c r="BA10" s="392">
        <v>4</v>
      </c>
      <c r="BB10" s="373" t="s">
        <v>39</v>
      </c>
      <c r="BC10" s="366">
        <v>9.5</v>
      </c>
      <c r="BD10" s="366">
        <v>4</v>
      </c>
      <c r="BE10" s="366">
        <v>4</v>
      </c>
      <c r="BF10" s="366">
        <v>35.5</v>
      </c>
      <c r="BG10" s="366">
        <f t="shared" si="5"/>
        <v>53</v>
      </c>
      <c r="BH10" s="78" t="str">
        <f t="shared" si="21"/>
        <v>C1</v>
      </c>
      <c r="BI10" s="370">
        <v>2.5</v>
      </c>
      <c r="BJ10" s="78">
        <v>3</v>
      </c>
      <c r="BK10" s="78">
        <v>4</v>
      </c>
      <c r="BL10" s="369">
        <v>33.5</v>
      </c>
      <c r="BM10" s="368">
        <f>SUM(BI10:BL10)</f>
        <v>43</v>
      </c>
      <c r="BN10" s="368" t="str">
        <f t="shared" si="22"/>
        <v>C2</v>
      </c>
      <c r="BO10" s="366">
        <v>29.5</v>
      </c>
      <c r="BP10" s="369">
        <v>25</v>
      </c>
      <c r="BQ10" s="375">
        <v>25</v>
      </c>
      <c r="BR10" s="78">
        <v>19.5</v>
      </c>
      <c r="BS10" s="375">
        <v>24.5</v>
      </c>
      <c r="BT10" s="78">
        <v>20</v>
      </c>
      <c r="BU10" s="362">
        <f t="shared" si="0"/>
        <v>291.25</v>
      </c>
      <c r="BV10" s="362">
        <f t="shared" si="25"/>
        <v>273.25</v>
      </c>
      <c r="BW10" s="368">
        <f t="shared" si="8"/>
        <v>564.5</v>
      </c>
      <c r="BX10" s="368">
        <f t="shared" si="23"/>
        <v>56.45</v>
      </c>
      <c r="BY10" s="418" t="str">
        <f t="shared" si="24"/>
        <v>C1</v>
      </c>
      <c r="BZ10" s="393" t="s">
        <v>515</v>
      </c>
    </row>
    <row r="11" spans="1:78" ht="20.100000000000001" customHeight="1" x14ac:dyDescent="0.3">
      <c r="A11" s="411">
        <v>5</v>
      </c>
      <c r="B11" s="373" t="s">
        <v>42</v>
      </c>
      <c r="C11" s="376">
        <v>6.25</v>
      </c>
      <c r="D11" s="366">
        <v>5</v>
      </c>
      <c r="E11" s="366">
        <v>5</v>
      </c>
      <c r="F11" s="376">
        <v>45.5</v>
      </c>
      <c r="G11" s="78">
        <f t="shared" si="9"/>
        <v>61.75</v>
      </c>
      <c r="H11" s="78" t="str">
        <f t="shared" si="10"/>
        <v>B2</v>
      </c>
      <c r="I11" s="78">
        <v>6.5</v>
      </c>
      <c r="J11" s="78">
        <v>4</v>
      </c>
      <c r="K11" s="78">
        <v>4</v>
      </c>
      <c r="L11" s="78">
        <v>42</v>
      </c>
      <c r="M11" s="368">
        <f t="shared" si="1"/>
        <v>56.5</v>
      </c>
      <c r="N11" s="78" t="str">
        <f t="shared" si="11"/>
        <v>C1</v>
      </c>
      <c r="O11" s="376">
        <v>8.25</v>
      </c>
      <c r="P11" s="366">
        <v>4</v>
      </c>
      <c r="Q11" s="366">
        <v>4</v>
      </c>
      <c r="R11" s="366">
        <v>43.5</v>
      </c>
      <c r="S11" s="78">
        <f t="shared" si="12"/>
        <v>59.75</v>
      </c>
      <c r="T11" s="78" t="str">
        <f t="shared" si="13"/>
        <v>C1</v>
      </c>
      <c r="U11" s="78">
        <v>5.25</v>
      </c>
      <c r="V11" s="78">
        <v>2.5</v>
      </c>
      <c r="W11" s="346">
        <v>3.5</v>
      </c>
      <c r="X11" s="369">
        <v>42.5</v>
      </c>
      <c r="Y11" s="368">
        <f t="shared" si="14"/>
        <v>53.75</v>
      </c>
      <c r="Z11" s="393" t="str">
        <f t="shared" si="15"/>
        <v>C1</v>
      </c>
      <c r="AA11" s="392">
        <v>5</v>
      </c>
      <c r="AB11" s="373" t="s">
        <v>42</v>
      </c>
      <c r="AC11" s="366">
        <v>3.5</v>
      </c>
      <c r="AD11" s="366">
        <v>5</v>
      </c>
      <c r="AE11" s="366">
        <v>3.5</v>
      </c>
      <c r="AF11" s="366">
        <v>42</v>
      </c>
      <c r="AG11" s="366">
        <f t="shared" si="2"/>
        <v>54</v>
      </c>
      <c r="AH11" s="78" t="str">
        <f t="shared" si="16"/>
        <v>C1</v>
      </c>
      <c r="AI11" s="78">
        <v>5</v>
      </c>
      <c r="AJ11" s="78">
        <v>4</v>
      </c>
      <c r="AK11" s="78">
        <v>3</v>
      </c>
      <c r="AL11" s="369">
        <v>20</v>
      </c>
      <c r="AM11" s="453">
        <f t="shared" ref="AM11:AM30" si="26">SUM(AI11:AL11)</f>
        <v>32</v>
      </c>
      <c r="AN11" s="368" t="str">
        <f t="shared" si="18"/>
        <v>E</v>
      </c>
      <c r="AO11" s="367">
        <v>8.25</v>
      </c>
      <c r="AP11" s="366">
        <v>4</v>
      </c>
      <c r="AQ11" s="366">
        <v>4.5</v>
      </c>
      <c r="AR11" s="366">
        <v>60.5</v>
      </c>
      <c r="AS11" s="366">
        <f t="shared" si="3"/>
        <v>77.25</v>
      </c>
      <c r="AT11" s="78" t="str">
        <f t="shared" si="19"/>
        <v>B1</v>
      </c>
      <c r="AU11" s="370">
        <v>3.75</v>
      </c>
      <c r="AV11" s="369">
        <v>3.5</v>
      </c>
      <c r="AW11" s="78">
        <v>3.5</v>
      </c>
      <c r="AX11" s="369">
        <v>22.5</v>
      </c>
      <c r="AY11" s="368">
        <f t="shared" ref="AY11:AY27" si="27">SUM(AU11:AX11)</f>
        <v>33.25</v>
      </c>
      <c r="AZ11" s="393" t="str">
        <f t="shared" si="20"/>
        <v>D</v>
      </c>
      <c r="BA11" s="392">
        <v>5</v>
      </c>
      <c r="BB11" s="373" t="s">
        <v>42</v>
      </c>
      <c r="BC11" s="366">
        <v>8.5</v>
      </c>
      <c r="BD11" s="366">
        <v>4</v>
      </c>
      <c r="BE11" s="366">
        <v>4</v>
      </c>
      <c r="BF11" s="366">
        <v>55</v>
      </c>
      <c r="BG11" s="366">
        <f t="shared" si="5"/>
        <v>71.5</v>
      </c>
      <c r="BH11" s="78" t="str">
        <f t="shared" si="21"/>
        <v>B1</v>
      </c>
      <c r="BI11" s="370">
        <v>7.75</v>
      </c>
      <c r="BJ11" s="78">
        <v>3</v>
      </c>
      <c r="BK11" s="78">
        <v>4.5</v>
      </c>
      <c r="BL11" s="369">
        <v>21</v>
      </c>
      <c r="BM11" s="368">
        <f t="shared" ref="BM11:BM30" si="28">SUM(BI11:BL11)</f>
        <v>36.25</v>
      </c>
      <c r="BN11" s="368" t="str">
        <f t="shared" si="22"/>
        <v>D</v>
      </c>
      <c r="BO11" s="366">
        <v>44</v>
      </c>
      <c r="BP11" s="369">
        <v>35</v>
      </c>
      <c r="BQ11" s="375">
        <v>45</v>
      </c>
      <c r="BR11" s="78">
        <v>23.5</v>
      </c>
      <c r="BS11" s="375">
        <v>33.5</v>
      </c>
      <c r="BT11" s="78">
        <v>25.5</v>
      </c>
      <c r="BU11" s="362">
        <f t="shared" si="0"/>
        <v>324.25</v>
      </c>
      <c r="BV11" s="362">
        <f t="shared" si="25"/>
        <v>211.75</v>
      </c>
      <c r="BW11" s="368">
        <f t="shared" si="8"/>
        <v>536</v>
      </c>
      <c r="BX11" s="368">
        <f t="shared" si="23"/>
        <v>53.6</v>
      </c>
      <c r="BY11" s="418" t="str">
        <f t="shared" si="24"/>
        <v>C1</v>
      </c>
      <c r="BZ11" s="393" t="s">
        <v>517</v>
      </c>
    </row>
    <row r="12" spans="1:78" ht="20.100000000000001" customHeight="1" x14ac:dyDescent="0.3">
      <c r="A12" s="411">
        <v>6</v>
      </c>
      <c r="B12" s="373" t="s">
        <v>45</v>
      </c>
      <c r="C12" s="376">
        <v>7.75</v>
      </c>
      <c r="D12" s="366">
        <v>4</v>
      </c>
      <c r="E12" s="366">
        <v>4</v>
      </c>
      <c r="F12" s="376">
        <v>46.5</v>
      </c>
      <c r="G12" s="78">
        <f t="shared" si="9"/>
        <v>62.25</v>
      </c>
      <c r="H12" s="78" t="str">
        <f t="shared" si="10"/>
        <v>B2</v>
      </c>
      <c r="I12" s="78">
        <v>8</v>
      </c>
      <c r="J12" s="78">
        <v>5</v>
      </c>
      <c r="K12" s="78">
        <v>4</v>
      </c>
      <c r="L12" s="78">
        <v>58</v>
      </c>
      <c r="M12" s="368">
        <f t="shared" si="1"/>
        <v>75</v>
      </c>
      <c r="N12" s="78" t="str">
        <f t="shared" si="11"/>
        <v>B1</v>
      </c>
      <c r="O12" s="376">
        <v>6.5</v>
      </c>
      <c r="P12" s="366">
        <v>4</v>
      </c>
      <c r="Q12" s="366">
        <v>4</v>
      </c>
      <c r="R12" s="366">
        <v>50</v>
      </c>
      <c r="S12" s="78">
        <f t="shared" si="12"/>
        <v>64.5</v>
      </c>
      <c r="T12" s="78" t="str">
        <f t="shared" si="13"/>
        <v>B2</v>
      </c>
      <c r="U12" s="78">
        <v>4</v>
      </c>
      <c r="V12" s="78">
        <v>5</v>
      </c>
      <c r="W12" s="346">
        <v>3.5</v>
      </c>
      <c r="X12" s="369">
        <v>40.5</v>
      </c>
      <c r="Y12" s="368">
        <f t="shared" si="14"/>
        <v>53</v>
      </c>
      <c r="Z12" s="393" t="str">
        <f t="shared" si="15"/>
        <v>C1</v>
      </c>
      <c r="AA12" s="392">
        <v>6</v>
      </c>
      <c r="AB12" s="373" t="s">
        <v>45</v>
      </c>
      <c r="AC12" s="366">
        <v>7.75</v>
      </c>
      <c r="AD12" s="366">
        <v>4</v>
      </c>
      <c r="AE12" s="366">
        <v>4</v>
      </c>
      <c r="AF12" s="366">
        <v>59</v>
      </c>
      <c r="AG12" s="366">
        <f t="shared" si="2"/>
        <v>74.75</v>
      </c>
      <c r="AH12" s="78" t="str">
        <f t="shared" si="16"/>
        <v>B1</v>
      </c>
      <c r="AI12" s="78">
        <v>5.75</v>
      </c>
      <c r="AJ12" s="78">
        <v>5</v>
      </c>
      <c r="AK12" s="78">
        <v>4</v>
      </c>
      <c r="AL12" s="369">
        <v>62</v>
      </c>
      <c r="AM12" s="368">
        <f t="shared" si="26"/>
        <v>76.75</v>
      </c>
      <c r="AN12" s="368" t="str">
        <f t="shared" si="18"/>
        <v>B1</v>
      </c>
      <c r="AO12" s="367">
        <v>9.25</v>
      </c>
      <c r="AP12" s="366">
        <v>4</v>
      </c>
      <c r="AQ12" s="366">
        <v>5</v>
      </c>
      <c r="AR12" s="366">
        <v>73.5</v>
      </c>
      <c r="AS12" s="366">
        <f t="shared" si="3"/>
        <v>91.75</v>
      </c>
      <c r="AT12" s="78" t="str">
        <f t="shared" si="19"/>
        <v>A1</v>
      </c>
      <c r="AU12" s="370">
        <v>8.5</v>
      </c>
      <c r="AV12" s="369">
        <v>4.5</v>
      </c>
      <c r="AW12" s="78">
        <v>4</v>
      </c>
      <c r="AX12" s="369">
        <v>51</v>
      </c>
      <c r="AY12" s="368">
        <f t="shared" si="27"/>
        <v>68</v>
      </c>
      <c r="AZ12" s="393" t="str">
        <f t="shared" si="20"/>
        <v>B2</v>
      </c>
      <c r="BA12" s="392">
        <v>6</v>
      </c>
      <c r="BB12" s="373" t="s">
        <v>45</v>
      </c>
      <c r="BC12" s="366">
        <v>9</v>
      </c>
      <c r="BD12" s="366">
        <v>5</v>
      </c>
      <c r="BE12" s="366">
        <v>5</v>
      </c>
      <c r="BF12" s="366">
        <v>48</v>
      </c>
      <c r="BG12" s="366">
        <f t="shared" si="5"/>
        <v>67</v>
      </c>
      <c r="BH12" s="78" t="str">
        <f t="shared" si="21"/>
        <v>B2</v>
      </c>
      <c r="BI12" s="370">
        <v>4</v>
      </c>
      <c r="BJ12" s="78">
        <v>3.5</v>
      </c>
      <c r="BK12" s="78">
        <v>4</v>
      </c>
      <c r="BL12" s="369">
        <v>37</v>
      </c>
      <c r="BM12" s="368">
        <f t="shared" si="28"/>
        <v>48.5</v>
      </c>
      <c r="BN12" s="368" t="str">
        <f t="shared" si="22"/>
        <v>C2</v>
      </c>
      <c r="BO12" s="366">
        <v>31.5</v>
      </c>
      <c r="BP12" s="369">
        <v>35.5</v>
      </c>
      <c r="BQ12" s="375">
        <v>45</v>
      </c>
      <c r="BR12" s="78">
        <v>32</v>
      </c>
      <c r="BS12" s="375">
        <v>45.5</v>
      </c>
      <c r="BT12" s="78">
        <v>33.5</v>
      </c>
      <c r="BU12" s="362">
        <f t="shared" si="0"/>
        <v>360.25</v>
      </c>
      <c r="BV12" s="362">
        <f t="shared" si="25"/>
        <v>321.25</v>
      </c>
      <c r="BW12" s="368">
        <f t="shared" si="8"/>
        <v>681.5</v>
      </c>
      <c r="BX12" s="368">
        <f t="shared" si="23"/>
        <v>68.150000000000006</v>
      </c>
      <c r="BY12" s="418" t="str">
        <f t="shared" si="24"/>
        <v>B2</v>
      </c>
      <c r="BZ12" s="393" t="s">
        <v>523</v>
      </c>
    </row>
    <row r="13" spans="1:78" ht="20.100000000000001" customHeight="1" x14ac:dyDescent="0.3">
      <c r="A13" s="411">
        <v>7</v>
      </c>
      <c r="B13" s="373" t="s">
        <v>49</v>
      </c>
      <c r="C13" s="376">
        <v>8.25</v>
      </c>
      <c r="D13" s="366">
        <v>5</v>
      </c>
      <c r="E13" s="366">
        <v>4</v>
      </c>
      <c r="F13" s="376">
        <v>44</v>
      </c>
      <c r="G13" s="78">
        <f t="shared" si="9"/>
        <v>61.25</v>
      </c>
      <c r="H13" s="78" t="str">
        <f t="shared" si="10"/>
        <v>B2</v>
      </c>
      <c r="I13" s="78">
        <v>8.25</v>
      </c>
      <c r="J13" s="78">
        <v>4</v>
      </c>
      <c r="K13" s="78">
        <v>4</v>
      </c>
      <c r="L13" s="78">
        <v>61</v>
      </c>
      <c r="M13" s="368">
        <f t="shared" si="1"/>
        <v>77.25</v>
      </c>
      <c r="N13" s="78" t="str">
        <f t="shared" si="11"/>
        <v>B1</v>
      </c>
      <c r="O13" s="376">
        <v>5.25</v>
      </c>
      <c r="P13" s="366">
        <v>4</v>
      </c>
      <c r="Q13" s="366">
        <v>4</v>
      </c>
      <c r="R13" s="366">
        <v>46.5</v>
      </c>
      <c r="S13" s="78">
        <f t="shared" si="12"/>
        <v>59.75</v>
      </c>
      <c r="T13" s="78" t="str">
        <f t="shared" si="13"/>
        <v>C1</v>
      </c>
      <c r="U13" s="78">
        <v>7.75</v>
      </c>
      <c r="V13" s="78">
        <v>4</v>
      </c>
      <c r="W13" s="346">
        <v>4</v>
      </c>
      <c r="X13" s="369">
        <v>61</v>
      </c>
      <c r="Y13" s="368">
        <f t="shared" si="14"/>
        <v>76.75</v>
      </c>
      <c r="Z13" s="393" t="str">
        <f t="shared" si="15"/>
        <v>B1</v>
      </c>
      <c r="AA13" s="392">
        <v>7</v>
      </c>
      <c r="AB13" s="373" t="s">
        <v>49</v>
      </c>
      <c r="AC13" s="366">
        <v>8.5</v>
      </c>
      <c r="AD13" s="366">
        <v>3</v>
      </c>
      <c r="AE13" s="366">
        <v>3.5</v>
      </c>
      <c r="AF13" s="366">
        <v>51.5</v>
      </c>
      <c r="AG13" s="366">
        <f t="shared" si="2"/>
        <v>66.5</v>
      </c>
      <c r="AH13" s="78" t="str">
        <f t="shared" si="16"/>
        <v>B2</v>
      </c>
      <c r="AI13" s="78">
        <v>8.25</v>
      </c>
      <c r="AJ13" s="78">
        <v>5</v>
      </c>
      <c r="AK13" s="78">
        <v>4</v>
      </c>
      <c r="AL13" s="369">
        <v>66</v>
      </c>
      <c r="AM13" s="368">
        <f t="shared" si="26"/>
        <v>83.25</v>
      </c>
      <c r="AN13" s="368" t="str">
        <f t="shared" si="18"/>
        <v>A2</v>
      </c>
      <c r="AO13" s="367">
        <v>9.25</v>
      </c>
      <c r="AP13" s="366">
        <v>4</v>
      </c>
      <c r="AQ13" s="366">
        <v>4.5</v>
      </c>
      <c r="AR13" s="366">
        <v>74.5</v>
      </c>
      <c r="AS13" s="366">
        <f t="shared" si="3"/>
        <v>92.25</v>
      </c>
      <c r="AT13" s="78" t="str">
        <f t="shared" si="19"/>
        <v>A1</v>
      </c>
      <c r="AU13" s="370">
        <v>8.5</v>
      </c>
      <c r="AV13" s="369">
        <v>4.5</v>
      </c>
      <c r="AW13" s="78">
        <v>4.5</v>
      </c>
      <c r="AX13" s="369">
        <v>66</v>
      </c>
      <c r="AY13" s="368">
        <f t="shared" si="27"/>
        <v>83.5</v>
      </c>
      <c r="AZ13" s="393" t="str">
        <f t="shared" si="20"/>
        <v>A2</v>
      </c>
      <c r="BA13" s="392">
        <v>7</v>
      </c>
      <c r="BB13" s="373" t="s">
        <v>49</v>
      </c>
      <c r="BC13" s="366">
        <v>8.75</v>
      </c>
      <c r="BD13" s="366">
        <v>4</v>
      </c>
      <c r="BE13" s="366">
        <v>5</v>
      </c>
      <c r="BF13" s="366">
        <v>62.5</v>
      </c>
      <c r="BG13" s="366">
        <f t="shared" si="5"/>
        <v>80.25</v>
      </c>
      <c r="BH13" s="78" t="str">
        <f t="shared" si="21"/>
        <v>B1</v>
      </c>
      <c r="BI13" s="370">
        <v>8.75</v>
      </c>
      <c r="BJ13" s="78">
        <v>4</v>
      </c>
      <c r="BK13" s="78">
        <v>5</v>
      </c>
      <c r="BL13" s="369">
        <v>65</v>
      </c>
      <c r="BM13" s="368">
        <f t="shared" si="28"/>
        <v>82.75</v>
      </c>
      <c r="BN13" s="368" t="str">
        <f t="shared" si="22"/>
        <v>A2</v>
      </c>
      <c r="BO13" s="366">
        <v>33.5</v>
      </c>
      <c r="BP13" s="369">
        <v>47.5</v>
      </c>
      <c r="BQ13" s="375">
        <v>39</v>
      </c>
      <c r="BR13" s="78">
        <v>46</v>
      </c>
      <c r="BS13" s="375">
        <v>42</v>
      </c>
      <c r="BT13" s="78">
        <v>39.5</v>
      </c>
      <c r="BU13" s="362">
        <f t="shared" si="0"/>
        <v>360</v>
      </c>
      <c r="BV13" s="362">
        <f t="shared" si="25"/>
        <v>403.5</v>
      </c>
      <c r="BW13" s="368">
        <f t="shared" si="8"/>
        <v>763.5</v>
      </c>
      <c r="BX13" s="368">
        <f t="shared" si="23"/>
        <v>76.349999999999994</v>
      </c>
      <c r="BY13" s="418" t="str">
        <f t="shared" si="24"/>
        <v>B1</v>
      </c>
      <c r="BZ13" s="393" t="s">
        <v>526</v>
      </c>
    </row>
    <row r="14" spans="1:78" ht="20.100000000000001" customHeight="1" x14ac:dyDescent="0.3">
      <c r="A14" s="411">
        <v>8</v>
      </c>
      <c r="B14" s="373" t="s">
        <v>52</v>
      </c>
      <c r="C14" s="376">
        <v>9</v>
      </c>
      <c r="D14" s="366">
        <v>5</v>
      </c>
      <c r="E14" s="366">
        <v>5</v>
      </c>
      <c r="F14" s="376">
        <v>68.5</v>
      </c>
      <c r="G14" s="78">
        <f t="shared" si="9"/>
        <v>87.5</v>
      </c>
      <c r="H14" s="78" t="str">
        <f t="shared" si="10"/>
        <v>A2</v>
      </c>
      <c r="I14" s="78">
        <v>9.5</v>
      </c>
      <c r="J14" s="78">
        <v>5</v>
      </c>
      <c r="K14" s="78">
        <v>5</v>
      </c>
      <c r="L14" s="78">
        <v>70.5</v>
      </c>
      <c r="M14" s="368">
        <f t="shared" si="1"/>
        <v>90</v>
      </c>
      <c r="N14" s="78" t="str">
        <f t="shared" si="11"/>
        <v>A2</v>
      </c>
      <c r="O14" s="376">
        <v>8.25</v>
      </c>
      <c r="P14" s="366">
        <v>5</v>
      </c>
      <c r="Q14" s="366">
        <v>4</v>
      </c>
      <c r="R14" s="366">
        <v>72.5</v>
      </c>
      <c r="S14" s="78">
        <f t="shared" si="12"/>
        <v>89.75</v>
      </c>
      <c r="T14" s="78" t="str">
        <f t="shared" si="13"/>
        <v>A2</v>
      </c>
      <c r="U14" s="78">
        <v>8.5</v>
      </c>
      <c r="V14" s="78">
        <v>5</v>
      </c>
      <c r="W14" s="346">
        <v>4.5</v>
      </c>
      <c r="X14" s="78">
        <v>64</v>
      </c>
      <c r="Y14" s="368">
        <f t="shared" si="14"/>
        <v>82</v>
      </c>
      <c r="Z14" s="393" t="str">
        <f t="shared" si="15"/>
        <v>A2</v>
      </c>
      <c r="AA14" s="392">
        <v>8</v>
      </c>
      <c r="AB14" s="373" t="s">
        <v>52</v>
      </c>
      <c r="AC14" s="366">
        <v>8.5</v>
      </c>
      <c r="AD14" s="366">
        <v>5</v>
      </c>
      <c r="AE14" s="366">
        <v>5</v>
      </c>
      <c r="AF14" s="366">
        <v>63.5</v>
      </c>
      <c r="AG14" s="366">
        <f t="shared" si="2"/>
        <v>82</v>
      </c>
      <c r="AH14" s="78" t="str">
        <f t="shared" si="16"/>
        <v>A2</v>
      </c>
      <c r="AI14" s="78">
        <v>9.25</v>
      </c>
      <c r="AJ14" s="78">
        <v>5</v>
      </c>
      <c r="AK14" s="78">
        <v>5</v>
      </c>
      <c r="AL14" s="78">
        <v>71</v>
      </c>
      <c r="AM14" s="368">
        <f t="shared" si="26"/>
        <v>90.25</v>
      </c>
      <c r="AN14" s="368" t="str">
        <f t="shared" si="18"/>
        <v>A2</v>
      </c>
      <c r="AO14" s="367">
        <v>9.75</v>
      </c>
      <c r="AP14" s="366">
        <v>5</v>
      </c>
      <c r="AQ14" s="366">
        <v>5</v>
      </c>
      <c r="AR14" s="366">
        <v>79</v>
      </c>
      <c r="AS14" s="366">
        <f t="shared" si="3"/>
        <v>98.75</v>
      </c>
      <c r="AT14" s="78" t="str">
        <f t="shared" si="19"/>
        <v>A1</v>
      </c>
      <c r="AU14" s="370">
        <v>9.75</v>
      </c>
      <c r="AV14" s="369">
        <v>5</v>
      </c>
      <c r="AW14" s="78">
        <v>5</v>
      </c>
      <c r="AX14" s="78">
        <v>74.5</v>
      </c>
      <c r="AY14" s="368">
        <f t="shared" si="27"/>
        <v>94.25</v>
      </c>
      <c r="AZ14" s="393" t="str">
        <f t="shared" si="20"/>
        <v>A1</v>
      </c>
      <c r="BA14" s="392">
        <v>8</v>
      </c>
      <c r="BB14" s="373" t="s">
        <v>52</v>
      </c>
      <c r="BC14" s="366">
        <v>10</v>
      </c>
      <c r="BD14" s="366">
        <v>5</v>
      </c>
      <c r="BE14" s="366">
        <v>5</v>
      </c>
      <c r="BF14" s="366">
        <v>68.5</v>
      </c>
      <c r="BG14" s="366">
        <f t="shared" si="5"/>
        <v>88.5</v>
      </c>
      <c r="BH14" s="78" t="str">
        <f t="shared" si="21"/>
        <v>A2</v>
      </c>
      <c r="BI14" s="370">
        <v>10</v>
      </c>
      <c r="BJ14" s="78">
        <v>5</v>
      </c>
      <c r="BK14" s="78">
        <v>5</v>
      </c>
      <c r="BL14" s="78">
        <v>71.5</v>
      </c>
      <c r="BM14" s="368">
        <f t="shared" si="28"/>
        <v>91.5</v>
      </c>
      <c r="BN14" s="368" t="str">
        <f t="shared" si="22"/>
        <v>A1</v>
      </c>
      <c r="BO14" s="366">
        <v>50</v>
      </c>
      <c r="BP14" s="78">
        <v>50</v>
      </c>
      <c r="BQ14" s="375">
        <v>49</v>
      </c>
      <c r="BR14" s="78">
        <v>50</v>
      </c>
      <c r="BS14" s="375">
        <v>50</v>
      </c>
      <c r="BT14" s="78">
        <v>48.5</v>
      </c>
      <c r="BU14" s="362">
        <f t="shared" si="0"/>
        <v>446.5</v>
      </c>
      <c r="BV14" s="362">
        <f t="shared" si="25"/>
        <v>448</v>
      </c>
      <c r="BW14" s="368">
        <f t="shared" si="8"/>
        <v>894.5</v>
      </c>
      <c r="BX14" s="368">
        <f t="shared" si="23"/>
        <v>89.45</v>
      </c>
      <c r="BY14" s="418" t="str">
        <f t="shared" si="24"/>
        <v>A2</v>
      </c>
      <c r="BZ14" s="393" t="s">
        <v>527</v>
      </c>
    </row>
    <row r="15" spans="1:78" ht="20.100000000000001" customHeight="1" x14ac:dyDescent="0.3">
      <c r="A15" s="411">
        <v>9</v>
      </c>
      <c r="B15" s="373" t="s">
        <v>56</v>
      </c>
      <c r="C15" s="376">
        <v>1.25</v>
      </c>
      <c r="D15" s="366">
        <v>4</v>
      </c>
      <c r="E15" s="366">
        <v>3</v>
      </c>
      <c r="F15" s="376">
        <v>5.5</v>
      </c>
      <c r="G15" s="78">
        <f t="shared" si="9"/>
        <v>13.75</v>
      </c>
      <c r="H15" s="78" t="str">
        <f t="shared" si="10"/>
        <v>E</v>
      </c>
      <c r="I15" s="78">
        <v>1</v>
      </c>
      <c r="J15" s="78">
        <v>3</v>
      </c>
      <c r="K15" s="78">
        <v>2.5</v>
      </c>
      <c r="L15" s="78">
        <v>12</v>
      </c>
      <c r="M15" s="451">
        <f t="shared" si="1"/>
        <v>18.5</v>
      </c>
      <c r="N15" s="78" t="str">
        <f t="shared" si="11"/>
        <v>E</v>
      </c>
      <c r="O15" s="376">
        <v>3.25</v>
      </c>
      <c r="P15" s="366">
        <v>3</v>
      </c>
      <c r="Q15" s="366">
        <v>4</v>
      </c>
      <c r="R15" s="366">
        <v>16</v>
      </c>
      <c r="S15" s="78">
        <f t="shared" si="12"/>
        <v>26.25</v>
      </c>
      <c r="T15" s="78" t="str">
        <f t="shared" si="13"/>
        <v>E</v>
      </c>
      <c r="U15" s="78">
        <v>0.75</v>
      </c>
      <c r="V15" s="78">
        <v>4</v>
      </c>
      <c r="W15" s="346">
        <v>2.5</v>
      </c>
      <c r="X15" s="78">
        <v>23</v>
      </c>
      <c r="Y15" s="453">
        <f t="shared" si="14"/>
        <v>30.25</v>
      </c>
      <c r="Z15" s="393" t="str">
        <f t="shared" si="15"/>
        <v>E</v>
      </c>
      <c r="AA15" s="392">
        <v>9</v>
      </c>
      <c r="AB15" s="373" t="s">
        <v>56</v>
      </c>
      <c r="AC15" s="366">
        <v>1</v>
      </c>
      <c r="AD15" s="366">
        <v>2</v>
      </c>
      <c r="AE15" s="366">
        <v>2</v>
      </c>
      <c r="AF15" s="366">
        <v>13</v>
      </c>
      <c r="AG15" s="366">
        <f t="shared" si="2"/>
        <v>18</v>
      </c>
      <c r="AH15" s="78" t="str">
        <f t="shared" si="16"/>
        <v>E</v>
      </c>
      <c r="AI15" s="78">
        <v>2.5</v>
      </c>
      <c r="AJ15" s="78">
        <v>3</v>
      </c>
      <c r="AK15" s="78">
        <v>3</v>
      </c>
      <c r="AL15" s="78">
        <v>12</v>
      </c>
      <c r="AM15" s="453">
        <f t="shared" si="26"/>
        <v>20.5</v>
      </c>
      <c r="AN15" s="368" t="str">
        <f t="shared" si="18"/>
        <v>E</v>
      </c>
      <c r="AO15" s="367">
        <v>2.5</v>
      </c>
      <c r="AP15" s="366">
        <v>2.5</v>
      </c>
      <c r="AQ15" s="366">
        <v>3.5</v>
      </c>
      <c r="AR15" s="366">
        <v>16</v>
      </c>
      <c r="AS15" s="366">
        <f t="shared" si="3"/>
        <v>24.5</v>
      </c>
      <c r="AT15" s="78" t="str">
        <f t="shared" si="19"/>
        <v>E</v>
      </c>
      <c r="AU15" s="370">
        <v>2</v>
      </c>
      <c r="AV15" s="422">
        <v>3.5</v>
      </c>
      <c r="AW15" s="346">
        <v>3</v>
      </c>
      <c r="AX15" s="78">
        <v>14</v>
      </c>
      <c r="AY15" s="453">
        <f t="shared" si="27"/>
        <v>22.5</v>
      </c>
      <c r="AZ15" s="393" t="str">
        <f t="shared" si="20"/>
        <v>E</v>
      </c>
      <c r="BA15" s="392">
        <v>9</v>
      </c>
      <c r="BB15" s="373" t="s">
        <v>56</v>
      </c>
      <c r="BC15" s="366">
        <v>0.75</v>
      </c>
      <c r="BD15" s="366">
        <v>3</v>
      </c>
      <c r="BE15" s="366">
        <v>5</v>
      </c>
      <c r="BF15" s="366">
        <v>14</v>
      </c>
      <c r="BG15" s="366">
        <f t="shared" si="5"/>
        <v>22.75</v>
      </c>
      <c r="BH15" s="78" t="str">
        <f t="shared" si="21"/>
        <v>E</v>
      </c>
      <c r="BI15" s="370">
        <v>0.75</v>
      </c>
      <c r="BJ15" s="78">
        <v>2.5</v>
      </c>
      <c r="BK15" s="78">
        <v>3</v>
      </c>
      <c r="BL15" s="78">
        <v>7</v>
      </c>
      <c r="BM15" s="453">
        <f t="shared" si="28"/>
        <v>13.25</v>
      </c>
      <c r="BN15" s="368" t="str">
        <f t="shared" si="22"/>
        <v>E</v>
      </c>
      <c r="BO15" s="366">
        <v>10</v>
      </c>
      <c r="BP15" s="78">
        <v>8</v>
      </c>
      <c r="BQ15" s="375">
        <v>11</v>
      </c>
      <c r="BR15" s="78">
        <v>12.5</v>
      </c>
      <c r="BS15" s="375">
        <v>2</v>
      </c>
      <c r="BT15" s="78">
        <v>11.5</v>
      </c>
      <c r="BU15" s="362">
        <f t="shared" si="0"/>
        <v>105.25</v>
      </c>
      <c r="BV15" s="362">
        <f t="shared" si="25"/>
        <v>105</v>
      </c>
      <c r="BW15" s="368">
        <f t="shared" si="8"/>
        <v>210.25</v>
      </c>
      <c r="BX15" s="368">
        <f t="shared" si="23"/>
        <v>21.024999999999999</v>
      </c>
      <c r="BY15" s="418" t="str">
        <f t="shared" si="24"/>
        <v>E</v>
      </c>
      <c r="BZ15" s="393" t="s">
        <v>513</v>
      </c>
    </row>
    <row r="16" spans="1:78" ht="20.100000000000001" customHeight="1" x14ac:dyDescent="0.3">
      <c r="A16" s="411">
        <v>10</v>
      </c>
      <c r="B16" s="373" t="s">
        <v>60</v>
      </c>
      <c r="C16" s="376">
        <v>7</v>
      </c>
      <c r="D16" s="366">
        <v>5</v>
      </c>
      <c r="E16" s="366">
        <v>5</v>
      </c>
      <c r="F16" s="376">
        <v>56</v>
      </c>
      <c r="G16" s="78">
        <f t="shared" si="9"/>
        <v>73</v>
      </c>
      <c r="H16" s="78" t="str">
        <f t="shared" si="10"/>
        <v>B1</v>
      </c>
      <c r="I16" s="78">
        <v>8.75</v>
      </c>
      <c r="J16" s="78">
        <v>5</v>
      </c>
      <c r="K16" s="78">
        <v>4</v>
      </c>
      <c r="L16" s="78">
        <v>64</v>
      </c>
      <c r="M16" s="368">
        <f t="shared" si="1"/>
        <v>81.75</v>
      </c>
      <c r="N16" s="78" t="str">
        <f t="shared" si="11"/>
        <v>A2</v>
      </c>
      <c r="O16" s="376">
        <v>9</v>
      </c>
      <c r="P16" s="366">
        <v>4</v>
      </c>
      <c r="Q16" s="366">
        <v>4</v>
      </c>
      <c r="R16" s="366">
        <v>63.5</v>
      </c>
      <c r="S16" s="78">
        <f t="shared" si="12"/>
        <v>80.5</v>
      </c>
      <c r="T16" s="78" t="str">
        <f t="shared" si="13"/>
        <v>B1</v>
      </c>
      <c r="U16" s="78">
        <v>8.5</v>
      </c>
      <c r="V16" s="78">
        <v>5</v>
      </c>
      <c r="W16" s="346">
        <v>4</v>
      </c>
      <c r="X16" s="78">
        <v>70.5</v>
      </c>
      <c r="Y16" s="368">
        <f t="shared" si="14"/>
        <v>88</v>
      </c>
      <c r="Z16" s="393" t="str">
        <f t="shared" si="15"/>
        <v>A2</v>
      </c>
      <c r="AA16" s="392">
        <v>10</v>
      </c>
      <c r="AB16" s="373" t="s">
        <v>60</v>
      </c>
      <c r="AC16" s="366">
        <v>9.25</v>
      </c>
      <c r="AD16" s="366">
        <v>5</v>
      </c>
      <c r="AE16" s="366">
        <v>5</v>
      </c>
      <c r="AF16" s="366">
        <v>58</v>
      </c>
      <c r="AG16" s="366">
        <f t="shared" si="2"/>
        <v>77.25</v>
      </c>
      <c r="AH16" s="78" t="str">
        <f t="shared" si="16"/>
        <v>B1</v>
      </c>
      <c r="AI16" s="78">
        <v>9.25</v>
      </c>
      <c r="AJ16" s="78">
        <v>5</v>
      </c>
      <c r="AK16" s="78">
        <v>5</v>
      </c>
      <c r="AL16" s="78">
        <v>61.5</v>
      </c>
      <c r="AM16" s="368">
        <f t="shared" si="26"/>
        <v>80.75</v>
      </c>
      <c r="AN16" s="368" t="str">
        <f t="shared" si="18"/>
        <v>B1</v>
      </c>
      <c r="AO16" s="367">
        <v>9.75</v>
      </c>
      <c r="AP16" s="366">
        <v>5</v>
      </c>
      <c r="AQ16" s="366">
        <v>5</v>
      </c>
      <c r="AR16" s="366">
        <v>78.5</v>
      </c>
      <c r="AS16" s="366">
        <f t="shared" si="3"/>
        <v>98.25</v>
      </c>
      <c r="AT16" s="78" t="str">
        <f t="shared" si="19"/>
        <v>A1</v>
      </c>
      <c r="AU16" s="370">
        <v>8.5</v>
      </c>
      <c r="AV16" s="369">
        <v>5</v>
      </c>
      <c r="AW16" s="78">
        <v>5</v>
      </c>
      <c r="AX16" s="78">
        <v>73.5</v>
      </c>
      <c r="AY16" s="368">
        <f t="shared" si="27"/>
        <v>92</v>
      </c>
      <c r="AZ16" s="393" t="str">
        <f t="shared" si="20"/>
        <v>A1</v>
      </c>
      <c r="BA16" s="392">
        <v>10</v>
      </c>
      <c r="BB16" s="373" t="s">
        <v>60</v>
      </c>
      <c r="BC16" s="366">
        <v>9.75</v>
      </c>
      <c r="BD16" s="366">
        <v>5</v>
      </c>
      <c r="BE16" s="366">
        <v>5</v>
      </c>
      <c r="BF16" s="366">
        <v>69</v>
      </c>
      <c r="BG16" s="366">
        <f t="shared" si="5"/>
        <v>88.75</v>
      </c>
      <c r="BH16" s="78" t="str">
        <f t="shared" si="21"/>
        <v>A2</v>
      </c>
      <c r="BI16" s="370">
        <v>9.25</v>
      </c>
      <c r="BJ16" s="78">
        <v>5</v>
      </c>
      <c r="BK16" s="78">
        <v>5</v>
      </c>
      <c r="BL16" s="78">
        <v>71</v>
      </c>
      <c r="BM16" s="368">
        <f t="shared" si="28"/>
        <v>90.25</v>
      </c>
      <c r="BN16" s="368" t="str">
        <f t="shared" si="22"/>
        <v>A2</v>
      </c>
      <c r="BO16" s="366">
        <v>44</v>
      </c>
      <c r="BP16" s="78">
        <v>49.5</v>
      </c>
      <c r="BQ16" s="375">
        <v>42</v>
      </c>
      <c r="BR16" s="78">
        <v>41.5</v>
      </c>
      <c r="BS16" s="375">
        <v>45.5</v>
      </c>
      <c r="BT16" s="78">
        <v>37.5</v>
      </c>
      <c r="BU16" s="362">
        <f t="shared" si="0"/>
        <v>417.75</v>
      </c>
      <c r="BV16" s="362">
        <f t="shared" si="25"/>
        <v>432.75</v>
      </c>
      <c r="BW16" s="368">
        <f t="shared" si="8"/>
        <v>850.5</v>
      </c>
      <c r="BX16" s="368">
        <f t="shared" si="23"/>
        <v>85.05</v>
      </c>
      <c r="BY16" s="418" t="str">
        <f t="shared" si="24"/>
        <v>A2</v>
      </c>
      <c r="BZ16" s="393" t="s">
        <v>528</v>
      </c>
    </row>
    <row r="17" spans="1:78" ht="20.100000000000001" customHeight="1" x14ac:dyDescent="0.25">
      <c r="A17" s="411">
        <v>11</v>
      </c>
      <c r="B17" s="373" t="s">
        <v>63</v>
      </c>
      <c r="C17" s="376">
        <v>7.5</v>
      </c>
      <c r="D17" s="366">
        <v>5</v>
      </c>
      <c r="E17" s="366">
        <v>4</v>
      </c>
      <c r="F17" s="376">
        <v>59.5</v>
      </c>
      <c r="G17" s="78">
        <f t="shared" si="9"/>
        <v>76</v>
      </c>
      <c r="H17" s="78" t="str">
        <f t="shared" si="10"/>
        <v>B1</v>
      </c>
      <c r="I17" s="369">
        <v>8.5</v>
      </c>
      <c r="J17" s="78">
        <v>5</v>
      </c>
      <c r="K17" s="78">
        <v>5</v>
      </c>
      <c r="L17" s="78">
        <v>64.5</v>
      </c>
      <c r="M17" s="368">
        <f t="shared" si="1"/>
        <v>83</v>
      </c>
      <c r="N17" s="78" t="str">
        <f t="shared" si="11"/>
        <v>A2</v>
      </c>
      <c r="O17" s="376">
        <v>8.75</v>
      </c>
      <c r="P17" s="366">
        <v>4</v>
      </c>
      <c r="Q17" s="366">
        <v>4</v>
      </c>
      <c r="R17" s="366">
        <v>62.5</v>
      </c>
      <c r="S17" s="78">
        <f t="shared" si="12"/>
        <v>79.25</v>
      </c>
      <c r="T17" s="78" t="str">
        <f t="shared" si="13"/>
        <v>B1</v>
      </c>
      <c r="U17" s="369">
        <v>6.75</v>
      </c>
      <c r="V17" s="78">
        <v>4.5</v>
      </c>
      <c r="W17" s="346">
        <v>4</v>
      </c>
      <c r="X17" s="78">
        <v>68</v>
      </c>
      <c r="Y17" s="368">
        <f t="shared" si="14"/>
        <v>83.25</v>
      </c>
      <c r="Z17" s="393" t="str">
        <f t="shared" si="15"/>
        <v>A2</v>
      </c>
      <c r="AA17" s="392">
        <v>11</v>
      </c>
      <c r="AB17" s="373" t="s">
        <v>63</v>
      </c>
      <c r="AC17" s="366">
        <v>8</v>
      </c>
      <c r="AD17" s="366">
        <v>5</v>
      </c>
      <c r="AE17" s="366">
        <v>5</v>
      </c>
      <c r="AF17" s="366">
        <v>50</v>
      </c>
      <c r="AG17" s="366">
        <f t="shared" si="2"/>
        <v>68</v>
      </c>
      <c r="AH17" s="78" t="str">
        <f t="shared" si="16"/>
        <v>B2</v>
      </c>
      <c r="AI17" s="369">
        <v>9</v>
      </c>
      <c r="AJ17" s="78">
        <v>4</v>
      </c>
      <c r="AK17" s="78">
        <v>4</v>
      </c>
      <c r="AL17" s="78">
        <v>52</v>
      </c>
      <c r="AM17" s="368">
        <f t="shared" si="26"/>
        <v>69</v>
      </c>
      <c r="AN17" s="368" t="str">
        <f t="shared" si="18"/>
        <v>B2</v>
      </c>
      <c r="AO17" s="367">
        <v>9.25</v>
      </c>
      <c r="AP17" s="366">
        <v>5</v>
      </c>
      <c r="AQ17" s="366">
        <v>5</v>
      </c>
      <c r="AR17" s="366">
        <v>67.5</v>
      </c>
      <c r="AS17" s="366">
        <f t="shared" si="3"/>
        <v>86.75</v>
      </c>
      <c r="AT17" s="78" t="str">
        <f t="shared" si="19"/>
        <v>A2</v>
      </c>
      <c r="AU17" s="370">
        <v>9.25</v>
      </c>
      <c r="AV17" s="369">
        <v>5</v>
      </c>
      <c r="AW17" s="78">
        <v>4.5</v>
      </c>
      <c r="AX17" s="78">
        <v>67.5</v>
      </c>
      <c r="AY17" s="368">
        <f t="shared" si="27"/>
        <v>86.25</v>
      </c>
      <c r="AZ17" s="393" t="str">
        <f t="shared" si="20"/>
        <v>A2</v>
      </c>
      <c r="BA17" s="392">
        <v>11</v>
      </c>
      <c r="BB17" s="373" t="s">
        <v>63</v>
      </c>
      <c r="BC17" s="366">
        <v>9.25</v>
      </c>
      <c r="BD17" s="366">
        <v>5</v>
      </c>
      <c r="BE17" s="366">
        <v>5</v>
      </c>
      <c r="BF17" s="366">
        <v>56</v>
      </c>
      <c r="BG17" s="366">
        <f t="shared" si="5"/>
        <v>75.25</v>
      </c>
      <c r="BH17" s="78" t="str">
        <f t="shared" si="21"/>
        <v>B1</v>
      </c>
      <c r="BI17" s="370">
        <v>9.25</v>
      </c>
      <c r="BJ17" s="78">
        <v>4.5</v>
      </c>
      <c r="BK17" s="78">
        <v>5</v>
      </c>
      <c r="BL17" s="78">
        <v>53.5</v>
      </c>
      <c r="BM17" s="368">
        <f t="shared" si="28"/>
        <v>72.25</v>
      </c>
      <c r="BN17" s="368" t="str">
        <f t="shared" si="22"/>
        <v>B1</v>
      </c>
      <c r="BO17" s="366">
        <v>43.5</v>
      </c>
      <c r="BP17" s="78">
        <v>42.5</v>
      </c>
      <c r="BQ17" s="375">
        <v>46</v>
      </c>
      <c r="BR17" s="78">
        <v>43</v>
      </c>
      <c r="BS17" s="375">
        <v>33.5</v>
      </c>
      <c r="BT17" s="78">
        <v>39.5</v>
      </c>
      <c r="BU17" s="362">
        <f t="shared" si="0"/>
        <v>385.25</v>
      </c>
      <c r="BV17" s="362">
        <f t="shared" si="25"/>
        <v>393.75</v>
      </c>
      <c r="BW17" s="368">
        <f t="shared" si="8"/>
        <v>779</v>
      </c>
      <c r="BX17" s="368">
        <f t="shared" si="23"/>
        <v>77.900000000000006</v>
      </c>
      <c r="BY17" s="418" t="str">
        <f t="shared" si="24"/>
        <v>B1</v>
      </c>
      <c r="BZ17" s="393" t="s">
        <v>526</v>
      </c>
    </row>
    <row r="18" spans="1:78" ht="20.100000000000001" customHeight="1" x14ac:dyDescent="0.25">
      <c r="A18" s="411">
        <v>12</v>
      </c>
      <c r="B18" s="373" t="s">
        <v>66</v>
      </c>
      <c r="C18" s="376">
        <v>6</v>
      </c>
      <c r="D18" s="366">
        <v>5</v>
      </c>
      <c r="E18" s="366">
        <v>5</v>
      </c>
      <c r="F18" s="376">
        <v>40</v>
      </c>
      <c r="G18" s="78">
        <f t="shared" si="9"/>
        <v>56</v>
      </c>
      <c r="H18" s="78" t="str">
        <f t="shared" si="10"/>
        <v>C1</v>
      </c>
      <c r="I18" s="78">
        <v>6.25</v>
      </c>
      <c r="J18" s="78">
        <v>5</v>
      </c>
      <c r="K18" s="78">
        <v>4</v>
      </c>
      <c r="L18" s="78">
        <v>49</v>
      </c>
      <c r="M18" s="368">
        <f t="shared" si="1"/>
        <v>64.25</v>
      </c>
      <c r="N18" s="78" t="str">
        <f t="shared" si="11"/>
        <v>B2</v>
      </c>
      <c r="O18" s="376">
        <v>5.5</v>
      </c>
      <c r="P18" s="366">
        <v>4</v>
      </c>
      <c r="Q18" s="366">
        <v>4</v>
      </c>
      <c r="R18" s="366">
        <v>32.5</v>
      </c>
      <c r="S18" s="78">
        <f t="shared" si="12"/>
        <v>46</v>
      </c>
      <c r="T18" s="78" t="str">
        <f t="shared" si="13"/>
        <v>C2</v>
      </c>
      <c r="U18" s="78">
        <v>3</v>
      </c>
      <c r="V18" s="78">
        <v>4.5</v>
      </c>
      <c r="W18" s="346">
        <v>3.5</v>
      </c>
      <c r="X18" s="78">
        <v>42.5</v>
      </c>
      <c r="Y18" s="368">
        <f t="shared" si="14"/>
        <v>53.5</v>
      </c>
      <c r="Z18" s="393" t="str">
        <f t="shared" si="15"/>
        <v>C1</v>
      </c>
      <c r="AA18" s="392">
        <v>12</v>
      </c>
      <c r="AB18" s="373" t="s">
        <v>66</v>
      </c>
      <c r="AC18" s="366">
        <v>6.25</v>
      </c>
      <c r="AD18" s="366">
        <v>4</v>
      </c>
      <c r="AE18" s="366">
        <v>3</v>
      </c>
      <c r="AF18" s="366">
        <v>30.5</v>
      </c>
      <c r="AG18" s="366">
        <f t="shared" si="2"/>
        <v>43.75</v>
      </c>
      <c r="AH18" s="78" t="str">
        <f t="shared" si="16"/>
        <v>C2</v>
      </c>
      <c r="AI18" s="78">
        <v>3.75</v>
      </c>
      <c r="AJ18" s="78">
        <v>4</v>
      </c>
      <c r="AK18" s="78">
        <v>5</v>
      </c>
      <c r="AL18" s="78">
        <v>46</v>
      </c>
      <c r="AM18" s="368">
        <f t="shared" si="26"/>
        <v>58.75</v>
      </c>
      <c r="AN18" s="368" t="str">
        <f t="shared" si="18"/>
        <v>C1</v>
      </c>
      <c r="AO18" s="367">
        <v>7.25</v>
      </c>
      <c r="AP18" s="366">
        <v>5</v>
      </c>
      <c r="AQ18" s="366">
        <v>4.5</v>
      </c>
      <c r="AR18" s="366">
        <v>57</v>
      </c>
      <c r="AS18" s="366">
        <f t="shared" si="3"/>
        <v>73.75</v>
      </c>
      <c r="AT18" s="78" t="str">
        <f t="shared" si="19"/>
        <v>B1</v>
      </c>
      <c r="AU18" s="370">
        <v>6</v>
      </c>
      <c r="AV18" s="369">
        <v>5</v>
      </c>
      <c r="AW18" s="78">
        <v>3.5</v>
      </c>
      <c r="AX18" s="78">
        <v>37</v>
      </c>
      <c r="AY18" s="368">
        <f t="shared" si="27"/>
        <v>51.5</v>
      </c>
      <c r="AZ18" s="393" t="str">
        <f t="shared" si="20"/>
        <v>C1</v>
      </c>
      <c r="BA18" s="392">
        <v>12</v>
      </c>
      <c r="BB18" s="373" t="s">
        <v>66</v>
      </c>
      <c r="BC18" s="366">
        <v>6.5</v>
      </c>
      <c r="BD18" s="366">
        <v>4</v>
      </c>
      <c r="BE18" s="366">
        <v>5</v>
      </c>
      <c r="BF18" s="366">
        <v>42</v>
      </c>
      <c r="BG18" s="366">
        <f t="shared" si="5"/>
        <v>57.5</v>
      </c>
      <c r="BH18" s="78" t="str">
        <f t="shared" si="21"/>
        <v>C1</v>
      </c>
      <c r="BI18" s="370">
        <v>3</v>
      </c>
      <c r="BJ18" s="78">
        <v>3</v>
      </c>
      <c r="BK18" s="78">
        <v>4</v>
      </c>
      <c r="BL18" s="78">
        <v>30</v>
      </c>
      <c r="BM18" s="368">
        <f t="shared" si="28"/>
        <v>40</v>
      </c>
      <c r="BN18" s="368" t="str">
        <f t="shared" si="22"/>
        <v>D</v>
      </c>
      <c r="BO18" s="366">
        <v>31.5</v>
      </c>
      <c r="BP18" s="78">
        <v>43.5</v>
      </c>
      <c r="BQ18" s="375">
        <v>37</v>
      </c>
      <c r="BR18" s="78">
        <v>30</v>
      </c>
      <c r="BS18" s="375">
        <v>35.5</v>
      </c>
      <c r="BT18" s="78">
        <v>27.5</v>
      </c>
      <c r="BU18" s="362">
        <f t="shared" si="0"/>
        <v>277</v>
      </c>
      <c r="BV18" s="362">
        <f t="shared" si="25"/>
        <v>268</v>
      </c>
      <c r="BW18" s="368">
        <f t="shared" si="8"/>
        <v>545</v>
      </c>
      <c r="BX18" s="368">
        <f t="shared" si="23"/>
        <v>54.500000000000007</v>
      </c>
      <c r="BY18" s="418" t="str">
        <f t="shared" si="24"/>
        <v>C1</v>
      </c>
      <c r="BZ18" s="393" t="s">
        <v>520</v>
      </c>
    </row>
    <row r="19" spans="1:78" ht="20.100000000000001" customHeight="1" x14ac:dyDescent="0.25">
      <c r="A19" s="411">
        <v>13</v>
      </c>
      <c r="B19" s="373" t="s">
        <v>69</v>
      </c>
      <c r="C19" s="376">
        <v>5.75</v>
      </c>
      <c r="D19" s="366">
        <v>5</v>
      </c>
      <c r="E19" s="366">
        <v>4</v>
      </c>
      <c r="F19" s="376">
        <v>41.5</v>
      </c>
      <c r="G19" s="78">
        <f t="shared" si="9"/>
        <v>56.25</v>
      </c>
      <c r="H19" s="78" t="str">
        <f t="shared" si="10"/>
        <v>C1</v>
      </c>
      <c r="I19" s="78">
        <v>5.5</v>
      </c>
      <c r="J19" s="78">
        <v>5</v>
      </c>
      <c r="K19" s="78">
        <v>4</v>
      </c>
      <c r="L19" s="78">
        <v>45.5</v>
      </c>
      <c r="M19" s="368">
        <f t="shared" si="1"/>
        <v>60</v>
      </c>
      <c r="N19" s="78" t="str">
        <f t="shared" si="11"/>
        <v>C1</v>
      </c>
      <c r="O19" s="376">
        <v>8</v>
      </c>
      <c r="P19" s="366">
        <v>4</v>
      </c>
      <c r="Q19" s="366">
        <v>4</v>
      </c>
      <c r="R19" s="366">
        <v>43</v>
      </c>
      <c r="S19" s="78">
        <f t="shared" si="12"/>
        <v>59</v>
      </c>
      <c r="T19" s="78" t="str">
        <f t="shared" si="13"/>
        <v>C1</v>
      </c>
      <c r="U19" s="78">
        <v>6</v>
      </c>
      <c r="V19" s="78">
        <v>4.5</v>
      </c>
      <c r="W19" s="346">
        <v>4</v>
      </c>
      <c r="X19" s="78">
        <v>60</v>
      </c>
      <c r="Y19" s="368">
        <f t="shared" si="14"/>
        <v>74.5</v>
      </c>
      <c r="Z19" s="393" t="str">
        <f t="shared" si="15"/>
        <v>B1</v>
      </c>
      <c r="AA19" s="392">
        <v>13</v>
      </c>
      <c r="AB19" s="373" t="s">
        <v>69</v>
      </c>
      <c r="AC19" s="366">
        <v>6</v>
      </c>
      <c r="AD19" s="366">
        <v>4</v>
      </c>
      <c r="AE19" s="366">
        <v>3</v>
      </c>
      <c r="AF19" s="366">
        <v>35</v>
      </c>
      <c r="AG19" s="366">
        <f t="shared" si="2"/>
        <v>48</v>
      </c>
      <c r="AH19" s="78" t="str">
        <f t="shared" si="16"/>
        <v>C2</v>
      </c>
      <c r="AI19" s="78">
        <v>5.25</v>
      </c>
      <c r="AJ19" s="78">
        <v>4</v>
      </c>
      <c r="AK19" s="78">
        <v>4</v>
      </c>
      <c r="AL19" s="78">
        <v>31.5</v>
      </c>
      <c r="AM19" s="368">
        <f t="shared" si="26"/>
        <v>44.75</v>
      </c>
      <c r="AN19" s="368" t="str">
        <f t="shared" si="18"/>
        <v>C2</v>
      </c>
      <c r="AO19" s="367">
        <v>5.5</v>
      </c>
      <c r="AP19" s="366">
        <v>3.5</v>
      </c>
      <c r="AQ19" s="366">
        <v>3.5</v>
      </c>
      <c r="AR19" s="366">
        <v>52.5</v>
      </c>
      <c r="AS19" s="366">
        <f t="shared" si="3"/>
        <v>65</v>
      </c>
      <c r="AT19" s="78" t="str">
        <f t="shared" si="19"/>
        <v>B2</v>
      </c>
      <c r="AU19" s="370">
        <v>6.5</v>
      </c>
      <c r="AV19" s="422">
        <v>4.5</v>
      </c>
      <c r="AW19" s="78">
        <v>3.5</v>
      </c>
      <c r="AX19" s="78">
        <v>32.5</v>
      </c>
      <c r="AY19" s="368">
        <f t="shared" si="27"/>
        <v>47</v>
      </c>
      <c r="AZ19" s="393" t="str">
        <f t="shared" si="20"/>
        <v>C2</v>
      </c>
      <c r="BA19" s="392">
        <v>13</v>
      </c>
      <c r="BB19" s="373" t="s">
        <v>69</v>
      </c>
      <c r="BC19" s="366">
        <v>6.5</v>
      </c>
      <c r="BD19" s="366">
        <v>4</v>
      </c>
      <c r="BE19" s="366">
        <v>3.5</v>
      </c>
      <c r="BF19" s="366">
        <v>43</v>
      </c>
      <c r="BG19" s="366">
        <f t="shared" si="5"/>
        <v>57</v>
      </c>
      <c r="BH19" s="78" t="str">
        <f t="shared" si="21"/>
        <v>C1</v>
      </c>
      <c r="BI19" s="370">
        <v>6</v>
      </c>
      <c r="BJ19" s="78">
        <v>3</v>
      </c>
      <c r="BK19" s="78">
        <v>4</v>
      </c>
      <c r="BL19" s="78">
        <v>34.5</v>
      </c>
      <c r="BM19" s="368">
        <f t="shared" si="28"/>
        <v>47.5</v>
      </c>
      <c r="BN19" s="368" t="str">
        <f t="shared" si="22"/>
        <v>C2</v>
      </c>
      <c r="BO19" s="366">
        <v>26</v>
      </c>
      <c r="BP19" s="78">
        <v>29</v>
      </c>
      <c r="BQ19" s="375">
        <v>46</v>
      </c>
      <c r="BR19" s="78">
        <v>24.5</v>
      </c>
      <c r="BS19" s="375">
        <v>40</v>
      </c>
      <c r="BT19" s="78">
        <v>29</v>
      </c>
      <c r="BU19" s="362">
        <f t="shared" si="0"/>
        <v>285.25</v>
      </c>
      <c r="BV19" s="362">
        <f t="shared" si="25"/>
        <v>273.75</v>
      </c>
      <c r="BW19" s="368">
        <f t="shared" si="8"/>
        <v>559</v>
      </c>
      <c r="BX19" s="368">
        <f t="shared" si="23"/>
        <v>55.900000000000006</v>
      </c>
      <c r="BY19" s="418" t="str">
        <f t="shared" si="24"/>
        <v>C1</v>
      </c>
      <c r="BZ19" s="393" t="s">
        <v>521</v>
      </c>
    </row>
    <row r="20" spans="1:78" ht="20.100000000000001" customHeight="1" x14ac:dyDescent="0.25">
      <c r="A20" s="411">
        <v>14</v>
      </c>
      <c r="B20" s="373" t="s">
        <v>72</v>
      </c>
      <c r="C20" s="376">
        <v>9</v>
      </c>
      <c r="D20" s="366">
        <v>5</v>
      </c>
      <c r="E20" s="366">
        <v>5</v>
      </c>
      <c r="F20" s="376">
        <v>64</v>
      </c>
      <c r="G20" s="78">
        <f t="shared" si="9"/>
        <v>83</v>
      </c>
      <c r="H20" s="78" t="str">
        <f t="shared" si="10"/>
        <v>A2</v>
      </c>
      <c r="I20" s="78">
        <v>10</v>
      </c>
      <c r="J20" s="78">
        <v>5</v>
      </c>
      <c r="K20" s="78">
        <v>5</v>
      </c>
      <c r="L20" s="78">
        <v>76.5</v>
      </c>
      <c r="M20" s="368">
        <f t="shared" si="1"/>
        <v>96.5</v>
      </c>
      <c r="N20" s="78" t="str">
        <f t="shared" si="11"/>
        <v>A1</v>
      </c>
      <c r="O20" s="376">
        <v>9.25</v>
      </c>
      <c r="P20" s="366">
        <v>5</v>
      </c>
      <c r="Q20" s="366">
        <v>5</v>
      </c>
      <c r="R20" s="366">
        <v>70</v>
      </c>
      <c r="S20" s="78">
        <f t="shared" si="12"/>
        <v>89.25</v>
      </c>
      <c r="T20" s="78" t="str">
        <f t="shared" si="13"/>
        <v>A2</v>
      </c>
      <c r="U20" s="78">
        <v>8.75</v>
      </c>
      <c r="V20" s="78">
        <v>5</v>
      </c>
      <c r="W20" s="346">
        <v>5</v>
      </c>
      <c r="X20" s="78">
        <v>76.5</v>
      </c>
      <c r="Y20" s="368">
        <f t="shared" si="14"/>
        <v>95.25</v>
      </c>
      <c r="Z20" s="393" t="str">
        <f t="shared" si="15"/>
        <v>A1</v>
      </c>
      <c r="AA20" s="392">
        <v>14</v>
      </c>
      <c r="AB20" s="373" t="s">
        <v>72</v>
      </c>
      <c r="AC20" s="366">
        <v>9</v>
      </c>
      <c r="AD20" s="366">
        <v>5</v>
      </c>
      <c r="AE20" s="366">
        <v>5</v>
      </c>
      <c r="AF20" s="366">
        <v>68.5</v>
      </c>
      <c r="AG20" s="366">
        <f t="shared" si="2"/>
        <v>87.5</v>
      </c>
      <c r="AH20" s="78" t="str">
        <f t="shared" si="16"/>
        <v>A2</v>
      </c>
      <c r="AI20" s="78">
        <v>9.25</v>
      </c>
      <c r="AJ20" s="78">
        <v>5</v>
      </c>
      <c r="AK20" s="78">
        <v>5</v>
      </c>
      <c r="AL20" s="78">
        <v>77</v>
      </c>
      <c r="AM20" s="368">
        <f t="shared" si="26"/>
        <v>96.25</v>
      </c>
      <c r="AN20" s="368" t="str">
        <f t="shared" si="18"/>
        <v>A1</v>
      </c>
      <c r="AO20" s="367">
        <v>9.75</v>
      </c>
      <c r="AP20" s="366">
        <v>5</v>
      </c>
      <c r="AQ20" s="366">
        <v>5</v>
      </c>
      <c r="AR20" s="366">
        <v>74</v>
      </c>
      <c r="AS20" s="366">
        <f t="shared" si="3"/>
        <v>93.75</v>
      </c>
      <c r="AT20" s="78" t="str">
        <f t="shared" si="19"/>
        <v>A1</v>
      </c>
      <c r="AU20" s="370">
        <v>9.75</v>
      </c>
      <c r="AV20" s="369">
        <v>5</v>
      </c>
      <c r="AW20" s="78">
        <v>5</v>
      </c>
      <c r="AX20" s="78">
        <v>76</v>
      </c>
      <c r="AY20" s="368">
        <f t="shared" si="27"/>
        <v>95.75</v>
      </c>
      <c r="AZ20" s="393" t="str">
        <f t="shared" si="20"/>
        <v>A1</v>
      </c>
      <c r="BA20" s="392">
        <v>14</v>
      </c>
      <c r="BB20" s="373" t="s">
        <v>72</v>
      </c>
      <c r="BC20" s="366">
        <v>9.5</v>
      </c>
      <c r="BD20" s="366">
        <v>5</v>
      </c>
      <c r="BE20" s="366">
        <v>5</v>
      </c>
      <c r="BF20" s="366">
        <v>76.5</v>
      </c>
      <c r="BG20" s="366">
        <f t="shared" si="5"/>
        <v>96</v>
      </c>
      <c r="BH20" s="78" t="str">
        <f t="shared" si="21"/>
        <v>A1</v>
      </c>
      <c r="BI20" s="370">
        <v>10</v>
      </c>
      <c r="BJ20" s="78">
        <v>5</v>
      </c>
      <c r="BK20" s="78">
        <v>5</v>
      </c>
      <c r="BL20" s="78">
        <v>77</v>
      </c>
      <c r="BM20" s="368">
        <f t="shared" si="28"/>
        <v>97</v>
      </c>
      <c r="BN20" s="368" t="str">
        <f t="shared" si="22"/>
        <v>A1</v>
      </c>
      <c r="BO20" s="366">
        <v>49.5</v>
      </c>
      <c r="BP20" s="78">
        <v>49</v>
      </c>
      <c r="BQ20" s="375">
        <v>47.5</v>
      </c>
      <c r="BR20" s="78">
        <v>49</v>
      </c>
      <c r="BS20" s="375">
        <v>48</v>
      </c>
      <c r="BT20" s="78">
        <v>50</v>
      </c>
      <c r="BU20" s="362">
        <f t="shared" si="0"/>
        <v>449.5</v>
      </c>
      <c r="BV20" s="362">
        <f t="shared" si="25"/>
        <v>480.75</v>
      </c>
      <c r="BW20" s="368">
        <f t="shared" si="8"/>
        <v>930.25</v>
      </c>
      <c r="BX20" s="368">
        <f t="shared" si="23"/>
        <v>93.025000000000006</v>
      </c>
      <c r="BY20" s="418" t="str">
        <f t="shared" si="24"/>
        <v>A1</v>
      </c>
      <c r="BZ20" s="393" t="s">
        <v>529</v>
      </c>
    </row>
    <row r="21" spans="1:78" ht="20.100000000000001" customHeight="1" x14ac:dyDescent="0.25">
      <c r="A21" s="411">
        <v>15</v>
      </c>
      <c r="B21" s="373" t="s">
        <v>75</v>
      </c>
      <c r="C21" s="376">
        <v>8.5</v>
      </c>
      <c r="D21" s="366">
        <v>5</v>
      </c>
      <c r="E21" s="366">
        <v>5</v>
      </c>
      <c r="F21" s="376">
        <v>67.5</v>
      </c>
      <c r="G21" s="78">
        <f t="shared" si="9"/>
        <v>86</v>
      </c>
      <c r="H21" s="78" t="str">
        <f t="shared" si="10"/>
        <v>A2</v>
      </c>
      <c r="I21" s="78">
        <v>9.25</v>
      </c>
      <c r="J21" s="78">
        <v>5</v>
      </c>
      <c r="K21" s="78">
        <v>5</v>
      </c>
      <c r="L21" s="78">
        <v>77</v>
      </c>
      <c r="M21" s="368">
        <f t="shared" si="1"/>
        <v>96.25</v>
      </c>
      <c r="N21" s="78" t="str">
        <f t="shared" si="11"/>
        <v>A1</v>
      </c>
      <c r="O21" s="376">
        <v>9.75</v>
      </c>
      <c r="P21" s="366">
        <v>5</v>
      </c>
      <c r="Q21" s="366">
        <v>5</v>
      </c>
      <c r="R21" s="366">
        <v>73.5</v>
      </c>
      <c r="S21" s="78">
        <f t="shared" si="12"/>
        <v>93.25</v>
      </c>
      <c r="T21" s="78" t="str">
        <f t="shared" si="13"/>
        <v>A1</v>
      </c>
      <c r="U21" s="78">
        <v>9.5</v>
      </c>
      <c r="V21" s="78">
        <v>5</v>
      </c>
      <c r="W21" s="346">
        <v>5</v>
      </c>
      <c r="X21" s="369">
        <v>78</v>
      </c>
      <c r="Y21" s="368">
        <f t="shared" si="14"/>
        <v>97.5</v>
      </c>
      <c r="Z21" s="393" t="str">
        <f t="shared" si="15"/>
        <v>A1</v>
      </c>
      <c r="AA21" s="392">
        <v>15</v>
      </c>
      <c r="AB21" s="373" t="s">
        <v>75</v>
      </c>
      <c r="AC21" s="366">
        <v>8</v>
      </c>
      <c r="AD21" s="366">
        <v>5</v>
      </c>
      <c r="AE21" s="366">
        <v>5</v>
      </c>
      <c r="AF21" s="366">
        <v>73</v>
      </c>
      <c r="AG21" s="366">
        <f t="shared" si="2"/>
        <v>91</v>
      </c>
      <c r="AH21" s="78" t="str">
        <f t="shared" si="16"/>
        <v>A1</v>
      </c>
      <c r="AI21" s="78">
        <v>9.75</v>
      </c>
      <c r="AJ21" s="78">
        <v>5</v>
      </c>
      <c r="AK21" s="78">
        <v>5</v>
      </c>
      <c r="AL21" s="369">
        <v>77</v>
      </c>
      <c r="AM21" s="368">
        <f t="shared" si="26"/>
        <v>96.75</v>
      </c>
      <c r="AN21" s="368" t="str">
        <f t="shared" si="18"/>
        <v>A1</v>
      </c>
      <c r="AO21" s="367">
        <v>10</v>
      </c>
      <c r="AP21" s="366">
        <v>5</v>
      </c>
      <c r="AQ21" s="366">
        <v>5</v>
      </c>
      <c r="AR21" s="366">
        <v>76.5</v>
      </c>
      <c r="AS21" s="366">
        <f t="shared" si="3"/>
        <v>96.5</v>
      </c>
      <c r="AT21" s="78" t="str">
        <f t="shared" si="19"/>
        <v>A1</v>
      </c>
      <c r="AU21" s="370">
        <v>10</v>
      </c>
      <c r="AV21" s="369">
        <v>5</v>
      </c>
      <c r="AW21" s="78">
        <v>5</v>
      </c>
      <c r="AX21" s="369">
        <v>77.5</v>
      </c>
      <c r="AY21" s="368">
        <f t="shared" si="27"/>
        <v>97.5</v>
      </c>
      <c r="AZ21" s="393" t="str">
        <f t="shared" si="20"/>
        <v>A1</v>
      </c>
      <c r="BA21" s="392">
        <v>15</v>
      </c>
      <c r="BB21" s="373" t="s">
        <v>75</v>
      </c>
      <c r="BC21" s="366">
        <v>9.5</v>
      </c>
      <c r="BD21" s="366">
        <v>5</v>
      </c>
      <c r="BE21" s="366">
        <v>5</v>
      </c>
      <c r="BF21" s="366">
        <v>80</v>
      </c>
      <c r="BG21" s="366">
        <f t="shared" si="5"/>
        <v>99.5</v>
      </c>
      <c r="BH21" s="78" t="str">
        <f t="shared" si="21"/>
        <v>A1</v>
      </c>
      <c r="BI21" s="370">
        <v>10</v>
      </c>
      <c r="BJ21" s="78">
        <v>5</v>
      </c>
      <c r="BK21" s="78">
        <v>5</v>
      </c>
      <c r="BL21" s="369">
        <v>79</v>
      </c>
      <c r="BM21" s="368">
        <f t="shared" si="28"/>
        <v>99</v>
      </c>
      <c r="BN21" s="368" t="str">
        <f t="shared" si="22"/>
        <v>A1</v>
      </c>
      <c r="BO21" s="366">
        <v>50</v>
      </c>
      <c r="BP21" s="78">
        <v>49.5</v>
      </c>
      <c r="BQ21" s="375">
        <v>48</v>
      </c>
      <c r="BR21" s="78">
        <v>50</v>
      </c>
      <c r="BS21" s="375">
        <v>48</v>
      </c>
      <c r="BT21" s="78">
        <v>50</v>
      </c>
      <c r="BU21" s="362">
        <f t="shared" si="0"/>
        <v>466.25</v>
      </c>
      <c r="BV21" s="362">
        <f t="shared" si="25"/>
        <v>487</v>
      </c>
      <c r="BW21" s="368">
        <f t="shared" si="8"/>
        <v>953.25</v>
      </c>
      <c r="BX21" s="368">
        <f t="shared" si="23"/>
        <v>95.325000000000003</v>
      </c>
      <c r="BY21" s="418" t="str">
        <f t="shared" si="24"/>
        <v>A1</v>
      </c>
      <c r="BZ21" s="393" t="s">
        <v>530</v>
      </c>
    </row>
    <row r="22" spans="1:78" ht="20.100000000000001" customHeight="1" x14ac:dyDescent="0.25">
      <c r="A22" s="411">
        <v>16</v>
      </c>
      <c r="B22" s="373" t="s">
        <v>78</v>
      </c>
      <c r="C22" s="376">
        <v>5</v>
      </c>
      <c r="D22" s="366">
        <v>4</v>
      </c>
      <c r="E22" s="366">
        <v>4</v>
      </c>
      <c r="F22" s="376">
        <v>43</v>
      </c>
      <c r="G22" s="78">
        <f t="shared" si="9"/>
        <v>56</v>
      </c>
      <c r="H22" s="78" t="str">
        <f t="shared" si="10"/>
        <v>C1</v>
      </c>
      <c r="I22" s="78">
        <v>6.75</v>
      </c>
      <c r="J22" s="78">
        <v>4</v>
      </c>
      <c r="K22" s="78">
        <v>4</v>
      </c>
      <c r="L22" s="78">
        <v>51.5</v>
      </c>
      <c r="M22" s="368">
        <f t="shared" si="1"/>
        <v>66.25</v>
      </c>
      <c r="N22" s="78" t="str">
        <f t="shared" si="11"/>
        <v>B2</v>
      </c>
      <c r="O22" s="376">
        <v>7</v>
      </c>
      <c r="P22" s="366">
        <v>4</v>
      </c>
      <c r="Q22" s="366">
        <v>5</v>
      </c>
      <c r="R22" s="366">
        <v>43.5</v>
      </c>
      <c r="S22" s="78">
        <f t="shared" si="12"/>
        <v>59.5</v>
      </c>
      <c r="T22" s="78" t="str">
        <f t="shared" si="13"/>
        <v>C1</v>
      </c>
      <c r="U22" s="78">
        <v>6.25</v>
      </c>
      <c r="V22" s="78">
        <v>4.5</v>
      </c>
      <c r="W22" s="346">
        <v>3.5</v>
      </c>
      <c r="X22" s="369">
        <v>54.5</v>
      </c>
      <c r="Y22" s="368">
        <f t="shared" si="14"/>
        <v>68.75</v>
      </c>
      <c r="Z22" s="393" t="str">
        <f t="shared" si="15"/>
        <v>B2</v>
      </c>
      <c r="AA22" s="392">
        <v>16</v>
      </c>
      <c r="AB22" s="373" t="s">
        <v>502</v>
      </c>
      <c r="AC22" s="366">
        <v>7.75</v>
      </c>
      <c r="AD22" s="366">
        <v>5</v>
      </c>
      <c r="AE22" s="366">
        <v>5</v>
      </c>
      <c r="AF22" s="366">
        <v>62</v>
      </c>
      <c r="AG22" s="366">
        <f t="shared" si="2"/>
        <v>79.75</v>
      </c>
      <c r="AH22" s="78" t="str">
        <f t="shared" si="16"/>
        <v>B1</v>
      </c>
      <c r="AI22" s="78">
        <v>9.25</v>
      </c>
      <c r="AJ22" s="78">
        <v>5</v>
      </c>
      <c r="AK22" s="78">
        <v>5</v>
      </c>
      <c r="AL22" s="369">
        <v>62</v>
      </c>
      <c r="AM22" s="368">
        <f t="shared" si="26"/>
        <v>81.25</v>
      </c>
      <c r="AN22" s="368" t="str">
        <f t="shared" si="18"/>
        <v>A2</v>
      </c>
      <c r="AO22" s="367">
        <v>6.5</v>
      </c>
      <c r="AP22" s="366">
        <v>4</v>
      </c>
      <c r="AQ22" s="366">
        <v>4.5</v>
      </c>
      <c r="AR22" s="366">
        <v>61.5</v>
      </c>
      <c r="AS22" s="366">
        <f t="shared" si="3"/>
        <v>76.5</v>
      </c>
      <c r="AT22" s="78" t="str">
        <f t="shared" si="19"/>
        <v>B1</v>
      </c>
      <c r="AU22" s="370">
        <v>6.75</v>
      </c>
      <c r="AV22" s="422">
        <v>5</v>
      </c>
      <c r="AW22" s="78">
        <v>4.5</v>
      </c>
      <c r="AX22" s="369">
        <v>53.5</v>
      </c>
      <c r="AY22" s="368">
        <f t="shared" si="27"/>
        <v>69.75</v>
      </c>
      <c r="AZ22" s="393" t="str">
        <f t="shared" si="20"/>
        <v>B2</v>
      </c>
      <c r="BA22" s="392">
        <v>16</v>
      </c>
      <c r="BB22" s="373" t="s">
        <v>78</v>
      </c>
      <c r="BC22" s="366">
        <v>6</v>
      </c>
      <c r="BD22" s="366">
        <v>4</v>
      </c>
      <c r="BE22" s="366">
        <v>5</v>
      </c>
      <c r="BF22" s="366">
        <v>54</v>
      </c>
      <c r="BG22" s="366">
        <f t="shared" si="5"/>
        <v>69</v>
      </c>
      <c r="BH22" s="78" t="str">
        <f t="shared" si="21"/>
        <v>B2</v>
      </c>
      <c r="BI22" s="370">
        <v>6</v>
      </c>
      <c r="BJ22" s="78">
        <v>3</v>
      </c>
      <c r="BK22" s="78">
        <v>4</v>
      </c>
      <c r="BL22" s="369">
        <v>40</v>
      </c>
      <c r="BM22" s="368">
        <f t="shared" si="28"/>
        <v>53</v>
      </c>
      <c r="BN22" s="368" t="str">
        <f t="shared" si="22"/>
        <v>C1</v>
      </c>
      <c r="BO22" s="366">
        <v>24</v>
      </c>
      <c r="BP22" s="78">
        <v>17</v>
      </c>
      <c r="BQ22" s="375">
        <v>31</v>
      </c>
      <c r="BR22" s="78">
        <v>14.5</v>
      </c>
      <c r="BS22" s="375">
        <v>22</v>
      </c>
      <c r="BT22" s="78">
        <v>18.5</v>
      </c>
      <c r="BU22" s="362">
        <f t="shared" si="0"/>
        <v>340.75</v>
      </c>
      <c r="BV22" s="362">
        <f t="shared" si="25"/>
        <v>339</v>
      </c>
      <c r="BW22" s="368">
        <f t="shared" si="8"/>
        <v>679.75</v>
      </c>
      <c r="BX22" s="368">
        <f t="shared" si="23"/>
        <v>67.974999999999994</v>
      </c>
      <c r="BY22" s="418" t="str">
        <f t="shared" si="24"/>
        <v>B2</v>
      </c>
      <c r="BZ22" s="393" t="s">
        <v>531</v>
      </c>
    </row>
    <row r="23" spans="1:78" ht="20.100000000000001" customHeight="1" x14ac:dyDescent="0.25">
      <c r="A23" s="411">
        <v>17</v>
      </c>
      <c r="B23" s="373" t="s">
        <v>81</v>
      </c>
      <c r="C23" s="376">
        <v>2</v>
      </c>
      <c r="D23" s="366">
        <v>5</v>
      </c>
      <c r="E23" s="366">
        <v>4</v>
      </c>
      <c r="F23" s="376">
        <v>28</v>
      </c>
      <c r="G23" s="78">
        <f t="shared" si="9"/>
        <v>39</v>
      </c>
      <c r="H23" s="78" t="str">
        <f t="shared" si="10"/>
        <v>D</v>
      </c>
      <c r="I23" s="78">
        <v>4</v>
      </c>
      <c r="J23" s="78">
        <v>5</v>
      </c>
      <c r="K23" s="78">
        <v>4</v>
      </c>
      <c r="L23" s="78">
        <v>28.5</v>
      </c>
      <c r="M23" s="368">
        <f t="shared" si="1"/>
        <v>41.5</v>
      </c>
      <c r="N23" s="78" t="str">
        <f t="shared" si="11"/>
        <v>C2</v>
      </c>
      <c r="O23" s="376">
        <v>5.75</v>
      </c>
      <c r="P23" s="366">
        <v>4</v>
      </c>
      <c r="Q23" s="366">
        <v>4</v>
      </c>
      <c r="R23" s="366">
        <v>31.5</v>
      </c>
      <c r="S23" s="78">
        <f t="shared" si="12"/>
        <v>45.25</v>
      </c>
      <c r="T23" s="78" t="str">
        <f t="shared" si="13"/>
        <v>C2</v>
      </c>
      <c r="U23" s="78">
        <v>2.75</v>
      </c>
      <c r="V23" s="346">
        <v>4.5</v>
      </c>
      <c r="W23" s="346">
        <v>3.5</v>
      </c>
      <c r="X23" s="369">
        <v>34.5</v>
      </c>
      <c r="Y23" s="368">
        <f t="shared" si="14"/>
        <v>45.25</v>
      </c>
      <c r="Z23" s="393" t="str">
        <f t="shared" si="15"/>
        <v>C2</v>
      </c>
      <c r="AA23" s="392">
        <v>17</v>
      </c>
      <c r="AB23" s="373" t="s">
        <v>81</v>
      </c>
      <c r="AC23" s="366">
        <v>4</v>
      </c>
      <c r="AD23" s="366">
        <v>4</v>
      </c>
      <c r="AE23" s="366">
        <v>3</v>
      </c>
      <c r="AF23" s="366">
        <v>19.5</v>
      </c>
      <c r="AG23" s="366">
        <f t="shared" si="2"/>
        <v>30.5</v>
      </c>
      <c r="AH23" s="78" t="str">
        <f t="shared" si="16"/>
        <v>E</v>
      </c>
      <c r="AI23" s="78">
        <v>5</v>
      </c>
      <c r="AJ23" s="78">
        <v>4</v>
      </c>
      <c r="AK23" s="78">
        <v>5</v>
      </c>
      <c r="AL23" s="369">
        <v>31</v>
      </c>
      <c r="AM23" s="368">
        <f t="shared" si="26"/>
        <v>45</v>
      </c>
      <c r="AN23" s="368" t="str">
        <f t="shared" si="18"/>
        <v>C2</v>
      </c>
      <c r="AO23" s="367">
        <v>4.25</v>
      </c>
      <c r="AP23" s="366">
        <v>3</v>
      </c>
      <c r="AQ23" s="366">
        <v>3.5</v>
      </c>
      <c r="AR23" s="366">
        <v>22.5</v>
      </c>
      <c r="AS23" s="366">
        <f t="shared" si="3"/>
        <v>33.25</v>
      </c>
      <c r="AT23" s="78" t="str">
        <f t="shared" si="19"/>
        <v>D</v>
      </c>
      <c r="AU23" s="370">
        <v>5</v>
      </c>
      <c r="AV23" s="351">
        <v>5</v>
      </c>
      <c r="AW23" s="348">
        <v>3</v>
      </c>
      <c r="AX23" s="369">
        <v>16</v>
      </c>
      <c r="AY23" s="453">
        <f t="shared" si="27"/>
        <v>29</v>
      </c>
      <c r="AZ23" s="393" t="str">
        <f t="shared" si="20"/>
        <v>E</v>
      </c>
      <c r="BA23" s="392">
        <v>17</v>
      </c>
      <c r="BB23" s="373" t="s">
        <v>81</v>
      </c>
      <c r="BC23" s="366">
        <v>3.5</v>
      </c>
      <c r="BD23" s="366">
        <v>4.5</v>
      </c>
      <c r="BE23" s="366">
        <v>5</v>
      </c>
      <c r="BF23" s="366">
        <v>17</v>
      </c>
      <c r="BG23" s="366">
        <f t="shared" si="5"/>
        <v>30</v>
      </c>
      <c r="BH23" s="78" t="str">
        <f t="shared" si="21"/>
        <v>E</v>
      </c>
      <c r="BI23" s="370">
        <v>2.25</v>
      </c>
      <c r="BJ23" s="78">
        <v>2.5</v>
      </c>
      <c r="BK23" s="78">
        <v>3</v>
      </c>
      <c r="BL23" s="369">
        <v>14.5</v>
      </c>
      <c r="BM23" s="453">
        <f t="shared" si="28"/>
        <v>22.25</v>
      </c>
      <c r="BN23" s="368" t="str">
        <f t="shared" si="22"/>
        <v>E</v>
      </c>
      <c r="BO23" s="366">
        <v>17</v>
      </c>
      <c r="BP23" s="78">
        <v>21</v>
      </c>
      <c r="BQ23" s="375">
        <v>19</v>
      </c>
      <c r="BR23" s="78">
        <v>27.5</v>
      </c>
      <c r="BS23" s="375">
        <v>17</v>
      </c>
      <c r="BT23" s="78">
        <v>22</v>
      </c>
      <c r="BU23" s="362">
        <f t="shared" si="0"/>
        <v>178</v>
      </c>
      <c r="BV23" s="362">
        <f t="shared" si="25"/>
        <v>183</v>
      </c>
      <c r="BW23" s="368">
        <f t="shared" si="8"/>
        <v>361</v>
      </c>
      <c r="BX23" s="368">
        <f t="shared" si="23"/>
        <v>36.1</v>
      </c>
      <c r="BY23" s="418" t="str">
        <f t="shared" si="24"/>
        <v>D</v>
      </c>
      <c r="BZ23" s="393" t="s">
        <v>532</v>
      </c>
    </row>
    <row r="24" spans="1:78" ht="20.100000000000001" customHeight="1" x14ac:dyDescent="0.25">
      <c r="A24" s="411">
        <v>18</v>
      </c>
      <c r="B24" s="373" t="s">
        <v>256</v>
      </c>
      <c r="C24" s="376">
        <v>9</v>
      </c>
      <c r="D24" s="366">
        <v>5</v>
      </c>
      <c r="E24" s="366">
        <v>5</v>
      </c>
      <c r="F24" s="376">
        <v>66</v>
      </c>
      <c r="G24" s="78">
        <f t="shared" si="9"/>
        <v>85</v>
      </c>
      <c r="H24" s="78" t="str">
        <f t="shared" si="10"/>
        <v>A2</v>
      </c>
      <c r="I24" s="377">
        <v>8.75</v>
      </c>
      <c r="J24" s="78">
        <v>4</v>
      </c>
      <c r="K24" s="78">
        <v>4</v>
      </c>
      <c r="L24" s="78">
        <v>72</v>
      </c>
      <c r="M24" s="368">
        <f t="shared" si="1"/>
        <v>88.75</v>
      </c>
      <c r="N24" s="78" t="str">
        <f t="shared" si="11"/>
        <v>A2</v>
      </c>
      <c r="O24" s="376">
        <v>9</v>
      </c>
      <c r="P24" s="366">
        <v>4</v>
      </c>
      <c r="Q24" s="366">
        <v>4</v>
      </c>
      <c r="R24" s="366">
        <v>58</v>
      </c>
      <c r="S24" s="78">
        <f t="shared" si="12"/>
        <v>75</v>
      </c>
      <c r="T24" s="78" t="str">
        <f t="shared" si="13"/>
        <v>B1</v>
      </c>
      <c r="U24" s="377">
        <v>5.5</v>
      </c>
      <c r="V24" s="346">
        <v>4.5</v>
      </c>
      <c r="W24" s="346">
        <v>4</v>
      </c>
      <c r="X24" s="369">
        <v>68</v>
      </c>
      <c r="Y24" s="368">
        <f t="shared" si="14"/>
        <v>82</v>
      </c>
      <c r="Z24" s="393" t="str">
        <f t="shared" si="15"/>
        <v>A2</v>
      </c>
      <c r="AA24" s="392">
        <v>18</v>
      </c>
      <c r="AB24" s="373" t="s">
        <v>256</v>
      </c>
      <c r="AC24" s="366">
        <v>6</v>
      </c>
      <c r="AD24" s="366">
        <v>5</v>
      </c>
      <c r="AE24" s="366">
        <v>5</v>
      </c>
      <c r="AF24" s="366">
        <v>63</v>
      </c>
      <c r="AG24" s="366">
        <f t="shared" si="2"/>
        <v>79</v>
      </c>
      <c r="AH24" s="78" t="str">
        <f t="shared" si="16"/>
        <v>B1</v>
      </c>
      <c r="AI24" s="377">
        <v>9</v>
      </c>
      <c r="AJ24" s="78">
        <v>5</v>
      </c>
      <c r="AK24" s="78">
        <v>4</v>
      </c>
      <c r="AL24" s="369">
        <v>70.5</v>
      </c>
      <c r="AM24" s="368">
        <f t="shared" si="26"/>
        <v>88.5</v>
      </c>
      <c r="AN24" s="368" t="str">
        <f t="shared" si="18"/>
        <v>A2</v>
      </c>
      <c r="AO24" s="367">
        <v>9.75</v>
      </c>
      <c r="AP24" s="366">
        <v>4.5</v>
      </c>
      <c r="AQ24" s="366">
        <v>5</v>
      </c>
      <c r="AR24" s="366">
        <v>72</v>
      </c>
      <c r="AS24" s="366">
        <f t="shared" si="3"/>
        <v>91.25</v>
      </c>
      <c r="AT24" s="78" t="str">
        <f t="shared" si="19"/>
        <v>A1</v>
      </c>
      <c r="AU24" s="370">
        <v>8.5</v>
      </c>
      <c r="AV24" s="369">
        <v>4</v>
      </c>
      <c r="AW24" s="78">
        <v>4.5</v>
      </c>
      <c r="AX24" s="369">
        <v>69</v>
      </c>
      <c r="AY24" s="368">
        <f t="shared" si="27"/>
        <v>86</v>
      </c>
      <c r="AZ24" s="393" t="str">
        <f t="shared" si="20"/>
        <v>A2</v>
      </c>
      <c r="BA24" s="392">
        <v>18</v>
      </c>
      <c r="BB24" s="373" t="s">
        <v>256</v>
      </c>
      <c r="BC24" s="366">
        <v>8.25</v>
      </c>
      <c r="BD24" s="366">
        <v>4</v>
      </c>
      <c r="BE24" s="366">
        <v>5</v>
      </c>
      <c r="BF24" s="366">
        <v>46.5</v>
      </c>
      <c r="BG24" s="366">
        <f t="shared" si="5"/>
        <v>63.75</v>
      </c>
      <c r="BH24" s="78" t="str">
        <f t="shared" si="21"/>
        <v>B2</v>
      </c>
      <c r="BI24" s="370">
        <v>7.75</v>
      </c>
      <c r="BJ24" s="78">
        <v>3.5</v>
      </c>
      <c r="BK24" s="78">
        <v>5</v>
      </c>
      <c r="BL24" s="369">
        <v>62</v>
      </c>
      <c r="BM24" s="368">
        <f t="shared" si="28"/>
        <v>78.25</v>
      </c>
      <c r="BN24" s="368" t="str">
        <f t="shared" si="22"/>
        <v>B1</v>
      </c>
      <c r="BO24" s="366">
        <v>45.5</v>
      </c>
      <c r="BP24" s="78">
        <v>49</v>
      </c>
      <c r="BQ24" s="375">
        <v>48</v>
      </c>
      <c r="BR24" s="78">
        <v>48</v>
      </c>
      <c r="BS24" s="375">
        <v>47</v>
      </c>
      <c r="BT24" s="78">
        <v>45</v>
      </c>
      <c r="BU24" s="362">
        <f t="shared" si="0"/>
        <v>394</v>
      </c>
      <c r="BV24" s="362">
        <f t="shared" si="25"/>
        <v>423.5</v>
      </c>
      <c r="BW24" s="368">
        <f t="shared" si="8"/>
        <v>817.5</v>
      </c>
      <c r="BX24" s="368">
        <f t="shared" si="23"/>
        <v>81.75</v>
      </c>
      <c r="BY24" s="418" t="str">
        <f t="shared" si="24"/>
        <v>A2</v>
      </c>
      <c r="BZ24" s="393" t="s">
        <v>533</v>
      </c>
    </row>
    <row r="25" spans="1:78" ht="20.100000000000001" customHeight="1" x14ac:dyDescent="0.25">
      <c r="A25" s="411">
        <v>19</v>
      </c>
      <c r="B25" s="373" t="s">
        <v>87</v>
      </c>
      <c r="C25" s="376">
        <v>6.25</v>
      </c>
      <c r="D25" s="366">
        <v>5</v>
      </c>
      <c r="E25" s="366">
        <v>5</v>
      </c>
      <c r="F25" s="376">
        <v>52.5</v>
      </c>
      <c r="G25" s="78">
        <f t="shared" si="9"/>
        <v>68.75</v>
      </c>
      <c r="H25" s="78" t="str">
        <f t="shared" si="10"/>
        <v>B2</v>
      </c>
      <c r="I25" s="369">
        <v>7.75</v>
      </c>
      <c r="J25" s="78">
        <v>5</v>
      </c>
      <c r="K25" s="78">
        <v>5</v>
      </c>
      <c r="L25" s="78">
        <v>73</v>
      </c>
      <c r="M25" s="368">
        <f t="shared" si="1"/>
        <v>90.75</v>
      </c>
      <c r="N25" s="78" t="str">
        <f t="shared" si="11"/>
        <v>A2</v>
      </c>
      <c r="O25" s="376">
        <v>8.5</v>
      </c>
      <c r="P25" s="366">
        <v>4</v>
      </c>
      <c r="Q25" s="366">
        <v>4</v>
      </c>
      <c r="R25" s="366">
        <v>47</v>
      </c>
      <c r="S25" s="78">
        <f t="shared" si="12"/>
        <v>63.5</v>
      </c>
      <c r="T25" s="78" t="str">
        <f t="shared" si="13"/>
        <v>B2</v>
      </c>
      <c r="U25" s="369">
        <v>5.75</v>
      </c>
      <c r="V25" s="346">
        <v>4.5</v>
      </c>
      <c r="W25" s="346">
        <v>3.5</v>
      </c>
      <c r="X25" s="369">
        <v>52</v>
      </c>
      <c r="Y25" s="368">
        <f t="shared" si="14"/>
        <v>65.75</v>
      </c>
      <c r="Z25" s="393" t="str">
        <f t="shared" si="15"/>
        <v>B2</v>
      </c>
      <c r="AA25" s="392">
        <v>19</v>
      </c>
      <c r="AB25" s="373" t="s">
        <v>87</v>
      </c>
      <c r="AC25" s="366">
        <v>6</v>
      </c>
      <c r="AD25" s="366">
        <v>5</v>
      </c>
      <c r="AE25" s="366">
        <v>5</v>
      </c>
      <c r="AF25" s="366">
        <v>49</v>
      </c>
      <c r="AG25" s="366">
        <f t="shared" si="2"/>
        <v>65</v>
      </c>
      <c r="AH25" s="78" t="str">
        <f t="shared" si="16"/>
        <v>B2</v>
      </c>
      <c r="AI25" s="369">
        <v>5.25</v>
      </c>
      <c r="AJ25" s="78">
        <v>5</v>
      </c>
      <c r="AK25" s="78">
        <v>5</v>
      </c>
      <c r="AL25" s="369">
        <v>48.5</v>
      </c>
      <c r="AM25" s="368">
        <f t="shared" si="26"/>
        <v>63.75</v>
      </c>
      <c r="AN25" s="368" t="str">
        <f t="shared" si="18"/>
        <v>B2</v>
      </c>
      <c r="AO25" s="367">
        <v>9</v>
      </c>
      <c r="AP25" s="366">
        <v>5</v>
      </c>
      <c r="AQ25" s="366">
        <v>5</v>
      </c>
      <c r="AR25" s="366">
        <v>66</v>
      </c>
      <c r="AS25" s="366">
        <f t="shared" si="3"/>
        <v>85</v>
      </c>
      <c r="AT25" s="78" t="str">
        <f t="shared" si="19"/>
        <v>A2</v>
      </c>
      <c r="AU25" s="370">
        <v>7.75</v>
      </c>
      <c r="AV25" s="351">
        <v>5</v>
      </c>
      <c r="AW25" s="348">
        <v>4</v>
      </c>
      <c r="AX25" s="369">
        <v>53</v>
      </c>
      <c r="AY25" s="368">
        <f t="shared" si="27"/>
        <v>69.75</v>
      </c>
      <c r="AZ25" s="393" t="str">
        <f t="shared" si="20"/>
        <v>B2</v>
      </c>
      <c r="BA25" s="392">
        <v>19</v>
      </c>
      <c r="BB25" s="373" t="s">
        <v>87</v>
      </c>
      <c r="BC25" s="366">
        <v>7.25</v>
      </c>
      <c r="BD25" s="366">
        <v>5</v>
      </c>
      <c r="BE25" s="366">
        <v>5</v>
      </c>
      <c r="BF25" s="366">
        <v>51.5</v>
      </c>
      <c r="BG25" s="366">
        <f t="shared" si="5"/>
        <v>68.75</v>
      </c>
      <c r="BH25" s="78" t="str">
        <f t="shared" si="21"/>
        <v>B2</v>
      </c>
      <c r="BI25" s="370">
        <v>7</v>
      </c>
      <c r="BJ25" s="78">
        <v>3</v>
      </c>
      <c r="BK25" s="78">
        <v>5</v>
      </c>
      <c r="BL25" s="369">
        <v>50.5</v>
      </c>
      <c r="BM25" s="368">
        <f t="shared" si="28"/>
        <v>65.5</v>
      </c>
      <c r="BN25" s="368" t="str">
        <f t="shared" si="22"/>
        <v>B2</v>
      </c>
      <c r="BO25" s="366">
        <v>33.5</v>
      </c>
      <c r="BP25" s="78">
        <v>41</v>
      </c>
      <c r="BQ25" s="375">
        <v>40.5</v>
      </c>
      <c r="BR25" s="78">
        <v>33</v>
      </c>
      <c r="BS25" s="375">
        <v>46</v>
      </c>
      <c r="BT25" s="78">
        <v>34</v>
      </c>
      <c r="BU25" s="362">
        <f t="shared" si="0"/>
        <v>351</v>
      </c>
      <c r="BV25" s="362">
        <f t="shared" si="25"/>
        <v>355.5</v>
      </c>
      <c r="BW25" s="368">
        <f t="shared" si="8"/>
        <v>706.5</v>
      </c>
      <c r="BX25" s="368">
        <f t="shared" si="23"/>
        <v>70.650000000000006</v>
      </c>
      <c r="BY25" s="418" t="str">
        <f t="shared" si="24"/>
        <v>B2</v>
      </c>
      <c r="BZ25" s="393" t="s">
        <v>522</v>
      </c>
    </row>
    <row r="26" spans="1:78" ht="20.100000000000001" customHeight="1" x14ac:dyDescent="0.25">
      <c r="A26" s="411">
        <v>20</v>
      </c>
      <c r="B26" s="373" t="s">
        <v>90</v>
      </c>
      <c r="C26" s="376">
        <v>9</v>
      </c>
      <c r="D26" s="366">
        <v>5</v>
      </c>
      <c r="E26" s="366">
        <v>5</v>
      </c>
      <c r="F26" s="376">
        <v>67.5</v>
      </c>
      <c r="G26" s="78">
        <f t="shared" si="9"/>
        <v>86.5</v>
      </c>
      <c r="H26" s="78" t="str">
        <f t="shared" si="10"/>
        <v>A2</v>
      </c>
      <c r="I26" s="78">
        <v>10</v>
      </c>
      <c r="J26" s="78">
        <v>5</v>
      </c>
      <c r="K26" s="78">
        <v>5</v>
      </c>
      <c r="L26" s="78">
        <v>74.5</v>
      </c>
      <c r="M26" s="368">
        <f t="shared" si="1"/>
        <v>94.5</v>
      </c>
      <c r="N26" s="78" t="str">
        <f t="shared" si="11"/>
        <v>A1</v>
      </c>
      <c r="O26" s="423">
        <v>7</v>
      </c>
      <c r="P26" s="366">
        <v>4</v>
      </c>
      <c r="Q26" s="366">
        <v>4</v>
      </c>
      <c r="R26" s="428">
        <v>59</v>
      </c>
      <c r="S26" s="78">
        <f t="shared" ref="S26" si="29">(O26+P26+Q26+R26)</f>
        <v>74</v>
      </c>
      <c r="T26" s="78" t="str">
        <f t="shared" ref="T26" si="30">IF(S26&gt;=91,"A1",IF(S26&gt;=81,"A2",IF(S26&gt;=71,"B1",IF(S26&gt;=61,"B2",IF(S26&gt;=51,"C1",IF(S26&gt;=41,"C2",IF(S26&gt;=33,"D","E")))))))</f>
        <v>B1</v>
      </c>
      <c r="U26" s="369">
        <v>8.25</v>
      </c>
      <c r="V26" s="78">
        <v>5</v>
      </c>
      <c r="W26" s="346">
        <v>5</v>
      </c>
      <c r="X26" s="369">
        <v>75</v>
      </c>
      <c r="Y26" s="368">
        <f t="shared" si="14"/>
        <v>93.25</v>
      </c>
      <c r="Z26" s="393" t="str">
        <f t="shared" ref="Z26" si="31">IF(Y26&gt;=91,"A1",IF(Y26&gt;=81,"A2",IF(Y26&gt;=71,"B1",IF(Y26&gt;=61,"B2",IF(Y26&gt;=51,"C1",IF(Y26&gt;=41,"C2",IF(Y26&gt;=33,"D","E")))))))</f>
        <v>A1</v>
      </c>
      <c r="AA26" s="392">
        <v>20</v>
      </c>
      <c r="AB26" s="373" t="s">
        <v>90</v>
      </c>
      <c r="AC26" s="366">
        <v>10</v>
      </c>
      <c r="AD26" s="366">
        <v>5</v>
      </c>
      <c r="AE26" s="366">
        <v>5</v>
      </c>
      <c r="AF26" s="366">
        <v>67</v>
      </c>
      <c r="AG26" s="366">
        <f t="shared" si="2"/>
        <v>87</v>
      </c>
      <c r="AH26" s="78" t="str">
        <f t="shared" si="16"/>
        <v>A2</v>
      </c>
      <c r="AI26" s="78">
        <v>9.75</v>
      </c>
      <c r="AJ26" s="78">
        <v>5</v>
      </c>
      <c r="AK26" s="78">
        <v>5</v>
      </c>
      <c r="AL26" s="369">
        <v>79</v>
      </c>
      <c r="AM26" s="368">
        <f t="shared" si="26"/>
        <v>98.75</v>
      </c>
      <c r="AN26" s="368" t="str">
        <f t="shared" si="18"/>
        <v>A1</v>
      </c>
      <c r="AO26" s="367">
        <v>10</v>
      </c>
      <c r="AP26" s="366">
        <v>5</v>
      </c>
      <c r="AQ26" s="366">
        <v>5</v>
      </c>
      <c r="AR26" s="366">
        <v>78.5</v>
      </c>
      <c r="AS26" s="366">
        <f t="shared" si="3"/>
        <v>98.5</v>
      </c>
      <c r="AT26" s="78" t="str">
        <f t="shared" si="19"/>
        <v>A1</v>
      </c>
      <c r="AU26" s="370">
        <v>10</v>
      </c>
      <c r="AV26" s="369">
        <v>5</v>
      </c>
      <c r="AW26" s="78">
        <v>5</v>
      </c>
      <c r="AX26" s="369">
        <v>77</v>
      </c>
      <c r="AY26" s="368">
        <f t="shared" si="27"/>
        <v>97</v>
      </c>
      <c r="AZ26" s="393" t="str">
        <f t="shared" si="20"/>
        <v>A1</v>
      </c>
      <c r="BA26" s="392">
        <v>20</v>
      </c>
      <c r="BB26" s="373" t="s">
        <v>90</v>
      </c>
      <c r="BC26" s="366">
        <v>9.25</v>
      </c>
      <c r="BD26" s="366">
        <v>5</v>
      </c>
      <c r="BE26" s="366">
        <v>5</v>
      </c>
      <c r="BF26" s="366">
        <v>73</v>
      </c>
      <c r="BG26" s="366">
        <f t="shared" si="5"/>
        <v>92.25</v>
      </c>
      <c r="BH26" s="78" t="str">
        <f t="shared" si="21"/>
        <v>A1</v>
      </c>
      <c r="BI26" s="370">
        <v>9</v>
      </c>
      <c r="BJ26" s="78">
        <v>5</v>
      </c>
      <c r="BK26" s="78">
        <v>5</v>
      </c>
      <c r="BL26" s="369">
        <v>71</v>
      </c>
      <c r="BM26" s="368">
        <f t="shared" si="28"/>
        <v>90</v>
      </c>
      <c r="BN26" s="368" t="str">
        <f t="shared" si="22"/>
        <v>A2</v>
      </c>
      <c r="BO26" s="366">
        <v>45.5</v>
      </c>
      <c r="BP26" s="78">
        <v>49</v>
      </c>
      <c r="BQ26" s="375">
        <v>47</v>
      </c>
      <c r="BR26" s="78">
        <v>49</v>
      </c>
      <c r="BS26" s="375">
        <v>46</v>
      </c>
      <c r="BT26" s="78">
        <v>49</v>
      </c>
      <c r="BU26" s="362">
        <f t="shared" si="0"/>
        <v>438.25</v>
      </c>
      <c r="BV26" s="362">
        <f t="shared" si="25"/>
        <v>473.5</v>
      </c>
      <c r="BW26" s="368">
        <f t="shared" si="8"/>
        <v>911.75</v>
      </c>
      <c r="BX26" s="368">
        <f t="shared" si="23"/>
        <v>91.174999999999997</v>
      </c>
      <c r="BY26" s="418" t="str">
        <f t="shared" si="24"/>
        <v>A1</v>
      </c>
      <c r="BZ26" s="393" t="s">
        <v>534</v>
      </c>
    </row>
    <row r="27" spans="1:78" ht="20.100000000000001" customHeight="1" x14ac:dyDescent="0.25">
      <c r="A27" s="411">
        <v>21</v>
      </c>
      <c r="B27" s="373" t="s">
        <v>281</v>
      </c>
      <c r="C27" s="376">
        <v>7.5</v>
      </c>
      <c r="D27" s="366">
        <v>5</v>
      </c>
      <c r="E27" s="366">
        <v>5</v>
      </c>
      <c r="F27" s="376">
        <v>54</v>
      </c>
      <c r="G27" s="78">
        <f t="shared" si="9"/>
        <v>71.5</v>
      </c>
      <c r="H27" s="78" t="str">
        <f t="shared" si="10"/>
        <v>B1</v>
      </c>
      <c r="I27" s="78">
        <v>8.25</v>
      </c>
      <c r="J27" s="78">
        <v>5</v>
      </c>
      <c r="K27" s="78">
        <v>4</v>
      </c>
      <c r="L27" s="78">
        <v>56.5</v>
      </c>
      <c r="M27" s="368">
        <f t="shared" si="1"/>
        <v>73.75</v>
      </c>
      <c r="N27" s="78" t="str">
        <f t="shared" si="11"/>
        <v>B1</v>
      </c>
      <c r="O27" s="376">
        <v>8.25</v>
      </c>
      <c r="P27" s="366">
        <v>4</v>
      </c>
      <c r="Q27" s="366">
        <v>4</v>
      </c>
      <c r="R27" s="366">
        <v>54.5</v>
      </c>
      <c r="S27" s="78">
        <f t="shared" si="12"/>
        <v>70.75</v>
      </c>
      <c r="T27" s="78" t="str">
        <f t="shared" si="13"/>
        <v>B2</v>
      </c>
      <c r="U27" s="78">
        <v>8</v>
      </c>
      <c r="V27" s="78">
        <v>5</v>
      </c>
      <c r="W27" s="346">
        <v>4</v>
      </c>
      <c r="X27" s="369">
        <v>68.5</v>
      </c>
      <c r="Y27" s="368">
        <f t="shared" si="14"/>
        <v>85.5</v>
      </c>
      <c r="Z27" s="393" t="str">
        <f t="shared" si="15"/>
        <v>A2</v>
      </c>
      <c r="AA27" s="392">
        <v>21</v>
      </c>
      <c r="AB27" s="373" t="s">
        <v>281</v>
      </c>
      <c r="AC27" s="366">
        <v>8.5</v>
      </c>
      <c r="AD27" s="366">
        <v>5</v>
      </c>
      <c r="AE27" s="366">
        <v>4</v>
      </c>
      <c r="AF27" s="366">
        <v>50.5</v>
      </c>
      <c r="AG27" s="366">
        <f t="shared" si="2"/>
        <v>68</v>
      </c>
      <c r="AH27" s="78" t="str">
        <f t="shared" si="16"/>
        <v>B2</v>
      </c>
      <c r="AI27" s="78">
        <v>5</v>
      </c>
      <c r="AJ27" s="78">
        <v>5</v>
      </c>
      <c r="AK27" s="78">
        <v>5</v>
      </c>
      <c r="AL27" s="369">
        <v>66.5</v>
      </c>
      <c r="AM27" s="368">
        <f t="shared" si="26"/>
        <v>81.5</v>
      </c>
      <c r="AN27" s="368" t="str">
        <f t="shared" si="18"/>
        <v>A2</v>
      </c>
      <c r="AO27" s="378">
        <v>9</v>
      </c>
      <c r="AP27" s="366">
        <v>4.5</v>
      </c>
      <c r="AQ27" s="366">
        <v>4.5</v>
      </c>
      <c r="AR27" s="366">
        <v>59.5</v>
      </c>
      <c r="AS27" s="366">
        <f t="shared" si="3"/>
        <v>77.5</v>
      </c>
      <c r="AT27" s="78" t="str">
        <f t="shared" si="19"/>
        <v>B1</v>
      </c>
      <c r="AU27" s="370">
        <v>7.5</v>
      </c>
      <c r="AV27" s="369">
        <v>4.5</v>
      </c>
      <c r="AW27" s="78">
        <v>4.5</v>
      </c>
      <c r="AX27" s="369">
        <v>65.5</v>
      </c>
      <c r="AY27" s="368">
        <f t="shared" si="27"/>
        <v>82</v>
      </c>
      <c r="AZ27" s="393" t="str">
        <f t="shared" si="20"/>
        <v>A2</v>
      </c>
      <c r="BA27" s="392">
        <v>21</v>
      </c>
      <c r="BB27" s="373" t="s">
        <v>281</v>
      </c>
      <c r="BC27" s="366">
        <v>9</v>
      </c>
      <c r="BD27" s="366">
        <v>4</v>
      </c>
      <c r="BE27" s="366">
        <v>5</v>
      </c>
      <c r="BF27" s="366">
        <v>64.5</v>
      </c>
      <c r="BG27" s="366">
        <f t="shared" si="5"/>
        <v>82.5</v>
      </c>
      <c r="BH27" s="78" t="str">
        <f t="shared" si="21"/>
        <v>A2</v>
      </c>
      <c r="BI27" s="370">
        <v>8.5</v>
      </c>
      <c r="BJ27" s="78">
        <v>4</v>
      </c>
      <c r="BK27" s="78">
        <v>5</v>
      </c>
      <c r="BL27" s="369">
        <v>65.150000000000006</v>
      </c>
      <c r="BM27" s="368">
        <f t="shared" si="28"/>
        <v>82.65</v>
      </c>
      <c r="BN27" s="368" t="str">
        <f t="shared" si="22"/>
        <v>A2</v>
      </c>
      <c r="BO27" s="366">
        <v>32</v>
      </c>
      <c r="BP27" s="78">
        <v>44.5</v>
      </c>
      <c r="BQ27" s="375">
        <v>45</v>
      </c>
      <c r="BR27" s="78">
        <v>48</v>
      </c>
      <c r="BS27" s="375">
        <v>40</v>
      </c>
      <c r="BT27" s="78">
        <v>42</v>
      </c>
      <c r="BU27" s="362">
        <f t="shared" si="0"/>
        <v>370.25</v>
      </c>
      <c r="BV27" s="362">
        <f t="shared" si="25"/>
        <v>405.4</v>
      </c>
      <c r="BW27" s="368">
        <f t="shared" si="8"/>
        <v>775.65</v>
      </c>
      <c r="BX27" s="368">
        <f t="shared" si="23"/>
        <v>77.564999999999998</v>
      </c>
      <c r="BY27" s="418" t="str">
        <f t="shared" si="24"/>
        <v>B1</v>
      </c>
      <c r="BZ27" s="393" t="s">
        <v>529</v>
      </c>
    </row>
    <row r="28" spans="1:78" ht="20.100000000000001" customHeight="1" x14ac:dyDescent="0.25">
      <c r="A28" s="411">
        <v>22</v>
      </c>
      <c r="B28" s="373" t="s">
        <v>97</v>
      </c>
      <c r="C28" s="376">
        <v>8</v>
      </c>
      <c r="D28" s="366">
        <v>5</v>
      </c>
      <c r="E28" s="366">
        <v>4</v>
      </c>
      <c r="F28" s="376">
        <v>53.5</v>
      </c>
      <c r="G28" s="78">
        <f t="shared" si="9"/>
        <v>70.5</v>
      </c>
      <c r="H28" s="78" t="str">
        <f t="shared" si="10"/>
        <v>B2</v>
      </c>
      <c r="I28" s="78">
        <v>9.5</v>
      </c>
      <c r="J28" s="78">
        <v>5</v>
      </c>
      <c r="K28" s="78">
        <v>4</v>
      </c>
      <c r="L28" s="78">
        <v>66</v>
      </c>
      <c r="M28" s="368">
        <f t="shared" si="1"/>
        <v>84.5</v>
      </c>
      <c r="N28" s="78" t="str">
        <f t="shared" si="11"/>
        <v>A2</v>
      </c>
      <c r="O28" s="376">
        <v>8.5</v>
      </c>
      <c r="P28" s="366">
        <v>4</v>
      </c>
      <c r="Q28" s="366">
        <v>4</v>
      </c>
      <c r="R28" s="366">
        <v>63.5</v>
      </c>
      <c r="S28" s="78">
        <f t="shared" si="12"/>
        <v>80</v>
      </c>
      <c r="T28" s="78" t="str">
        <f t="shared" si="13"/>
        <v>B1</v>
      </c>
      <c r="U28" s="78">
        <v>7.25</v>
      </c>
      <c r="V28" s="78">
        <v>5</v>
      </c>
      <c r="W28" s="346">
        <v>5</v>
      </c>
      <c r="X28" s="369">
        <v>75</v>
      </c>
      <c r="Y28" s="368">
        <f t="shared" si="14"/>
        <v>92.25</v>
      </c>
      <c r="Z28" s="393" t="str">
        <f t="shared" si="15"/>
        <v>A1</v>
      </c>
      <c r="AA28" s="392">
        <v>22</v>
      </c>
      <c r="AB28" s="373" t="s">
        <v>97</v>
      </c>
      <c r="AC28" s="366">
        <v>7.5</v>
      </c>
      <c r="AD28" s="366">
        <v>5</v>
      </c>
      <c r="AE28" s="366">
        <v>5</v>
      </c>
      <c r="AF28" s="366">
        <v>65.5</v>
      </c>
      <c r="AG28" s="366">
        <f t="shared" si="2"/>
        <v>83</v>
      </c>
      <c r="AH28" s="78" t="str">
        <f t="shared" si="16"/>
        <v>A2</v>
      </c>
      <c r="AI28" s="78">
        <v>9.75</v>
      </c>
      <c r="AJ28" s="78">
        <v>5</v>
      </c>
      <c r="AK28" s="78">
        <v>5</v>
      </c>
      <c r="AL28" s="369">
        <v>71</v>
      </c>
      <c r="AM28" s="368">
        <f t="shared" si="26"/>
        <v>90.75</v>
      </c>
      <c r="AN28" s="368" t="str">
        <f t="shared" si="18"/>
        <v>A2</v>
      </c>
      <c r="AO28" s="378">
        <v>9</v>
      </c>
      <c r="AP28" s="366">
        <v>5</v>
      </c>
      <c r="AQ28" s="366">
        <v>5</v>
      </c>
      <c r="AR28" s="366">
        <v>69</v>
      </c>
      <c r="AS28" s="366">
        <f t="shared" si="3"/>
        <v>88</v>
      </c>
      <c r="AT28" s="78" t="str">
        <f t="shared" si="19"/>
        <v>A2</v>
      </c>
      <c r="AU28" s="370">
        <v>8.75</v>
      </c>
      <c r="AV28" s="78">
        <v>5</v>
      </c>
      <c r="AW28" s="78">
        <v>5</v>
      </c>
      <c r="AX28" s="369">
        <v>64.5</v>
      </c>
      <c r="AY28" s="368">
        <f>SUM(AU28:AX28)</f>
        <v>83.25</v>
      </c>
      <c r="AZ28" s="393" t="str">
        <f t="shared" si="20"/>
        <v>A2</v>
      </c>
      <c r="BA28" s="392">
        <v>22</v>
      </c>
      <c r="BB28" s="373" t="s">
        <v>97</v>
      </c>
      <c r="BC28" s="366">
        <v>9.25</v>
      </c>
      <c r="BD28" s="366">
        <v>5</v>
      </c>
      <c r="BE28" s="366">
        <v>5</v>
      </c>
      <c r="BF28" s="366">
        <v>73</v>
      </c>
      <c r="BG28" s="366">
        <f t="shared" si="5"/>
        <v>92.25</v>
      </c>
      <c r="BH28" s="78" t="str">
        <f t="shared" si="21"/>
        <v>A1</v>
      </c>
      <c r="BI28" s="370">
        <v>8</v>
      </c>
      <c r="BJ28" s="78">
        <v>5</v>
      </c>
      <c r="BK28" s="78">
        <v>5</v>
      </c>
      <c r="BL28" s="369">
        <v>71</v>
      </c>
      <c r="BM28" s="368">
        <f t="shared" si="28"/>
        <v>89</v>
      </c>
      <c r="BN28" s="368" t="str">
        <f t="shared" si="22"/>
        <v>A2</v>
      </c>
      <c r="BO28" s="366">
        <v>47.5</v>
      </c>
      <c r="BP28" s="78">
        <v>47.5</v>
      </c>
      <c r="BQ28" s="379">
        <v>43</v>
      </c>
      <c r="BR28" s="78">
        <v>46</v>
      </c>
      <c r="BS28" s="379">
        <v>44.5</v>
      </c>
      <c r="BT28" s="78">
        <v>45.5</v>
      </c>
      <c r="BU28" s="362">
        <f t="shared" si="0"/>
        <v>413.75</v>
      </c>
      <c r="BV28" s="362">
        <f t="shared" si="25"/>
        <v>439.75</v>
      </c>
      <c r="BW28" s="368">
        <f t="shared" si="8"/>
        <v>853.5</v>
      </c>
      <c r="BX28" s="368">
        <f t="shared" si="23"/>
        <v>85.350000000000009</v>
      </c>
      <c r="BY28" s="418" t="str">
        <f t="shared" si="24"/>
        <v>A2</v>
      </c>
      <c r="BZ28" s="393" t="s">
        <v>523</v>
      </c>
    </row>
    <row r="29" spans="1:78" ht="20.100000000000001" customHeight="1" x14ac:dyDescent="0.25">
      <c r="A29" s="412">
        <v>23</v>
      </c>
      <c r="B29" s="380" t="s">
        <v>100</v>
      </c>
      <c r="C29" s="381">
        <v>2.25</v>
      </c>
      <c r="D29" s="382">
        <v>3</v>
      </c>
      <c r="E29" s="382">
        <v>3</v>
      </c>
      <c r="F29" s="381">
        <v>10.5</v>
      </c>
      <c r="G29" s="78">
        <f t="shared" si="9"/>
        <v>18.75</v>
      </c>
      <c r="H29" s="78" t="str">
        <f t="shared" si="10"/>
        <v>E</v>
      </c>
      <c r="I29" s="78">
        <v>2.5</v>
      </c>
      <c r="J29" s="78">
        <v>2.5</v>
      </c>
      <c r="K29" s="78">
        <v>2.5</v>
      </c>
      <c r="L29" s="78">
        <v>14.5</v>
      </c>
      <c r="M29" s="451">
        <f t="shared" si="1"/>
        <v>22</v>
      </c>
      <c r="N29" s="78" t="str">
        <f t="shared" si="11"/>
        <v>E</v>
      </c>
      <c r="O29" s="381">
        <v>3.5</v>
      </c>
      <c r="P29" s="382">
        <v>4</v>
      </c>
      <c r="Q29" s="382">
        <v>4</v>
      </c>
      <c r="R29" s="382">
        <v>22.5</v>
      </c>
      <c r="S29" s="78">
        <f t="shared" si="12"/>
        <v>34</v>
      </c>
      <c r="T29" s="78" t="str">
        <f t="shared" si="13"/>
        <v>D</v>
      </c>
      <c r="U29" s="78">
        <v>0.75</v>
      </c>
      <c r="V29" s="78">
        <v>2</v>
      </c>
      <c r="W29" s="346">
        <v>2.5</v>
      </c>
      <c r="X29" s="369">
        <v>21</v>
      </c>
      <c r="Y29" s="453">
        <f t="shared" si="14"/>
        <v>26.25</v>
      </c>
      <c r="Z29" s="393" t="str">
        <f t="shared" si="15"/>
        <v>E</v>
      </c>
      <c r="AA29" s="392">
        <v>23</v>
      </c>
      <c r="AB29" s="380" t="s">
        <v>100</v>
      </c>
      <c r="AC29" s="382">
        <v>1.75</v>
      </c>
      <c r="AD29" s="382">
        <v>2</v>
      </c>
      <c r="AE29" s="382">
        <v>2</v>
      </c>
      <c r="AF29" s="382">
        <v>16</v>
      </c>
      <c r="AG29" s="382">
        <f t="shared" si="2"/>
        <v>21.75</v>
      </c>
      <c r="AH29" s="78" t="str">
        <f t="shared" si="16"/>
        <v>E</v>
      </c>
      <c r="AI29" s="78">
        <v>1</v>
      </c>
      <c r="AJ29" s="78">
        <v>3</v>
      </c>
      <c r="AK29" s="78">
        <v>3</v>
      </c>
      <c r="AL29" s="369">
        <v>13</v>
      </c>
      <c r="AM29" s="453">
        <f t="shared" si="26"/>
        <v>20</v>
      </c>
      <c r="AN29" s="368" t="str">
        <f t="shared" si="18"/>
        <v>E</v>
      </c>
      <c r="AO29" s="383">
        <v>3.75</v>
      </c>
      <c r="AP29" s="382">
        <v>2.5</v>
      </c>
      <c r="AQ29" s="382">
        <v>3</v>
      </c>
      <c r="AR29" s="382">
        <v>20</v>
      </c>
      <c r="AS29" s="382">
        <f t="shared" si="3"/>
        <v>29.25</v>
      </c>
      <c r="AT29" s="78" t="str">
        <f t="shared" si="19"/>
        <v>E</v>
      </c>
      <c r="AU29" s="370">
        <v>1.75</v>
      </c>
      <c r="AV29" s="78">
        <v>3.5</v>
      </c>
      <c r="AW29" s="346">
        <v>3</v>
      </c>
      <c r="AX29" s="429">
        <v>26.5</v>
      </c>
      <c r="AY29" s="368">
        <f>SUM(AU29:AX29)</f>
        <v>34.75</v>
      </c>
      <c r="AZ29" s="393" t="str">
        <f t="shared" si="20"/>
        <v>D</v>
      </c>
      <c r="BA29" s="392">
        <v>23</v>
      </c>
      <c r="BB29" s="380" t="s">
        <v>100</v>
      </c>
      <c r="BC29" s="382">
        <v>4.75</v>
      </c>
      <c r="BD29" s="382">
        <v>3</v>
      </c>
      <c r="BE29" s="382">
        <v>2</v>
      </c>
      <c r="BF29" s="382">
        <v>9.5</v>
      </c>
      <c r="BG29" s="382">
        <f t="shared" si="5"/>
        <v>19.25</v>
      </c>
      <c r="BH29" s="78" t="str">
        <f t="shared" si="21"/>
        <v>E</v>
      </c>
      <c r="BI29" s="370">
        <v>3</v>
      </c>
      <c r="BJ29" s="78">
        <v>2.5</v>
      </c>
      <c r="BK29" s="78">
        <v>3</v>
      </c>
      <c r="BL29" s="369">
        <v>14</v>
      </c>
      <c r="BM29" s="453">
        <f t="shared" si="28"/>
        <v>22.5</v>
      </c>
      <c r="BN29" s="368" t="str">
        <f t="shared" si="22"/>
        <v>E</v>
      </c>
      <c r="BO29" s="382">
        <v>14</v>
      </c>
      <c r="BP29" s="78">
        <v>24</v>
      </c>
      <c r="BQ29" s="383">
        <v>20</v>
      </c>
      <c r="BR29" s="78">
        <v>34</v>
      </c>
      <c r="BS29" s="384">
        <v>15.5</v>
      </c>
      <c r="BT29" s="78">
        <v>22.5</v>
      </c>
      <c r="BU29" s="362">
        <f t="shared" si="0"/>
        <v>123</v>
      </c>
      <c r="BV29" s="362">
        <f t="shared" si="25"/>
        <v>125.5</v>
      </c>
      <c r="BW29" s="368">
        <f t="shared" si="8"/>
        <v>248.5</v>
      </c>
      <c r="BX29" s="368">
        <f t="shared" si="23"/>
        <v>24.85</v>
      </c>
      <c r="BY29" s="418" t="str">
        <f t="shared" si="24"/>
        <v>E</v>
      </c>
      <c r="BZ29" s="393" t="s">
        <v>535</v>
      </c>
    </row>
    <row r="30" spans="1:78" ht="20.100000000000001" customHeight="1" thickBot="1" x14ac:dyDescent="0.3">
      <c r="A30" s="413">
        <v>24</v>
      </c>
      <c r="B30" s="395" t="s">
        <v>104</v>
      </c>
      <c r="C30" s="414">
        <v>8</v>
      </c>
      <c r="D30" s="396">
        <v>5</v>
      </c>
      <c r="E30" s="396">
        <v>5</v>
      </c>
      <c r="F30" s="414">
        <v>65.5</v>
      </c>
      <c r="G30" s="397">
        <f t="shared" si="9"/>
        <v>83.5</v>
      </c>
      <c r="H30" s="397" t="str">
        <f t="shared" si="10"/>
        <v>A2</v>
      </c>
      <c r="I30" s="397">
        <v>9</v>
      </c>
      <c r="J30" s="397">
        <v>5</v>
      </c>
      <c r="K30" s="397">
        <v>5</v>
      </c>
      <c r="L30" s="397">
        <v>76</v>
      </c>
      <c r="M30" s="452">
        <f t="shared" si="1"/>
        <v>95</v>
      </c>
      <c r="N30" s="397" t="str">
        <f t="shared" si="11"/>
        <v>A1</v>
      </c>
      <c r="O30" s="430">
        <v>9.25</v>
      </c>
      <c r="P30" s="431">
        <v>5</v>
      </c>
      <c r="Q30" s="431">
        <v>5</v>
      </c>
      <c r="R30" s="431">
        <v>64</v>
      </c>
      <c r="S30" s="432">
        <f t="shared" si="12"/>
        <v>83.25</v>
      </c>
      <c r="T30" s="433" t="str">
        <f t="shared" si="13"/>
        <v>A2</v>
      </c>
      <c r="U30" s="434">
        <v>8.25</v>
      </c>
      <c r="V30" s="433">
        <v>5</v>
      </c>
      <c r="W30" s="433">
        <v>5</v>
      </c>
      <c r="X30" s="435">
        <v>76</v>
      </c>
      <c r="Y30" s="436">
        <f t="shared" ref="Y30" si="32">SUM(U30:X30)</f>
        <v>94.25</v>
      </c>
      <c r="Z30" s="437" t="str">
        <f t="shared" si="15"/>
        <v>A1</v>
      </c>
      <c r="AA30" s="408">
        <v>24</v>
      </c>
      <c r="AB30" s="395" t="s">
        <v>104</v>
      </c>
      <c r="AC30" s="396">
        <v>9.25</v>
      </c>
      <c r="AD30" s="396">
        <v>5</v>
      </c>
      <c r="AE30" s="396">
        <v>5</v>
      </c>
      <c r="AF30" s="396">
        <v>66.5</v>
      </c>
      <c r="AG30" s="396">
        <f t="shared" si="2"/>
        <v>85.75</v>
      </c>
      <c r="AH30" s="397" t="str">
        <f t="shared" si="16"/>
        <v>A2</v>
      </c>
      <c r="AI30" s="397">
        <v>7.5</v>
      </c>
      <c r="AJ30" s="397">
        <v>5</v>
      </c>
      <c r="AK30" s="397">
        <v>5</v>
      </c>
      <c r="AL30" s="397">
        <v>71.5</v>
      </c>
      <c r="AM30" s="400">
        <f t="shared" si="26"/>
        <v>89</v>
      </c>
      <c r="AN30" s="400" t="str">
        <f t="shared" si="18"/>
        <v>A2</v>
      </c>
      <c r="AO30" s="409">
        <v>8.25</v>
      </c>
      <c r="AP30" s="396">
        <v>5</v>
      </c>
      <c r="AQ30" s="396">
        <v>5</v>
      </c>
      <c r="AR30" s="396">
        <v>78</v>
      </c>
      <c r="AS30" s="396">
        <f t="shared" si="3"/>
        <v>96.25</v>
      </c>
      <c r="AT30" s="397" t="str">
        <f t="shared" si="19"/>
        <v>A1</v>
      </c>
      <c r="AU30" s="397">
        <v>8.5</v>
      </c>
      <c r="AV30" s="397">
        <v>5</v>
      </c>
      <c r="AW30" s="397">
        <v>5</v>
      </c>
      <c r="AX30" s="399">
        <v>73.5</v>
      </c>
      <c r="AY30" s="400">
        <f>SUM(AU30:AX30)</f>
        <v>92</v>
      </c>
      <c r="AZ30" s="403" t="str">
        <f t="shared" si="20"/>
        <v>A1</v>
      </c>
      <c r="BA30" s="394">
        <v>24</v>
      </c>
      <c r="BB30" s="395" t="s">
        <v>104</v>
      </c>
      <c r="BC30" s="396">
        <v>9.25</v>
      </c>
      <c r="BD30" s="396">
        <v>5</v>
      </c>
      <c r="BE30" s="396">
        <v>5</v>
      </c>
      <c r="BF30" s="396">
        <v>72.5</v>
      </c>
      <c r="BG30" s="396">
        <f t="shared" si="5"/>
        <v>91.75</v>
      </c>
      <c r="BH30" s="397" t="str">
        <f t="shared" si="21"/>
        <v>A1</v>
      </c>
      <c r="BI30" s="398">
        <v>8</v>
      </c>
      <c r="BJ30" s="397">
        <v>5</v>
      </c>
      <c r="BK30" s="397">
        <v>5</v>
      </c>
      <c r="BL30" s="399">
        <v>79</v>
      </c>
      <c r="BM30" s="400">
        <f t="shared" si="28"/>
        <v>97</v>
      </c>
      <c r="BN30" s="400" t="str">
        <f t="shared" si="22"/>
        <v>A1</v>
      </c>
      <c r="BO30" s="396">
        <v>47.5</v>
      </c>
      <c r="BP30" s="397">
        <v>48.5</v>
      </c>
      <c r="BQ30" s="401">
        <v>42.5</v>
      </c>
      <c r="BR30" s="397">
        <v>45</v>
      </c>
      <c r="BS30" s="401">
        <v>46.5</v>
      </c>
      <c r="BT30" s="397">
        <v>43</v>
      </c>
      <c r="BU30" s="402">
        <f t="shared" si="0"/>
        <v>440.5</v>
      </c>
      <c r="BV30" s="402">
        <f t="shared" si="25"/>
        <v>467.25</v>
      </c>
      <c r="BW30" s="400">
        <f t="shared" si="8"/>
        <v>907.75</v>
      </c>
      <c r="BX30" s="400">
        <f t="shared" si="23"/>
        <v>90.774999999999991</v>
      </c>
      <c r="BY30" s="419" t="str">
        <f t="shared" si="24"/>
        <v>A2</v>
      </c>
      <c r="BZ30" s="403" t="s">
        <v>518</v>
      </c>
    </row>
    <row r="31" spans="1:78" x14ac:dyDescent="0.25">
      <c r="I31" s="243"/>
      <c r="J31" s="243"/>
      <c r="K31" s="243"/>
      <c r="L31" s="243"/>
      <c r="M31" s="243"/>
      <c r="N31" s="243"/>
      <c r="U31" s="243"/>
      <c r="V31" s="243"/>
      <c r="W31" s="243"/>
      <c r="X31" s="243"/>
      <c r="Y31" s="243"/>
      <c r="Z31" s="243"/>
      <c r="AI31" s="243"/>
      <c r="AJ31" s="243"/>
      <c r="AK31" s="243"/>
      <c r="AL31" s="243"/>
      <c r="AM31" s="243"/>
      <c r="AN31" s="243"/>
      <c r="AU31" s="243"/>
      <c r="AV31" s="243"/>
      <c r="AW31" s="243"/>
      <c r="AX31" s="243"/>
      <c r="AY31" s="243"/>
      <c r="AZ31" s="243"/>
      <c r="BG31" s="243"/>
      <c r="BI31" s="243"/>
      <c r="BJ31" s="243"/>
      <c r="BK31" s="243"/>
      <c r="BL31" s="243"/>
      <c r="BM31" s="243"/>
      <c r="BN31" s="243"/>
    </row>
    <row r="32" spans="1:78" x14ac:dyDescent="0.25">
      <c r="I32" s="243"/>
      <c r="J32" s="243"/>
      <c r="K32" s="243"/>
      <c r="L32" s="243"/>
      <c r="M32" s="243"/>
      <c r="N32" s="243"/>
      <c r="U32" s="243"/>
      <c r="V32" s="243"/>
      <c r="W32" s="243"/>
      <c r="X32" s="243"/>
      <c r="Y32" s="243"/>
      <c r="Z32" s="243"/>
      <c r="AI32" s="243"/>
      <c r="AJ32" s="243"/>
      <c r="AK32" s="243"/>
      <c r="AL32" s="243"/>
      <c r="AM32" s="243"/>
      <c r="AN32" s="243"/>
      <c r="AU32" s="243"/>
      <c r="AV32" s="243"/>
      <c r="AW32" s="243"/>
      <c r="AX32" s="243"/>
      <c r="AY32" s="243"/>
      <c r="AZ32" s="243"/>
      <c r="BG32" s="243"/>
      <c r="BI32" s="243"/>
      <c r="BJ32" s="243"/>
      <c r="BK32" s="243"/>
      <c r="BL32" s="243"/>
      <c r="BM32" s="243"/>
      <c r="BN32" s="243"/>
    </row>
    <row r="33" spans="9:53" s="243" customFormat="1" x14ac:dyDescent="0.25"/>
    <row r="34" spans="9:53" x14ac:dyDescent="0.25">
      <c r="I34" s="450"/>
    </row>
    <row r="37" spans="9:53" x14ac:dyDescent="0.25">
      <c r="BA37" s="420"/>
    </row>
  </sheetData>
  <mergeCells count="21">
    <mergeCell ref="BS4:BT4"/>
    <mergeCell ref="BU4:BV4"/>
    <mergeCell ref="BW4:BX4"/>
    <mergeCell ref="C4:N4"/>
    <mergeCell ref="O4:Z4"/>
    <mergeCell ref="AC4:AG4"/>
    <mergeCell ref="AO4:AS4"/>
    <mergeCell ref="BQ4:BR4"/>
    <mergeCell ref="BC4:BN4"/>
    <mergeCell ref="L3:P3"/>
    <mergeCell ref="Q3:W3"/>
    <mergeCell ref="AL3:AP3"/>
    <mergeCell ref="AQ3:AW3"/>
    <mergeCell ref="BA2:BY2"/>
    <mergeCell ref="BF3:BN3"/>
    <mergeCell ref="BR3:BY3"/>
    <mergeCell ref="BA1:BY1"/>
    <mergeCell ref="A1:Z1"/>
    <mergeCell ref="AA1:AZ1"/>
    <mergeCell ref="A2:Z2"/>
    <mergeCell ref="AA2:AZ2"/>
  </mergeCells>
  <dataValidations count="1">
    <dataValidation allowBlank="1" showInputMessage="1" showErrorMessage="1" promptTitle="NAME" prompt="ENTER NAME IN CAPITAL LETTERS" sqref="B22:B30 AB22:AB30 BB22:BB30"/>
  </dataValidations>
  <pageMargins left="0.3" right="0.16" top="0.28999999999999998" bottom="0.31" header="0.3" footer="0.3"/>
  <pageSetup paperSize="9" scale="72" orientation="landscape" r:id="rId1"/>
  <colBreaks count="2" manualBreakCount="2">
    <brk id="26" max="29" man="1"/>
    <brk id="52" max="1048575" man="1"/>
  </colBreak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1197"/>
  <sheetViews>
    <sheetView view="pageBreakPreview" topLeftCell="A338" zoomScale="60" zoomScaleNormal="100" workbookViewId="0">
      <selection activeCell="B351" sqref="A351:M398"/>
    </sheetView>
  </sheetViews>
  <sheetFormatPr defaultRowHeight="30" customHeight="1" x14ac:dyDescent="0.3"/>
  <cols>
    <col min="1" max="1" width="34.140625" style="489" customWidth="1"/>
    <col min="2" max="2" width="18.85546875" style="489" customWidth="1"/>
    <col min="3" max="3" width="20.85546875" style="489" customWidth="1"/>
    <col min="4" max="4" width="18.140625" style="489" customWidth="1"/>
    <col min="5" max="5" width="19.28515625" style="489" customWidth="1"/>
    <col min="6" max="6" width="17.85546875" style="489" customWidth="1"/>
    <col min="7" max="7" width="15.7109375" style="489" customWidth="1"/>
    <col min="8" max="8" width="19.140625" style="489" customWidth="1"/>
    <col min="9" max="9" width="22.85546875" style="489" customWidth="1"/>
    <col min="10" max="10" width="16.85546875" style="489" customWidth="1"/>
    <col min="11" max="11" width="16.5703125" style="489" customWidth="1"/>
    <col min="12" max="12" width="14.140625" style="489" customWidth="1"/>
    <col min="13" max="13" width="17.42578125" style="489" customWidth="1"/>
    <col min="14" max="16384" width="9.140625" style="489"/>
  </cols>
  <sheetData>
    <row r="1" spans="1:14" ht="30" customHeight="1" x14ac:dyDescent="0.3">
      <c r="A1" s="460"/>
      <c r="B1" s="655" t="s">
        <v>443</v>
      </c>
      <c r="C1" s="655"/>
      <c r="D1" s="655"/>
      <c r="E1" s="655"/>
      <c r="F1" s="655"/>
      <c r="G1" s="655"/>
      <c r="H1" s="655"/>
      <c r="I1" s="656"/>
      <c r="J1" s="657" t="s">
        <v>444</v>
      </c>
      <c r="K1" s="655"/>
      <c r="L1" s="655"/>
      <c r="M1" s="658"/>
    </row>
    <row r="2" spans="1:14" ht="30" customHeight="1" x14ac:dyDescent="0.3">
      <c r="A2" s="649" t="s">
        <v>445</v>
      </c>
      <c r="B2" s="635"/>
      <c r="C2" s="635"/>
      <c r="D2" s="635"/>
      <c r="E2" s="635"/>
      <c r="F2" s="635"/>
      <c r="G2" s="635"/>
      <c r="H2" s="635"/>
      <c r="I2" s="635"/>
      <c r="J2" s="635"/>
      <c r="K2" s="635"/>
      <c r="L2" s="635"/>
      <c r="M2" s="646"/>
    </row>
    <row r="3" spans="1:14" ht="30" customHeight="1" x14ac:dyDescent="0.3">
      <c r="A3" s="461"/>
      <c r="B3" s="659" t="s">
        <v>446</v>
      </c>
      <c r="C3" s="659"/>
      <c r="D3" s="659"/>
      <c r="E3" s="660"/>
      <c r="F3" s="462" t="s">
        <v>447</v>
      </c>
      <c r="G3" s="462"/>
      <c r="H3" s="633" t="s">
        <v>448</v>
      </c>
      <c r="I3" s="650"/>
      <c r="J3" s="634"/>
      <c r="K3" s="463" t="s">
        <v>449</v>
      </c>
      <c r="L3" s="464"/>
      <c r="M3" s="465"/>
    </row>
    <row r="4" spans="1:14" ht="30" customHeight="1" x14ac:dyDescent="0.3">
      <c r="A4" s="653" t="s">
        <v>509</v>
      </c>
      <c r="B4" s="650"/>
      <c r="C4" s="650"/>
      <c r="D4" s="650"/>
      <c r="E4" s="650"/>
      <c r="F4" s="650"/>
      <c r="G4" s="650"/>
      <c r="H4" s="650"/>
      <c r="I4" s="650"/>
      <c r="J4" s="650"/>
      <c r="K4" s="650"/>
      <c r="L4" s="650"/>
      <c r="M4" s="651"/>
    </row>
    <row r="5" spans="1:14" ht="30" customHeight="1" x14ac:dyDescent="0.3">
      <c r="A5" s="652" t="s">
        <v>450</v>
      </c>
      <c r="B5" s="638"/>
      <c r="C5" s="638"/>
      <c r="D5" s="638"/>
      <c r="E5" s="638"/>
      <c r="F5" s="638"/>
      <c r="G5" s="638"/>
      <c r="H5" s="638"/>
      <c r="I5" s="638"/>
      <c r="J5" s="638"/>
      <c r="K5" s="638"/>
      <c r="L5" s="638"/>
      <c r="M5" s="654"/>
    </row>
    <row r="6" spans="1:14" ht="30" customHeight="1" x14ac:dyDescent="0.3">
      <c r="A6" s="642" t="s">
        <v>451</v>
      </c>
      <c r="B6" s="643"/>
      <c r="C6" s="644" t="s">
        <v>10</v>
      </c>
      <c r="D6" s="638"/>
      <c r="E6" s="638"/>
      <c r="F6" s="638"/>
      <c r="G6" s="639"/>
      <c r="H6" s="466" t="s">
        <v>452</v>
      </c>
      <c r="I6" s="467"/>
      <c r="J6" s="640">
        <v>1</v>
      </c>
      <c r="K6" s="640"/>
      <c r="L6" s="640"/>
      <c r="M6" s="641"/>
    </row>
    <row r="7" spans="1:14" ht="30" customHeight="1" x14ac:dyDescent="0.3">
      <c r="A7" s="642" t="s">
        <v>453</v>
      </c>
      <c r="B7" s="643"/>
      <c r="C7" s="644" t="s">
        <v>7</v>
      </c>
      <c r="D7" s="638"/>
      <c r="E7" s="638"/>
      <c r="F7" s="638"/>
      <c r="G7" s="639"/>
      <c r="H7" s="466" t="s">
        <v>454</v>
      </c>
      <c r="I7" s="467"/>
      <c r="J7" s="640">
        <v>1223</v>
      </c>
      <c r="K7" s="640"/>
      <c r="L7" s="640"/>
      <c r="M7" s="641"/>
    </row>
    <row r="8" spans="1:14" ht="30" customHeight="1" x14ac:dyDescent="0.3">
      <c r="A8" s="642" t="s">
        <v>455</v>
      </c>
      <c r="B8" s="643"/>
      <c r="C8" s="637" t="s">
        <v>132</v>
      </c>
      <c r="D8" s="638"/>
      <c r="E8" s="638"/>
      <c r="F8" s="638"/>
      <c r="G8" s="639"/>
      <c r="H8" s="466" t="s">
        <v>456</v>
      </c>
      <c r="I8" s="467"/>
      <c r="J8" s="640" t="s">
        <v>134</v>
      </c>
      <c r="K8" s="640"/>
      <c r="L8" s="640"/>
      <c r="M8" s="641"/>
    </row>
    <row r="9" spans="1:14" ht="30" customHeight="1" x14ac:dyDescent="0.3">
      <c r="A9" s="642" t="s">
        <v>457</v>
      </c>
      <c r="B9" s="643"/>
      <c r="C9" s="644" t="s">
        <v>15</v>
      </c>
      <c r="D9" s="638"/>
      <c r="E9" s="638"/>
      <c r="F9" s="638"/>
      <c r="G9" s="639"/>
      <c r="H9" s="645" t="s">
        <v>356</v>
      </c>
      <c r="I9" s="640"/>
      <c r="J9" s="640" t="s">
        <v>13</v>
      </c>
      <c r="K9" s="640"/>
      <c r="L9" s="640"/>
      <c r="M9" s="641"/>
    </row>
    <row r="10" spans="1:14" ht="30" customHeight="1" x14ac:dyDescent="0.3">
      <c r="A10" s="649" t="s">
        <v>458</v>
      </c>
      <c r="B10" s="635"/>
      <c r="C10" s="635"/>
      <c r="D10" s="635"/>
      <c r="E10" s="635"/>
      <c r="F10" s="635"/>
      <c r="G10" s="635"/>
      <c r="H10" s="635"/>
      <c r="I10" s="635"/>
      <c r="J10" s="635"/>
      <c r="K10" s="635"/>
      <c r="L10" s="635"/>
      <c r="M10" s="646"/>
    </row>
    <row r="11" spans="1:14" ht="30" customHeight="1" x14ac:dyDescent="0.3">
      <c r="A11" s="661" t="s">
        <v>459</v>
      </c>
      <c r="B11" s="635" t="s">
        <v>460</v>
      </c>
      <c r="C11" s="635"/>
      <c r="D11" s="635"/>
      <c r="E11" s="635"/>
      <c r="F11" s="635"/>
      <c r="G11" s="635"/>
      <c r="H11" s="635" t="s">
        <v>461</v>
      </c>
      <c r="I11" s="635"/>
      <c r="J11" s="635"/>
      <c r="K11" s="635"/>
      <c r="L11" s="635"/>
      <c r="M11" s="646"/>
    </row>
    <row r="12" spans="1:14" ht="30" customHeight="1" x14ac:dyDescent="0.3">
      <c r="A12" s="661"/>
      <c r="B12" s="468" t="s">
        <v>462</v>
      </c>
      <c r="C12" s="468" t="s">
        <v>463</v>
      </c>
      <c r="D12" s="468" t="s">
        <v>464</v>
      </c>
      <c r="E12" s="468" t="s">
        <v>465</v>
      </c>
      <c r="F12" s="468">
        <v>100</v>
      </c>
      <c r="G12" s="459" t="s">
        <v>326</v>
      </c>
      <c r="H12" s="468" t="s">
        <v>466</v>
      </c>
      <c r="I12" s="468" t="s">
        <v>463</v>
      </c>
      <c r="J12" s="468" t="s">
        <v>464</v>
      </c>
      <c r="K12" s="468" t="s">
        <v>467</v>
      </c>
      <c r="L12" s="468">
        <v>100</v>
      </c>
      <c r="M12" s="469" t="s">
        <v>326</v>
      </c>
    </row>
    <row r="13" spans="1:14" ht="30" customHeight="1" x14ac:dyDescent="0.3">
      <c r="A13" s="470" t="s">
        <v>21</v>
      </c>
      <c r="B13" s="500">
        <v>2.75</v>
      </c>
      <c r="C13" s="456">
        <v>5</v>
      </c>
      <c r="D13" s="456">
        <v>4</v>
      </c>
      <c r="E13" s="500">
        <v>14.5</v>
      </c>
      <c r="F13" s="473">
        <f>SUM(B13:E13)</f>
        <v>26.25</v>
      </c>
      <c r="G13" s="456" t="str">
        <f>IF(F13&gt;=91,"A1",IF(F13&gt;=81,"A2",IF(F13&gt;=71,"B1",IF(F13&gt;=61,"B2",IF(F13&gt;=51,"C1",IF(F13&gt;=41,"C2",IF(F13&gt;=33,"D","E")))))))</f>
        <v>E</v>
      </c>
      <c r="H13" s="456">
        <v>2.25</v>
      </c>
      <c r="I13" s="456">
        <v>4</v>
      </c>
      <c r="J13" s="456">
        <v>3</v>
      </c>
      <c r="K13" s="474">
        <v>19.5</v>
      </c>
      <c r="L13" s="473">
        <f t="shared" ref="L13" si="0">SUM(H13:K13)</f>
        <v>28.75</v>
      </c>
      <c r="M13" s="456" t="str">
        <f>IF(L13&gt;=91,"A1",IF(L13&gt;=81,"A2",IF(L13&gt;=71,"B1",IF(L13&gt;=61,"B2",IF(L13&gt;=51,"C1",IF(L13&gt;=41,"C2",IF(L13&gt;=33,"D","E")))))))</f>
        <v>E</v>
      </c>
      <c r="N13" s="482"/>
    </row>
    <row r="14" spans="1:14" ht="30" customHeight="1" x14ac:dyDescent="0.3">
      <c r="A14" s="470" t="s">
        <v>22</v>
      </c>
      <c r="B14" s="501">
        <v>5.25</v>
      </c>
      <c r="C14" s="458">
        <v>4</v>
      </c>
      <c r="D14" s="458">
        <v>4</v>
      </c>
      <c r="E14" s="458">
        <v>32.5</v>
      </c>
      <c r="F14" s="458">
        <f>(B14+C14+D14+E14)</f>
        <v>45.75</v>
      </c>
      <c r="G14" s="458" t="str">
        <f>IF(F14&gt;=91,"A1",IF(F14&gt;=81,"A2",IF(F14&gt;=71,"B1",IF(F14&gt;=61,"B2",IF(F14&gt;=51,"C1",IF(F14&gt;=41,"C2",IF(F14&gt;=33,"D","E")))))))</f>
        <v>C2</v>
      </c>
      <c r="H14" s="458">
        <v>3.75</v>
      </c>
      <c r="I14" s="458">
        <v>5</v>
      </c>
      <c r="J14" s="474">
        <v>2.5</v>
      </c>
      <c r="K14" s="458">
        <v>31</v>
      </c>
      <c r="L14" s="458">
        <f>SUM(H14:K14)</f>
        <v>42.25</v>
      </c>
      <c r="M14" s="479" t="str">
        <f>IF(L14&gt;=91,"A1",IF(L14&gt;=81,"A2",IF(L14&gt;=71,"B1",IF(L14&gt;=61,"B2",IF(L14&gt;=51,"C1",IF(L14&gt;=41,"C2",IF(L14&gt;=33,"D","E")))))))</f>
        <v>C2</v>
      </c>
      <c r="N14" s="482"/>
    </row>
    <row r="15" spans="1:14" ht="30" customHeight="1" x14ac:dyDescent="0.3">
      <c r="A15" s="470" t="s">
        <v>468</v>
      </c>
      <c r="B15" s="456">
        <v>0</v>
      </c>
      <c r="C15" s="456">
        <v>3</v>
      </c>
      <c r="D15" s="456">
        <v>2</v>
      </c>
      <c r="E15" s="456">
        <v>14</v>
      </c>
      <c r="F15" s="456">
        <f t="shared" ref="F15:F17" si="1">SUM(B15:E15)</f>
        <v>19</v>
      </c>
      <c r="G15" s="456" t="str">
        <f>IF(F15&gt;=91,"A1",IF(F15&gt;=81,"A2",IF(F15&gt;=71,"B1",IF(F15&gt;=61,"B2",IF(F15&gt;=51,"C1",IF(F15&gt;=41,"C2",IF(F15&gt;=33,"D","E")))))))</f>
        <v>E</v>
      </c>
      <c r="H15" s="456">
        <v>2.25</v>
      </c>
      <c r="I15" s="456">
        <v>3</v>
      </c>
      <c r="J15" s="456">
        <v>3</v>
      </c>
      <c r="K15" s="480">
        <v>11.5</v>
      </c>
      <c r="L15" s="473">
        <f>SUM(H15:K15)</f>
        <v>19.75</v>
      </c>
      <c r="M15" s="456" t="str">
        <f>IF(L15&gt;=91,"A1",IF(L15&gt;=81,"A2",IF(L15&gt;=71,"B1",IF(L15&gt;=61,"B2",IF(L15&gt;=51,"C1",IF(L15&gt;=41,"C2",IF(L15&gt;=33,"D","E")))))))</f>
        <v>E</v>
      </c>
      <c r="N15" s="482"/>
    </row>
    <row r="16" spans="1:14" ht="30" customHeight="1" x14ac:dyDescent="0.3">
      <c r="A16" s="470" t="s">
        <v>24</v>
      </c>
      <c r="B16" s="501">
        <v>4</v>
      </c>
      <c r="C16" s="458">
        <v>3</v>
      </c>
      <c r="D16" s="458">
        <v>4</v>
      </c>
      <c r="E16" s="458">
        <v>19.5</v>
      </c>
      <c r="F16" s="458">
        <f t="shared" si="1"/>
        <v>30.5</v>
      </c>
      <c r="G16" s="458" t="str">
        <f>IF(F16&gt;=91,"A1",IF(F16&gt;=81,"A2",IF(F16&gt;=71,"B1",IF(F16&gt;=61,"B2",IF(F16&gt;=51,"C1",IF(F16&gt;=41,"C2",IF(F16&gt;=33,"D","E")))))))</f>
        <v>E</v>
      </c>
      <c r="H16" s="501">
        <v>3.75</v>
      </c>
      <c r="I16" s="458">
        <v>3.5</v>
      </c>
      <c r="J16" s="458">
        <v>3.5</v>
      </c>
      <c r="K16" s="478">
        <v>21</v>
      </c>
      <c r="L16" s="458">
        <f t="shared" ref="L16" si="2">SUM(H16:K16)</f>
        <v>31.75</v>
      </c>
      <c r="M16" s="479" t="str">
        <f>IF(L16&gt;=91,"A1",IF(L16&gt;=81,"A2",IF(L16&gt;=71,"B1",IF(L16&gt;=61,"B2",IF(L16&gt;=51,"C1",IF(L16&gt;=41,"C2",IF(L16&gt;=33,"D","E")))))))</f>
        <v>E</v>
      </c>
      <c r="N16" s="482"/>
    </row>
    <row r="17" spans="1:14" ht="30" customHeight="1" x14ac:dyDescent="0.3">
      <c r="A17" s="470" t="s">
        <v>359</v>
      </c>
      <c r="B17" s="456">
        <v>2</v>
      </c>
      <c r="C17" s="456">
        <v>4.5</v>
      </c>
      <c r="D17" s="456">
        <v>5</v>
      </c>
      <c r="E17" s="456">
        <v>17</v>
      </c>
      <c r="F17" s="456">
        <f t="shared" si="1"/>
        <v>28.5</v>
      </c>
      <c r="G17" s="456" t="str">
        <f>IF(F17&gt;=91,"A1",IF(F17&gt;=81,"A2",IF(F17&gt;=71,"B1",IF(F17&gt;=61,"B2",IF(F17&gt;=51,"C1",IF(F17&gt;=41,"C2",IF(F17&gt;=33,"D","E")))))))</f>
        <v>E</v>
      </c>
      <c r="H17" s="459">
        <v>4.25</v>
      </c>
      <c r="I17" s="456">
        <v>3</v>
      </c>
      <c r="J17" s="456">
        <v>4</v>
      </c>
      <c r="K17" s="480">
        <v>27</v>
      </c>
      <c r="L17" s="473">
        <f t="shared" ref="L17" si="3">SUM(H17:K17)</f>
        <v>38.25</v>
      </c>
      <c r="M17" s="456" t="str">
        <f>IF(L17&gt;=91,"A1",IF(L17&gt;=81,"A2",IF(L17&gt;=71,"B1",IF(L17&gt;=61,"B2",IF(L17&gt;=51,"C1",IF(L17&gt;=41,"C2",IF(L17&gt;=33,"D","E")))))))</f>
        <v>D</v>
      </c>
      <c r="N17" s="482"/>
    </row>
    <row r="18" spans="1:14" ht="30" customHeight="1" x14ac:dyDescent="0.3">
      <c r="A18" s="653" t="s">
        <v>503</v>
      </c>
      <c r="B18" s="634"/>
      <c r="C18" s="456"/>
      <c r="D18" s="456"/>
      <c r="E18" s="483">
        <v>14</v>
      </c>
      <c r="F18" s="480"/>
      <c r="G18" s="456"/>
      <c r="H18" s="456"/>
      <c r="I18" s="456"/>
      <c r="J18" s="456"/>
      <c r="K18" s="456">
        <v>20.5</v>
      </c>
      <c r="L18" s="456"/>
      <c r="M18" s="484"/>
    </row>
    <row r="19" spans="1:14" ht="30" customHeight="1" x14ac:dyDescent="0.3">
      <c r="A19" s="653" t="s">
        <v>504</v>
      </c>
      <c r="B19" s="634"/>
      <c r="C19" s="456"/>
      <c r="D19" s="456"/>
      <c r="E19" s="485">
        <v>19.5</v>
      </c>
      <c r="F19" s="456"/>
      <c r="G19" s="456"/>
      <c r="H19" s="456"/>
      <c r="I19" s="456"/>
      <c r="J19" s="456"/>
      <c r="K19" s="485">
        <v>25</v>
      </c>
      <c r="L19" s="456"/>
      <c r="M19" s="484"/>
    </row>
    <row r="20" spans="1:14" ht="30" customHeight="1" x14ac:dyDescent="0.3">
      <c r="A20" s="653" t="s">
        <v>561</v>
      </c>
      <c r="B20" s="634"/>
      <c r="C20" s="456"/>
      <c r="D20" s="456"/>
      <c r="E20" s="483">
        <v>27</v>
      </c>
      <c r="F20" s="456"/>
      <c r="G20" s="456"/>
      <c r="H20" s="456"/>
      <c r="I20" s="456"/>
      <c r="J20" s="456"/>
      <c r="K20" s="456">
        <v>26</v>
      </c>
      <c r="L20" s="456"/>
      <c r="M20" s="484"/>
    </row>
    <row r="21" spans="1:14" ht="30" customHeight="1" x14ac:dyDescent="0.3">
      <c r="A21" s="464" t="s">
        <v>470</v>
      </c>
      <c r="B21" s="464"/>
      <c r="C21" s="486" t="s">
        <v>471</v>
      </c>
      <c r="D21" s="456">
        <f>(F13+F14+F15+F16+F17)</f>
        <v>150</v>
      </c>
      <c r="E21" s="456"/>
      <c r="F21" s="486" t="s">
        <v>472</v>
      </c>
      <c r="G21" s="456">
        <f>(D21/500)*100</f>
        <v>30</v>
      </c>
      <c r="H21" s="456"/>
      <c r="I21" s="464"/>
      <c r="J21" s="647" t="s">
        <v>473</v>
      </c>
      <c r="K21" s="647"/>
      <c r="L21" s="635" t="str">
        <f>IF(G21&gt;=91,"A1",IF(G21&gt;=81,"A2",IF(G21&gt;=71,"B1",IF(G21&gt;=61,"B2",IF(G21&gt;=51,"C1",IF(G21&gt;=41,"C2",IF(G21&gt;=33,"D","E")))))))</f>
        <v>E</v>
      </c>
      <c r="M21" s="635" t="str">
        <f t="shared" ref="M21:M23" si="4">IF(L21&gt;=91,"A1",IF(L21&gt;=81,"A2",IF(L21&gt;=71,"B1",IF(L21&gt;=61,"B2",IF(L21&gt;=51,"C1",IF(L21&gt;=41,"C2",IF(L21&gt;=33,"D","E")))))))</f>
        <v>A1</v>
      </c>
    </row>
    <row r="22" spans="1:14" ht="30" customHeight="1" x14ac:dyDescent="0.3">
      <c r="A22" s="486" t="s">
        <v>474</v>
      </c>
      <c r="B22" s="464"/>
      <c r="C22" s="486" t="s">
        <v>475</v>
      </c>
      <c r="D22" s="456">
        <f>(L13+L14+L15+L16+L17)</f>
        <v>160.75</v>
      </c>
      <c r="E22" s="456"/>
      <c r="F22" s="486" t="s">
        <v>476</v>
      </c>
      <c r="G22" s="456">
        <f>(D22/500)*100</f>
        <v>32.15</v>
      </c>
      <c r="H22" s="456"/>
      <c r="I22" s="464"/>
      <c r="J22" s="647" t="s">
        <v>477</v>
      </c>
      <c r="K22" s="647"/>
      <c r="L22" s="635" t="str">
        <f>IF(G22&gt;=91,"A1",IF(G22&gt;=81,"A2",IF(G22&gt;=71,"B1",IF(G22&gt;=61,"B2",IF(G22&gt;=51,"C1",IF(G22&gt;=41,"C2",IF(G22&gt;=33,"D","E")))))))</f>
        <v>E</v>
      </c>
      <c r="M22" s="635" t="str">
        <f t="shared" si="4"/>
        <v>A1</v>
      </c>
    </row>
    <row r="23" spans="1:14" ht="30" customHeight="1" x14ac:dyDescent="0.3">
      <c r="A23" s="487" t="s">
        <v>478</v>
      </c>
      <c r="B23" s="487"/>
      <c r="C23" s="487"/>
      <c r="D23" s="648">
        <f>SUM(D21:D22)</f>
        <v>310.75</v>
      </c>
      <c r="E23" s="648"/>
      <c r="F23" s="487" t="s">
        <v>479</v>
      </c>
      <c r="G23" s="487"/>
      <c r="H23" s="487"/>
      <c r="I23" s="502">
        <f>(D23/1000)*100</f>
        <v>31.075000000000003</v>
      </c>
      <c r="J23" s="487" t="s">
        <v>480</v>
      </c>
      <c r="K23" s="487"/>
      <c r="L23" s="648" t="str">
        <f>IF(I23&gt;=91,"A1",IF(I23&gt;=81,"A2",IF(I23&gt;=71,"B1",IF(I23&gt;=61,"B2",IF(I23&gt;=51,"C1",IF(I23&gt;=41,"C2",IF(I23&gt;=33,"D","E")))))))</f>
        <v>E</v>
      </c>
      <c r="M23" s="648" t="str">
        <f t="shared" si="4"/>
        <v>A1</v>
      </c>
    </row>
    <row r="24" spans="1:14" ht="30" customHeight="1" x14ac:dyDescent="0.3">
      <c r="A24" s="645" t="s">
        <v>365</v>
      </c>
      <c r="B24" s="640"/>
      <c r="C24" s="640"/>
      <c r="D24" s="640"/>
      <c r="E24" s="640"/>
      <c r="F24" s="640"/>
      <c r="G24" s="640"/>
      <c r="H24" s="640"/>
      <c r="I24" s="640"/>
      <c r="J24" s="640"/>
      <c r="K24" s="640"/>
      <c r="L24" s="640"/>
      <c r="M24" s="641"/>
    </row>
    <row r="25" spans="1:14" ht="30" customHeight="1" x14ac:dyDescent="0.3">
      <c r="A25" s="649" t="s">
        <v>366</v>
      </c>
      <c r="B25" s="635"/>
      <c r="C25" s="635"/>
      <c r="D25" s="635"/>
      <c r="E25" s="635"/>
      <c r="F25" s="635"/>
      <c r="G25" s="635"/>
      <c r="H25" s="635"/>
      <c r="I25" s="635"/>
      <c r="J25" s="635"/>
      <c r="K25" s="635"/>
      <c r="L25" s="635"/>
      <c r="M25" s="646"/>
    </row>
    <row r="26" spans="1:14" ht="30" customHeight="1" x14ac:dyDescent="0.3">
      <c r="A26" s="649" t="s">
        <v>367</v>
      </c>
      <c r="B26" s="635"/>
      <c r="C26" s="635"/>
      <c r="D26" s="635"/>
      <c r="E26" s="635"/>
      <c r="F26" s="635" t="s">
        <v>368</v>
      </c>
      <c r="G26" s="635"/>
      <c r="H26" s="635"/>
      <c r="I26" s="635"/>
      <c r="J26" s="635"/>
      <c r="K26" s="635" t="s">
        <v>481</v>
      </c>
      <c r="L26" s="635"/>
      <c r="M26" s="646"/>
    </row>
    <row r="27" spans="1:14" ht="30" customHeight="1" x14ac:dyDescent="0.3">
      <c r="A27" s="645" t="s">
        <v>369</v>
      </c>
      <c r="B27" s="640"/>
      <c r="C27" s="640"/>
      <c r="D27" s="640"/>
      <c r="E27" s="640"/>
      <c r="F27" s="635" t="s">
        <v>370</v>
      </c>
      <c r="G27" s="635"/>
      <c r="H27" s="635"/>
      <c r="I27" s="635"/>
      <c r="J27" s="635"/>
      <c r="K27" s="635" t="s">
        <v>375</v>
      </c>
      <c r="L27" s="635"/>
      <c r="M27" s="646"/>
    </row>
    <row r="28" spans="1:14" ht="30" customHeight="1" x14ac:dyDescent="0.3">
      <c r="A28" s="649" t="s">
        <v>371</v>
      </c>
      <c r="B28" s="635"/>
      <c r="C28" s="635"/>
      <c r="D28" s="635"/>
      <c r="E28" s="635"/>
      <c r="F28" s="635"/>
      <c r="G28" s="635"/>
      <c r="H28" s="635"/>
      <c r="I28" s="635"/>
      <c r="J28" s="635"/>
      <c r="K28" s="635"/>
      <c r="L28" s="635"/>
      <c r="M28" s="646"/>
    </row>
    <row r="29" spans="1:14" ht="30" customHeight="1" x14ac:dyDescent="0.3">
      <c r="A29" s="649" t="s">
        <v>367</v>
      </c>
      <c r="B29" s="635"/>
      <c r="C29" s="635"/>
      <c r="D29" s="635"/>
      <c r="E29" s="635"/>
      <c r="F29" s="635" t="s">
        <v>368</v>
      </c>
      <c r="G29" s="635"/>
      <c r="H29" s="635"/>
      <c r="I29" s="635"/>
      <c r="J29" s="635"/>
      <c r="K29" s="635" t="s">
        <v>481</v>
      </c>
      <c r="L29" s="635"/>
      <c r="M29" s="646"/>
    </row>
    <row r="30" spans="1:14" ht="30" customHeight="1" x14ac:dyDescent="0.3">
      <c r="A30" s="642" t="s">
        <v>372</v>
      </c>
      <c r="B30" s="643"/>
      <c r="C30" s="643"/>
      <c r="D30" s="643"/>
      <c r="E30" s="643"/>
      <c r="F30" s="635" t="s">
        <v>370</v>
      </c>
      <c r="G30" s="635"/>
      <c r="H30" s="635"/>
      <c r="I30" s="635"/>
      <c r="J30" s="635"/>
      <c r="K30" s="635" t="s">
        <v>375</v>
      </c>
      <c r="L30" s="635"/>
      <c r="M30" s="646"/>
    </row>
    <row r="31" spans="1:14" ht="30" customHeight="1" x14ac:dyDescent="0.3">
      <c r="A31" s="642" t="s">
        <v>373</v>
      </c>
      <c r="B31" s="643"/>
      <c r="C31" s="643"/>
      <c r="D31" s="643"/>
      <c r="E31" s="643"/>
      <c r="F31" s="635" t="s">
        <v>370</v>
      </c>
      <c r="G31" s="635"/>
      <c r="H31" s="635"/>
      <c r="I31" s="635"/>
      <c r="J31" s="635"/>
      <c r="K31" s="635" t="s">
        <v>370</v>
      </c>
      <c r="L31" s="635"/>
      <c r="M31" s="646"/>
    </row>
    <row r="32" spans="1:14" ht="30" customHeight="1" x14ac:dyDescent="0.3">
      <c r="A32" s="652" t="s">
        <v>374</v>
      </c>
      <c r="B32" s="638"/>
      <c r="C32" s="638"/>
      <c r="D32" s="638"/>
      <c r="E32" s="639"/>
      <c r="F32" s="633" t="s">
        <v>375</v>
      </c>
      <c r="G32" s="650"/>
      <c r="H32" s="650"/>
      <c r="I32" s="650"/>
      <c r="J32" s="634"/>
      <c r="K32" s="633" t="s">
        <v>375</v>
      </c>
      <c r="L32" s="650"/>
      <c r="M32" s="651"/>
    </row>
    <row r="33" spans="1:13" ht="30" customHeight="1" x14ac:dyDescent="0.3">
      <c r="A33" s="652" t="s">
        <v>376</v>
      </c>
      <c r="B33" s="638"/>
      <c r="C33" s="638"/>
      <c r="D33" s="638"/>
      <c r="E33" s="639"/>
      <c r="F33" s="633" t="s">
        <v>375</v>
      </c>
      <c r="G33" s="650"/>
      <c r="H33" s="650"/>
      <c r="I33" s="650"/>
      <c r="J33" s="634"/>
      <c r="K33" s="633" t="s">
        <v>505</v>
      </c>
      <c r="L33" s="650"/>
      <c r="M33" s="651"/>
    </row>
    <row r="34" spans="1:13" ht="30" customHeight="1" x14ac:dyDescent="0.3">
      <c r="A34" s="649" t="s">
        <v>377</v>
      </c>
      <c r="B34" s="635"/>
      <c r="C34" s="635"/>
      <c r="D34" s="635"/>
      <c r="E34" s="635"/>
      <c r="F34" s="635"/>
      <c r="G34" s="635"/>
      <c r="H34" s="635"/>
      <c r="I34" s="635"/>
      <c r="J34" s="635"/>
      <c r="K34" s="635"/>
      <c r="L34" s="635"/>
      <c r="M34" s="646"/>
    </row>
    <row r="35" spans="1:13" ht="30" customHeight="1" x14ac:dyDescent="0.3">
      <c r="A35" s="649" t="s">
        <v>367</v>
      </c>
      <c r="B35" s="635"/>
      <c r="C35" s="635"/>
      <c r="D35" s="635"/>
      <c r="E35" s="635"/>
      <c r="F35" s="635" t="s">
        <v>368</v>
      </c>
      <c r="G35" s="635"/>
      <c r="H35" s="635"/>
      <c r="I35" s="635"/>
      <c r="J35" s="635"/>
      <c r="K35" s="635" t="s">
        <v>481</v>
      </c>
      <c r="L35" s="635"/>
      <c r="M35" s="646"/>
    </row>
    <row r="36" spans="1:13" ht="30" customHeight="1" x14ac:dyDescent="0.3">
      <c r="A36" s="645" t="s">
        <v>378</v>
      </c>
      <c r="B36" s="640"/>
      <c r="C36" s="640"/>
      <c r="D36" s="640"/>
      <c r="E36" s="640"/>
      <c r="F36" s="640"/>
      <c r="G36" s="635" t="s">
        <v>541</v>
      </c>
      <c r="H36" s="635"/>
      <c r="I36" s="635"/>
      <c r="J36" s="635"/>
      <c r="K36" s="635"/>
      <c r="L36" s="635"/>
      <c r="M36" s="646"/>
    </row>
    <row r="37" spans="1:13" ht="30" customHeight="1" x14ac:dyDescent="0.3">
      <c r="A37" s="470" t="s">
        <v>482</v>
      </c>
      <c r="B37" s="633"/>
      <c r="C37" s="650"/>
      <c r="D37" s="650"/>
      <c r="E37" s="650"/>
      <c r="F37" s="650"/>
      <c r="G37" s="650"/>
      <c r="H37" s="650"/>
      <c r="I37" s="650"/>
      <c r="J37" s="650"/>
      <c r="K37" s="650"/>
      <c r="L37" s="650"/>
      <c r="M37" s="651"/>
    </row>
    <row r="38" spans="1:13" ht="30" customHeight="1" x14ac:dyDescent="0.3">
      <c r="A38" s="470" t="s">
        <v>380</v>
      </c>
      <c r="B38" s="633"/>
      <c r="C38" s="650"/>
      <c r="D38" s="650"/>
      <c r="E38" s="650"/>
      <c r="F38" s="650"/>
      <c r="G38" s="650"/>
      <c r="H38" s="650"/>
      <c r="I38" s="650"/>
      <c r="J38" s="650"/>
      <c r="K38" s="650"/>
      <c r="L38" s="650"/>
      <c r="M38" s="651"/>
    </row>
    <row r="39" spans="1:13" ht="30" customHeight="1" x14ac:dyDescent="0.3">
      <c r="A39" s="649" t="s">
        <v>483</v>
      </c>
      <c r="B39" s="635"/>
      <c r="C39" s="635"/>
      <c r="D39" s="635" t="s">
        <v>501</v>
      </c>
      <c r="E39" s="635"/>
      <c r="F39" s="635"/>
      <c r="G39" s="635"/>
      <c r="H39" s="635"/>
      <c r="I39" s="635"/>
      <c r="J39" s="635" t="s">
        <v>484</v>
      </c>
      <c r="K39" s="635"/>
      <c r="L39" s="635"/>
      <c r="M39" s="646"/>
    </row>
    <row r="40" spans="1:13" ht="30" customHeight="1" x14ac:dyDescent="0.3">
      <c r="A40" s="649"/>
      <c r="B40" s="635"/>
      <c r="C40" s="635"/>
      <c r="D40" s="635"/>
      <c r="E40" s="635"/>
      <c r="F40" s="635"/>
      <c r="G40" s="635"/>
      <c r="H40" s="635"/>
      <c r="I40" s="635"/>
      <c r="J40" s="635"/>
      <c r="K40" s="635"/>
      <c r="L40" s="635"/>
      <c r="M40" s="646"/>
    </row>
    <row r="41" spans="1:13" ht="30" customHeight="1" x14ac:dyDescent="0.3">
      <c r="A41" s="649"/>
      <c r="B41" s="635"/>
      <c r="C41" s="635"/>
      <c r="D41" s="635"/>
      <c r="E41" s="635"/>
      <c r="F41" s="635"/>
      <c r="G41" s="635"/>
      <c r="H41" s="635"/>
      <c r="I41" s="635"/>
      <c r="J41" s="635"/>
      <c r="K41" s="635"/>
      <c r="L41" s="635"/>
      <c r="M41" s="646"/>
    </row>
    <row r="42" spans="1:13" ht="30" customHeight="1" x14ac:dyDescent="0.3">
      <c r="A42" s="649"/>
      <c r="B42" s="635"/>
      <c r="C42" s="635"/>
      <c r="D42" s="635"/>
      <c r="E42" s="635"/>
      <c r="F42" s="635"/>
      <c r="G42" s="635"/>
      <c r="H42" s="635"/>
      <c r="I42" s="635"/>
      <c r="J42" s="635"/>
      <c r="K42" s="635"/>
      <c r="L42" s="635"/>
      <c r="M42" s="646"/>
    </row>
    <row r="43" spans="1:13" ht="30" customHeight="1" x14ac:dyDescent="0.3">
      <c r="A43" s="649" t="s">
        <v>381</v>
      </c>
      <c r="B43" s="635"/>
      <c r="C43" s="635"/>
      <c r="D43" s="635"/>
      <c r="E43" s="635"/>
      <c r="F43" s="635"/>
      <c r="G43" s="635"/>
      <c r="H43" s="633" t="s">
        <v>382</v>
      </c>
      <c r="I43" s="650"/>
      <c r="J43" s="650"/>
      <c r="K43" s="650"/>
      <c r="L43" s="650"/>
      <c r="M43" s="651"/>
    </row>
    <row r="44" spans="1:13" ht="30" customHeight="1" x14ac:dyDescent="0.3">
      <c r="A44" s="488" t="s">
        <v>383</v>
      </c>
      <c r="B44" s="635" t="s">
        <v>19</v>
      </c>
      <c r="C44" s="635"/>
      <c r="D44" s="464" t="s">
        <v>383</v>
      </c>
      <c r="E44" s="456"/>
      <c r="F44" s="635" t="s">
        <v>19</v>
      </c>
      <c r="G44" s="635"/>
      <c r="J44" s="489" t="s">
        <v>384</v>
      </c>
      <c r="L44" s="489" t="s">
        <v>19</v>
      </c>
      <c r="M44" s="490"/>
    </row>
    <row r="45" spans="1:13" ht="30" customHeight="1" x14ac:dyDescent="0.3">
      <c r="A45" s="488" t="s">
        <v>385</v>
      </c>
      <c r="B45" s="635" t="s">
        <v>386</v>
      </c>
      <c r="C45" s="635"/>
      <c r="D45" s="635" t="s">
        <v>387</v>
      </c>
      <c r="E45" s="635"/>
      <c r="F45" s="635" t="s">
        <v>388</v>
      </c>
      <c r="G45" s="635"/>
      <c r="J45" s="633">
        <v>3</v>
      </c>
      <c r="K45" s="634"/>
      <c r="L45" s="456" t="s">
        <v>375</v>
      </c>
      <c r="M45" s="490"/>
    </row>
    <row r="46" spans="1:13" ht="30" customHeight="1" x14ac:dyDescent="0.3">
      <c r="A46" s="488" t="s">
        <v>389</v>
      </c>
      <c r="B46" s="635" t="s">
        <v>390</v>
      </c>
      <c r="C46" s="635"/>
      <c r="D46" s="635" t="s">
        <v>391</v>
      </c>
      <c r="E46" s="635"/>
      <c r="F46" s="635" t="s">
        <v>392</v>
      </c>
      <c r="G46" s="635"/>
      <c r="J46" s="633">
        <v>2</v>
      </c>
      <c r="K46" s="634"/>
      <c r="L46" s="456" t="s">
        <v>370</v>
      </c>
      <c r="M46" s="490"/>
    </row>
    <row r="47" spans="1:13" ht="30" customHeight="1" x14ac:dyDescent="0.3">
      <c r="A47" s="488" t="s">
        <v>393</v>
      </c>
      <c r="B47" s="635" t="s">
        <v>394</v>
      </c>
      <c r="C47" s="635"/>
      <c r="D47" s="635" t="s">
        <v>395</v>
      </c>
      <c r="E47" s="635"/>
      <c r="F47" s="635" t="s">
        <v>396</v>
      </c>
      <c r="G47" s="635"/>
      <c r="J47" s="633">
        <v>1</v>
      </c>
      <c r="K47" s="634"/>
      <c r="L47" s="456" t="s">
        <v>397</v>
      </c>
      <c r="M47" s="490"/>
    </row>
    <row r="48" spans="1:13" ht="30" customHeight="1" thickBot="1" x14ac:dyDescent="0.35">
      <c r="A48" s="491" t="s">
        <v>398</v>
      </c>
      <c r="B48" s="636" t="s">
        <v>399</v>
      </c>
      <c r="C48" s="636"/>
      <c r="D48" s="636" t="s">
        <v>400</v>
      </c>
      <c r="E48" s="636"/>
      <c r="F48" s="636" t="s">
        <v>401</v>
      </c>
      <c r="G48" s="636"/>
      <c r="H48" s="492"/>
      <c r="I48" s="492"/>
      <c r="J48" s="492"/>
      <c r="K48" s="492"/>
      <c r="L48" s="492"/>
      <c r="M48" s="493"/>
    </row>
    <row r="50" spans="1:13" ht="30" customHeight="1" thickBot="1" x14ac:dyDescent="0.35"/>
    <row r="51" spans="1:13" ht="30" customHeight="1" x14ac:dyDescent="0.3">
      <c r="A51" s="460"/>
      <c r="B51" s="655" t="s">
        <v>443</v>
      </c>
      <c r="C51" s="655"/>
      <c r="D51" s="655"/>
      <c r="E51" s="655"/>
      <c r="F51" s="655"/>
      <c r="G51" s="655"/>
      <c r="H51" s="655"/>
      <c r="I51" s="656"/>
      <c r="J51" s="657" t="s">
        <v>444</v>
      </c>
      <c r="K51" s="655"/>
      <c r="L51" s="655"/>
      <c r="M51" s="658"/>
    </row>
    <row r="52" spans="1:13" ht="30" customHeight="1" x14ac:dyDescent="0.3">
      <c r="A52" s="649" t="s">
        <v>445</v>
      </c>
      <c r="B52" s="635"/>
      <c r="C52" s="635"/>
      <c r="D52" s="635"/>
      <c r="E52" s="635"/>
      <c r="F52" s="635"/>
      <c r="G52" s="635"/>
      <c r="H52" s="635"/>
      <c r="I52" s="635"/>
      <c r="J52" s="635"/>
      <c r="K52" s="635"/>
      <c r="L52" s="635"/>
      <c r="M52" s="646"/>
    </row>
    <row r="53" spans="1:13" ht="30" customHeight="1" x14ac:dyDescent="0.3">
      <c r="A53" s="461"/>
      <c r="B53" s="659" t="s">
        <v>446</v>
      </c>
      <c r="C53" s="659"/>
      <c r="D53" s="659"/>
      <c r="E53" s="660"/>
      <c r="F53" s="462" t="s">
        <v>447</v>
      </c>
      <c r="G53" s="462"/>
      <c r="H53" s="633" t="s">
        <v>448</v>
      </c>
      <c r="I53" s="650"/>
      <c r="J53" s="634"/>
      <c r="K53" s="463" t="s">
        <v>449</v>
      </c>
      <c r="L53" s="464"/>
      <c r="M53" s="465"/>
    </row>
    <row r="54" spans="1:13" ht="30" customHeight="1" x14ac:dyDescent="0.3">
      <c r="A54" s="653" t="s">
        <v>509</v>
      </c>
      <c r="B54" s="650"/>
      <c r="C54" s="650"/>
      <c r="D54" s="650"/>
      <c r="E54" s="650"/>
      <c r="F54" s="650"/>
      <c r="G54" s="650"/>
      <c r="H54" s="650"/>
      <c r="I54" s="650"/>
      <c r="J54" s="650"/>
      <c r="K54" s="650"/>
      <c r="L54" s="650"/>
      <c r="M54" s="651"/>
    </row>
    <row r="55" spans="1:13" ht="30" customHeight="1" x14ac:dyDescent="0.3">
      <c r="A55" s="652" t="s">
        <v>450</v>
      </c>
      <c r="B55" s="638"/>
      <c r="C55" s="638"/>
      <c r="D55" s="638"/>
      <c r="E55" s="638"/>
      <c r="F55" s="638"/>
      <c r="G55" s="638"/>
      <c r="H55" s="638"/>
      <c r="I55" s="638"/>
      <c r="J55" s="638"/>
      <c r="K55" s="638"/>
      <c r="L55" s="638"/>
      <c r="M55" s="654"/>
    </row>
    <row r="56" spans="1:13" ht="30" customHeight="1" x14ac:dyDescent="0.3">
      <c r="A56" s="642" t="s">
        <v>451</v>
      </c>
      <c r="B56" s="643"/>
      <c r="C56" s="644" t="s">
        <v>32</v>
      </c>
      <c r="D56" s="638"/>
      <c r="E56" s="638"/>
      <c r="F56" s="638"/>
      <c r="G56" s="639"/>
      <c r="H56" s="466" t="s">
        <v>452</v>
      </c>
      <c r="I56" s="467"/>
      <c r="J56" s="640">
        <v>2</v>
      </c>
      <c r="K56" s="640"/>
      <c r="L56" s="640"/>
      <c r="M56" s="641"/>
    </row>
    <row r="57" spans="1:13" ht="30" customHeight="1" x14ac:dyDescent="0.3">
      <c r="A57" s="642" t="s">
        <v>453</v>
      </c>
      <c r="B57" s="643"/>
      <c r="C57" s="644" t="s">
        <v>7</v>
      </c>
      <c r="D57" s="638"/>
      <c r="E57" s="638"/>
      <c r="F57" s="638"/>
      <c r="G57" s="639"/>
      <c r="H57" s="466" t="s">
        <v>454</v>
      </c>
      <c r="I57" s="467"/>
      <c r="J57" s="640">
        <v>1232</v>
      </c>
      <c r="K57" s="640"/>
      <c r="L57" s="640"/>
      <c r="M57" s="641"/>
    </row>
    <row r="58" spans="1:13" ht="30" customHeight="1" x14ac:dyDescent="0.3">
      <c r="A58" s="642" t="s">
        <v>455</v>
      </c>
      <c r="B58" s="643"/>
      <c r="C58" s="637">
        <v>41345</v>
      </c>
      <c r="D58" s="638"/>
      <c r="E58" s="638"/>
      <c r="F58" s="638"/>
      <c r="G58" s="639"/>
      <c r="H58" s="466" t="s">
        <v>456</v>
      </c>
      <c r="I58" s="467"/>
      <c r="J58" s="640" t="s">
        <v>144</v>
      </c>
      <c r="K58" s="640"/>
      <c r="L58" s="640"/>
      <c r="M58" s="641"/>
    </row>
    <row r="59" spans="1:13" ht="30" customHeight="1" x14ac:dyDescent="0.3">
      <c r="A59" s="642" t="s">
        <v>457</v>
      </c>
      <c r="B59" s="643"/>
      <c r="C59" s="644" t="s">
        <v>34</v>
      </c>
      <c r="D59" s="638"/>
      <c r="E59" s="638"/>
      <c r="F59" s="638"/>
      <c r="G59" s="639"/>
      <c r="H59" s="645" t="s">
        <v>356</v>
      </c>
      <c r="I59" s="640"/>
      <c r="J59" s="640" t="s">
        <v>33</v>
      </c>
      <c r="K59" s="640"/>
      <c r="L59" s="640"/>
      <c r="M59" s="641"/>
    </row>
    <row r="60" spans="1:13" ht="30" customHeight="1" x14ac:dyDescent="0.3">
      <c r="A60" s="649" t="s">
        <v>458</v>
      </c>
      <c r="B60" s="635"/>
      <c r="C60" s="635"/>
      <c r="D60" s="635"/>
      <c r="E60" s="635"/>
      <c r="F60" s="635"/>
      <c r="G60" s="635"/>
      <c r="H60" s="635"/>
      <c r="I60" s="635"/>
      <c r="J60" s="635"/>
      <c r="K60" s="635"/>
      <c r="L60" s="635"/>
      <c r="M60" s="646"/>
    </row>
    <row r="61" spans="1:13" ht="30" customHeight="1" x14ac:dyDescent="0.3">
      <c r="A61" s="661" t="s">
        <v>459</v>
      </c>
      <c r="B61" s="635" t="s">
        <v>460</v>
      </c>
      <c r="C61" s="635"/>
      <c r="D61" s="635"/>
      <c r="E61" s="635"/>
      <c r="F61" s="635"/>
      <c r="G61" s="635"/>
      <c r="H61" s="635" t="s">
        <v>461</v>
      </c>
      <c r="I61" s="635"/>
      <c r="J61" s="635"/>
      <c r="K61" s="635"/>
      <c r="L61" s="635"/>
      <c r="M61" s="646"/>
    </row>
    <row r="62" spans="1:13" ht="30" customHeight="1" x14ac:dyDescent="0.3">
      <c r="A62" s="661"/>
      <c r="B62" s="468" t="s">
        <v>462</v>
      </c>
      <c r="C62" s="468" t="s">
        <v>463</v>
      </c>
      <c r="D62" s="468" t="s">
        <v>464</v>
      </c>
      <c r="E62" s="468" t="s">
        <v>465</v>
      </c>
      <c r="F62" s="468">
        <v>100</v>
      </c>
      <c r="G62" s="459" t="s">
        <v>326</v>
      </c>
      <c r="H62" s="468" t="s">
        <v>466</v>
      </c>
      <c r="I62" s="468" t="s">
        <v>463</v>
      </c>
      <c r="J62" s="468" t="s">
        <v>464</v>
      </c>
      <c r="K62" s="468" t="s">
        <v>467</v>
      </c>
      <c r="L62" s="468">
        <v>100</v>
      </c>
      <c r="M62" s="469" t="s">
        <v>326</v>
      </c>
    </row>
    <row r="63" spans="1:13" ht="30" customHeight="1" x14ac:dyDescent="0.3">
      <c r="A63" s="470" t="s">
        <v>21</v>
      </c>
      <c r="B63" s="500">
        <v>7.25</v>
      </c>
      <c r="C63" s="459">
        <v>5</v>
      </c>
      <c r="D63" s="459">
        <v>4</v>
      </c>
      <c r="E63" s="500">
        <v>33.5</v>
      </c>
      <c r="F63" s="503">
        <f t="shared" ref="F63" si="5">SUM(B63:E63)</f>
        <v>49.75</v>
      </c>
      <c r="G63" s="459" t="str">
        <f t="shared" ref="G63:G64" si="6">IF(F63&gt;=91,"A1",IF(F63&gt;=81,"A2",IF(F63&gt;=71,"B1",IF(F63&gt;=61,"B2",IF(F63&gt;=51,"C1",IF(F63&gt;=41,"C2",IF(F63&gt;=33,"D","E")))))))</f>
        <v>C2</v>
      </c>
      <c r="H63" s="459">
        <v>5</v>
      </c>
      <c r="I63" s="459">
        <v>4</v>
      </c>
      <c r="J63" s="459">
        <v>3</v>
      </c>
      <c r="K63" s="504">
        <v>45.5</v>
      </c>
      <c r="L63" s="504">
        <f t="shared" ref="L63" si="7">SUM(H63:K63)</f>
        <v>57.5</v>
      </c>
      <c r="M63" s="459" t="str">
        <f t="shared" ref="M63:M64" si="8">IF(L63&gt;=91,"A1",IF(L63&gt;=81,"A2",IF(L63&gt;=71,"B1",IF(L63&gt;=61,"B2",IF(L63&gt;=51,"C1",IF(L63&gt;=41,"C2",IF(L63&gt;=33,"D","E")))))))</f>
        <v>C1</v>
      </c>
    </row>
    <row r="64" spans="1:13" ht="30" customHeight="1" x14ac:dyDescent="0.3">
      <c r="A64" s="470" t="s">
        <v>22</v>
      </c>
      <c r="B64" s="501">
        <v>6.25</v>
      </c>
      <c r="C64" s="501">
        <v>4</v>
      </c>
      <c r="D64" s="501">
        <v>4</v>
      </c>
      <c r="E64" s="501">
        <v>38.5</v>
      </c>
      <c r="F64" s="501">
        <f t="shared" ref="F64" si="9">(B64+C64+D64+E64)</f>
        <v>52.75</v>
      </c>
      <c r="G64" s="501" t="str">
        <f t="shared" si="6"/>
        <v>C1</v>
      </c>
      <c r="H64" s="501">
        <v>6.75</v>
      </c>
      <c r="I64" s="501">
        <v>4</v>
      </c>
      <c r="J64" s="505">
        <v>3</v>
      </c>
      <c r="K64" s="501">
        <v>47.5</v>
      </c>
      <c r="L64" s="503">
        <v>61.25</v>
      </c>
      <c r="M64" s="506" t="str">
        <f t="shared" si="8"/>
        <v>B2</v>
      </c>
    </row>
    <row r="65" spans="1:13" ht="30" customHeight="1" x14ac:dyDescent="0.3">
      <c r="A65" s="470" t="s">
        <v>468</v>
      </c>
      <c r="B65" s="459">
        <v>7</v>
      </c>
      <c r="C65" s="459">
        <v>3</v>
      </c>
      <c r="D65" s="459">
        <v>3</v>
      </c>
      <c r="E65" s="459">
        <v>20.5</v>
      </c>
      <c r="F65" s="459">
        <f t="shared" ref="F65:F67" si="10">SUM(B65:E65)</f>
        <v>33.5</v>
      </c>
      <c r="G65" s="459" t="str">
        <f t="shared" ref="G65:G67" si="11">IF(F65&gt;=91,"A1",IF(F65&gt;=81,"A2",IF(F65&gt;=71,"B1",IF(F65&gt;=61,"B2",IF(F65&gt;=51,"C1",IF(F65&gt;=41,"C2",IF(F65&gt;=33,"D","E")))))))</f>
        <v>D</v>
      </c>
      <c r="H65" s="459">
        <v>6.25</v>
      </c>
      <c r="I65" s="459">
        <v>4</v>
      </c>
      <c r="J65" s="459">
        <v>3</v>
      </c>
      <c r="K65" s="459">
        <v>46</v>
      </c>
      <c r="L65" s="503">
        <f t="shared" ref="L65:L67" si="12">SUM(H65:K65)</f>
        <v>59.25</v>
      </c>
      <c r="M65" s="459" t="str">
        <f t="shared" ref="M65:M67" si="13">IF(L65&gt;=91,"A1",IF(L65&gt;=81,"A2",IF(L65&gt;=71,"B1",IF(L65&gt;=61,"B2",IF(L65&gt;=51,"C1",IF(L65&gt;=41,"C2",IF(L65&gt;=33,"D","E")))))))</f>
        <v>C1</v>
      </c>
    </row>
    <row r="66" spans="1:13" ht="30" customHeight="1" x14ac:dyDescent="0.3">
      <c r="A66" s="470" t="s">
        <v>24</v>
      </c>
      <c r="B66" s="507">
        <v>8.25</v>
      </c>
      <c r="C66" s="501">
        <v>3</v>
      </c>
      <c r="D66" s="501">
        <v>5</v>
      </c>
      <c r="E66" s="501">
        <v>38</v>
      </c>
      <c r="F66" s="501">
        <f t="shared" ref="F66" si="14">SUM(B66:E66)</f>
        <v>54.25</v>
      </c>
      <c r="G66" s="501" t="str">
        <f t="shared" si="11"/>
        <v>C1</v>
      </c>
      <c r="H66" s="501">
        <v>5.75</v>
      </c>
      <c r="I66" s="508">
        <v>3.5</v>
      </c>
      <c r="J66" s="509">
        <v>3</v>
      </c>
      <c r="K66" s="501">
        <v>34</v>
      </c>
      <c r="L66" s="501">
        <f t="shared" si="12"/>
        <v>46.25</v>
      </c>
      <c r="M66" s="506" t="str">
        <f t="shared" si="13"/>
        <v>C2</v>
      </c>
    </row>
    <row r="67" spans="1:13" ht="30" customHeight="1" x14ac:dyDescent="0.3">
      <c r="A67" s="470" t="s">
        <v>359</v>
      </c>
      <c r="B67" s="459">
        <v>9.25</v>
      </c>
      <c r="C67" s="459">
        <v>4.5</v>
      </c>
      <c r="D67" s="459">
        <v>4.5</v>
      </c>
      <c r="E67" s="459">
        <v>23.5</v>
      </c>
      <c r="F67" s="459">
        <f t="shared" si="10"/>
        <v>41.75</v>
      </c>
      <c r="G67" s="459" t="str">
        <f t="shared" si="11"/>
        <v>C2</v>
      </c>
      <c r="H67" s="459">
        <v>5.5</v>
      </c>
      <c r="I67" s="459">
        <v>3</v>
      </c>
      <c r="J67" s="459">
        <v>3.5</v>
      </c>
      <c r="K67" s="459">
        <v>37</v>
      </c>
      <c r="L67" s="505">
        <f t="shared" si="12"/>
        <v>49</v>
      </c>
      <c r="M67" s="459" t="str">
        <f t="shared" si="13"/>
        <v>C2</v>
      </c>
    </row>
    <row r="68" spans="1:13" ht="30" customHeight="1" x14ac:dyDescent="0.3">
      <c r="A68" s="461" t="s">
        <v>503</v>
      </c>
      <c r="B68" s="510"/>
      <c r="C68" s="511"/>
      <c r="D68" s="456"/>
      <c r="E68" s="483">
        <v>23</v>
      </c>
      <c r="F68" s="480"/>
      <c r="G68" s="456"/>
      <c r="H68" s="456"/>
      <c r="I68" s="456"/>
      <c r="J68" s="456"/>
      <c r="K68" s="456">
        <v>35</v>
      </c>
      <c r="L68" s="456"/>
      <c r="M68" s="484"/>
    </row>
    <row r="69" spans="1:13" ht="30" customHeight="1" x14ac:dyDescent="0.3">
      <c r="A69" s="653" t="s">
        <v>504</v>
      </c>
      <c r="B69" s="634"/>
      <c r="C69" s="456"/>
      <c r="D69" s="456"/>
      <c r="E69" s="485">
        <v>34</v>
      </c>
      <c r="F69" s="456"/>
      <c r="G69" s="456"/>
      <c r="H69" s="456"/>
      <c r="I69" s="456"/>
      <c r="J69" s="456"/>
      <c r="K69" s="485">
        <v>25</v>
      </c>
      <c r="L69" s="456"/>
      <c r="M69" s="484"/>
    </row>
    <row r="70" spans="1:13" ht="30" customHeight="1" x14ac:dyDescent="0.3">
      <c r="A70" s="653" t="s">
        <v>561</v>
      </c>
      <c r="B70" s="634"/>
      <c r="C70" s="456"/>
      <c r="D70" s="456"/>
      <c r="E70" s="456">
        <v>31.5</v>
      </c>
      <c r="F70" s="456"/>
      <c r="G70" s="456"/>
      <c r="H70" s="456"/>
      <c r="I70" s="456"/>
      <c r="J70" s="456"/>
      <c r="K70" s="456">
        <v>28</v>
      </c>
      <c r="L70" s="456"/>
      <c r="M70" s="484"/>
    </row>
    <row r="71" spans="1:13" ht="30" customHeight="1" x14ac:dyDescent="0.3">
      <c r="A71" s="464" t="s">
        <v>470</v>
      </c>
      <c r="B71" s="464"/>
      <c r="C71" s="486" t="s">
        <v>471</v>
      </c>
      <c r="D71" s="456">
        <f>(F63+F64+F65+F66+F67)</f>
        <v>232</v>
      </c>
      <c r="E71" s="456"/>
      <c r="F71" s="486" t="s">
        <v>472</v>
      </c>
      <c r="G71" s="456">
        <f>(D71/500)*100</f>
        <v>46.400000000000006</v>
      </c>
      <c r="H71" s="456"/>
      <c r="I71" s="464"/>
      <c r="J71" s="647" t="s">
        <v>473</v>
      </c>
      <c r="K71" s="647"/>
      <c r="L71" s="635" t="str">
        <f>IF(G71&gt;=91,"A1",IF(G71&gt;=81,"A2",IF(G71&gt;=71,"B1",IF(G71&gt;=61,"B2",IF(G71&gt;=51,"C1",IF(G71&gt;=41,"C2",IF(G71&gt;=33,"D","E")))))))</f>
        <v>C2</v>
      </c>
      <c r="M71" s="635" t="str">
        <f t="shared" ref="M71:M73" si="15">IF(L71&gt;=91,"A1",IF(L71&gt;=81,"A2",IF(L71&gt;=71,"B1",IF(L71&gt;=61,"B2",IF(L71&gt;=51,"C1",IF(L71&gt;=41,"C2",IF(L71&gt;=33,"D","E")))))))</f>
        <v>A1</v>
      </c>
    </row>
    <row r="72" spans="1:13" ht="30" customHeight="1" x14ac:dyDescent="0.3">
      <c r="A72" s="486" t="s">
        <v>474</v>
      </c>
      <c r="B72" s="464"/>
      <c r="C72" s="486" t="s">
        <v>475</v>
      </c>
      <c r="D72" s="456">
        <f>(L63+L64+L65+L66+L67)</f>
        <v>273.25</v>
      </c>
      <c r="E72" s="456"/>
      <c r="F72" s="486" t="s">
        <v>476</v>
      </c>
      <c r="G72" s="456">
        <f>(D72/500)*100</f>
        <v>54.65</v>
      </c>
      <c r="H72" s="456"/>
      <c r="I72" s="464"/>
      <c r="J72" s="647" t="s">
        <v>477</v>
      </c>
      <c r="K72" s="647"/>
      <c r="L72" s="635" t="str">
        <f>IF(G72&gt;=91,"A1",IF(G72&gt;=81,"A2",IF(G72&gt;=71,"B1",IF(G72&gt;=61,"B2",IF(G72&gt;=51,"C1",IF(G72&gt;=41,"C2",IF(G72&gt;=33,"D","E")))))))</f>
        <v>C1</v>
      </c>
      <c r="M72" s="635" t="str">
        <f t="shared" si="15"/>
        <v>A1</v>
      </c>
    </row>
    <row r="73" spans="1:13" ht="30" customHeight="1" x14ac:dyDescent="0.3">
      <c r="A73" s="487" t="s">
        <v>478</v>
      </c>
      <c r="B73" s="487"/>
      <c r="C73" s="487"/>
      <c r="D73" s="648">
        <f>SUM(D71:D72)</f>
        <v>505.25</v>
      </c>
      <c r="E73" s="648"/>
      <c r="F73" s="487" t="s">
        <v>479</v>
      </c>
      <c r="G73" s="487"/>
      <c r="H73" s="487"/>
      <c r="I73" s="487">
        <f>(D73/1000)*100</f>
        <v>50.524999999999999</v>
      </c>
      <c r="J73" s="487" t="s">
        <v>480</v>
      </c>
      <c r="K73" s="487"/>
      <c r="L73" s="648" t="str">
        <f>IF(I73&gt;=91,"A1",IF(I73&gt;=81,"A2",IF(I73&gt;=71,"B1",IF(I73&gt;=61,"B2",IF(I73&gt;=51,"C1",IF(I73&gt;=41,"C2",IF(I73&gt;=33,"D","E")))))))</f>
        <v>C2</v>
      </c>
      <c r="M73" s="648" t="str">
        <f t="shared" si="15"/>
        <v>A1</v>
      </c>
    </row>
    <row r="74" spans="1:13" ht="30" customHeight="1" x14ac:dyDescent="0.3">
      <c r="A74" s="645" t="s">
        <v>365</v>
      </c>
      <c r="B74" s="640"/>
      <c r="C74" s="640"/>
      <c r="D74" s="640"/>
      <c r="E74" s="640"/>
      <c r="F74" s="640"/>
      <c r="G74" s="640"/>
      <c r="H74" s="640"/>
      <c r="I74" s="640"/>
      <c r="J74" s="640"/>
      <c r="K74" s="640"/>
      <c r="L74" s="640"/>
      <c r="M74" s="641"/>
    </row>
    <row r="75" spans="1:13" ht="30" customHeight="1" x14ac:dyDescent="0.3">
      <c r="A75" s="649" t="s">
        <v>366</v>
      </c>
      <c r="B75" s="635"/>
      <c r="C75" s="635"/>
      <c r="D75" s="635"/>
      <c r="E75" s="635"/>
      <c r="F75" s="635"/>
      <c r="G75" s="635"/>
      <c r="H75" s="635"/>
      <c r="I75" s="635"/>
      <c r="J75" s="635"/>
      <c r="K75" s="635"/>
      <c r="L75" s="635"/>
      <c r="M75" s="646"/>
    </row>
    <row r="76" spans="1:13" ht="30" customHeight="1" x14ac:dyDescent="0.3">
      <c r="A76" s="649" t="s">
        <v>367</v>
      </c>
      <c r="B76" s="635"/>
      <c r="C76" s="635"/>
      <c r="D76" s="635"/>
      <c r="E76" s="635"/>
      <c r="F76" s="635" t="s">
        <v>368</v>
      </c>
      <c r="G76" s="635"/>
      <c r="H76" s="635"/>
      <c r="I76" s="635"/>
      <c r="J76" s="635"/>
      <c r="K76" s="635" t="s">
        <v>481</v>
      </c>
      <c r="L76" s="635"/>
      <c r="M76" s="646"/>
    </row>
    <row r="77" spans="1:13" ht="30" customHeight="1" x14ac:dyDescent="0.3">
      <c r="A77" s="645" t="s">
        <v>369</v>
      </c>
      <c r="B77" s="640"/>
      <c r="C77" s="640"/>
      <c r="D77" s="640"/>
      <c r="E77" s="640"/>
      <c r="F77" s="635" t="s">
        <v>370</v>
      </c>
      <c r="G77" s="635"/>
      <c r="H77" s="635"/>
      <c r="I77" s="635"/>
      <c r="J77" s="635"/>
      <c r="K77" s="635" t="s">
        <v>375</v>
      </c>
      <c r="L77" s="635"/>
      <c r="M77" s="646"/>
    </row>
    <row r="78" spans="1:13" ht="30" customHeight="1" x14ac:dyDescent="0.3">
      <c r="A78" s="649" t="s">
        <v>371</v>
      </c>
      <c r="B78" s="635"/>
      <c r="C78" s="635"/>
      <c r="D78" s="635"/>
      <c r="E78" s="635"/>
      <c r="F78" s="635"/>
      <c r="G78" s="635"/>
      <c r="H78" s="635"/>
      <c r="I78" s="635"/>
      <c r="J78" s="635"/>
      <c r="K78" s="635"/>
      <c r="L78" s="635"/>
      <c r="M78" s="646"/>
    </row>
    <row r="79" spans="1:13" ht="30" customHeight="1" x14ac:dyDescent="0.3">
      <c r="A79" s="649" t="s">
        <v>367</v>
      </c>
      <c r="B79" s="635"/>
      <c r="C79" s="635"/>
      <c r="D79" s="635"/>
      <c r="E79" s="635"/>
      <c r="F79" s="635" t="s">
        <v>368</v>
      </c>
      <c r="G79" s="635"/>
      <c r="H79" s="635"/>
      <c r="I79" s="635"/>
      <c r="J79" s="635"/>
      <c r="K79" s="635" t="s">
        <v>481</v>
      </c>
      <c r="L79" s="635"/>
      <c r="M79" s="646"/>
    </row>
    <row r="80" spans="1:13" ht="30" customHeight="1" x14ac:dyDescent="0.3">
      <c r="A80" s="642" t="s">
        <v>372</v>
      </c>
      <c r="B80" s="643"/>
      <c r="C80" s="643"/>
      <c r="D80" s="643"/>
      <c r="E80" s="643"/>
      <c r="F80" s="635" t="s">
        <v>375</v>
      </c>
      <c r="G80" s="635"/>
      <c r="H80" s="635"/>
      <c r="I80" s="635"/>
      <c r="J80" s="635"/>
      <c r="K80" s="635" t="s">
        <v>375</v>
      </c>
      <c r="L80" s="635"/>
      <c r="M80" s="646"/>
    </row>
    <row r="81" spans="1:13" ht="30" customHeight="1" x14ac:dyDescent="0.3">
      <c r="A81" s="642" t="s">
        <v>373</v>
      </c>
      <c r="B81" s="643"/>
      <c r="C81" s="643"/>
      <c r="D81" s="643"/>
      <c r="E81" s="643"/>
      <c r="F81" s="635" t="s">
        <v>375</v>
      </c>
      <c r="G81" s="635"/>
      <c r="H81" s="635"/>
      <c r="I81" s="635"/>
      <c r="J81" s="635"/>
      <c r="K81" s="635" t="s">
        <v>375</v>
      </c>
      <c r="L81" s="635"/>
      <c r="M81" s="646"/>
    </row>
    <row r="82" spans="1:13" ht="30" customHeight="1" x14ac:dyDescent="0.3">
      <c r="A82" s="652" t="s">
        <v>374</v>
      </c>
      <c r="B82" s="638"/>
      <c r="C82" s="638"/>
      <c r="D82" s="638"/>
      <c r="E82" s="639"/>
      <c r="F82" s="633" t="s">
        <v>375</v>
      </c>
      <c r="G82" s="650"/>
      <c r="H82" s="650"/>
      <c r="I82" s="650"/>
      <c r="J82" s="634"/>
      <c r="K82" s="633" t="s">
        <v>375</v>
      </c>
      <c r="L82" s="650"/>
      <c r="M82" s="651"/>
    </row>
    <row r="83" spans="1:13" ht="30" customHeight="1" x14ac:dyDescent="0.3">
      <c r="A83" s="652" t="s">
        <v>376</v>
      </c>
      <c r="B83" s="638"/>
      <c r="C83" s="638"/>
      <c r="D83" s="638"/>
      <c r="E83" s="639"/>
      <c r="F83" s="633" t="s">
        <v>375</v>
      </c>
      <c r="G83" s="650"/>
      <c r="H83" s="650"/>
      <c r="I83" s="650"/>
      <c r="J83" s="634"/>
      <c r="K83" s="633" t="s">
        <v>505</v>
      </c>
      <c r="L83" s="650"/>
      <c r="M83" s="651"/>
    </row>
    <row r="84" spans="1:13" ht="30" customHeight="1" x14ac:dyDescent="0.3">
      <c r="A84" s="649" t="s">
        <v>377</v>
      </c>
      <c r="B84" s="635"/>
      <c r="C84" s="635"/>
      <c r="D84" s="635"/>
      <c r="E84" s="635"/>
      <c r="F84" s="635"/>
      <c r="G84" s="635"/>
      <c r="H84" s="635"/>
      <c r="I84" s="635"/>
      <c r="J84" s="635"/>
      <c r="K84" s="635"/>
      <c r="L84" s="635"/>
      <c r="M84" s="646"/>
    </row>
    <row r="85" spans="1:13" ht="30" customHeight="1" x14ac:dyDescent="0.3">
      <c r="A85" s="649" t="s">
        <v>367</v>
      </c>
      <c r="B85" s="635"/>
      <c r="C85" s="635"/>
      <c r="D85" s="635"/>
      <c r="E85" s="635"/>
      <c r="F85" s="635" t="s">
        <v>368</v>
      </c>
      <c r="G85" s="635"/>
      <c r="H85" s="635"/>
      <c r="I85" s="635"/>
      <c r="J85" s="635"/>
      <c r="K85" s="635" t="s">
        <v>481</v>
      </c>
      <c r="L85" s="635"/>
      <c r="M85" s="646"/>
    </row>
    <row r="86" spans="1:13" ht="30" customHeight="1" x14ac:dyDescent="0.3">
      <c r="A86" s="645" t="s">
        <v>378</v>
      </c>
      <c r="B86" s="640"/>
      <c r="C86" s="640"/>
      <c r="D86" s="640"/>
      <c r="E86" s="640"/>
      <c r="F86" s="640"/>
      <c r="G86" s="635" t="s">
        <v>542</v>
      </c>
      <c r="H86" s="635"/>
      <c r="I86" s="635"/>
      <c r="J86" s="635"/>
      <c r="K86" s="635"/>
      <c r="L86" s="635"/>
      <c r="M86" s="646"/>
    </row>
    <row r="87" spans="1:13" ht="30" customHeight="1" x14ac:dyDescent="0.3">
      <c r="A87" s="470" t="s">
        <v>482</v>
      </c>
      <c r="B87" s="633"/>
      <c r="C87" s="650"/>
      <c r="D87" s="650"/>
      <c r="E87" s="650"/>
      <c r="F87" s="650"/>
      <c r="G87" s="650"/>
      <c r="H87" s="650"/>
      <c r="I87" s="650"/>
      <c r="J87" s="650"/>
      <c r="K87" s="650"/>
      <c r="L87" s="650"/>
      <c r="M87" s="651"/>
    </row>
    <row r="88" spans="1:13" ht="30" customHeight="1" x14ac:dyDescent="0.3">
      <c r="A88" s="470" t="s">
        <v>380</v>
      </c>
      <c r="B88" s="633" t="s">
        <v>536</v>
      </c>
      <c r="C88" s="650"/>
      <c r="D88" s="650"/>
      <c r="E88" s="650"/>
      <c r="F88" s="650"/>
      <c r="G88" s="650"/>
      <c r="H88" s="650"/>
      <c r="I88" s="650"/>
      <c r="J88" s="650"/>
      <c r="K88" s="650"/>
      <c r="L88" s="650"/>
      <c r="M88" s="651"/>
    </row>
    <row r="89" spans="1:13" ht="30" customHeight="1" x14ac:dyDescent="0.3">
      <c r="A89" s="649" t="s">
        <v>483</v>
      </c>
      <c r="B89" s="635"/>
      <c r="C89" s="635"/>
      <c r="D89" s="635" t="s">
        <v>501</v>
      </c>
      <c r="E89" s="635"/>
      <c r="F89" s="635"/>
      <c r="G89" s="635"/>
      <c r="H89" s="635"/>
      <c r="I89" s="635"/>
      <c r="J89" s="635" t="s">
        <v>484</v>
      </c>
      <c r="K89" s="635"/>
      <c r="L89" s="635"/>
      <c r="M89" s="646"/>
    </row>
    <row r="90" spans="1:13" ht="30" customHeight="1" x14ac:dyDescent="0.3">
      <c r="A90" s="649"/>
      <c r="B90" s="635"/>
      <c r="C90" s="635"/>
      <c r="D90" s="635"/>
      <c r="E90" s="635"/>
      <c r="F90" s="635"/>
      <c r="G90" s="635"/>
      <c r="H90" s="635"/>
      <c r="I90" s="635"/>
      <c r="J90" s="635"/>
      <c r="K90" s="635"/>
      <c r="L90" s="635"/>
      <c r="M90" s="646"/>
    </row>
    <row r="91" spans="1:13" ht="30" customHeight="1" x14ac:dyDescent="0.3">
      <c r="A91" s="649"/>
      <c r="B91" s="635"/>
      <c r="C91" s="635"/>
      <c r="D91" s="635"/>
      <c r="E91" s="635"/>
      <c r="F91" s="635"/>
      <c r="G91" s="635"/>
      <c r="H91" s="635"/>
      <c r="I91" s="635"/>
      <c r="J91" s="635"/>
      <c r="K91" s="635"/>
      <c r="L91" s="635"/>
      <c r="M91" s="646"/>
    </row>
    <row r="92" spans="1:13" ht="30" customHeight="1" x14ac:dyDescent="0.3">
      <c r="A92" s="649"/>
      <c r="B92" s="635"/>
      <c r="C92" s="635"/>
      <c r="D92" s="635"/>
      <c r="E92" s="635"/>
      <c r="F92" s="635"/>
      <c r="G92" s="635"/>
      <c r="H92" s="635"/>
      <c r="I92" s="635"/>
      <c r="J92" s="635"/>
      <c r="K92" s="635"/>
      <c r="L92" s="635"/>
      <c r="M92" s="646"/>
    </row>
    <row r="93" spans="1:13" ht="30" customHeight="1" x14ac:dyDescent="0.3">
      <c r="A93" s="649" t="s">
        <v>381</v>
      </c>
      <c r="B93" s="635"/>
      <c r="C93" s="635"/>
      <c r="D93" s="635"/>
      <c r="E93" s="635"/>
      <c r="F93" s="635"/>
      <c r="G93" s="635"/>
      <c r="H93" s="633" t="s">
        <v>382</v>
      </c>
      <c r="I93" s="650"/>
      <c r="J93" s="650"/>
      <c r="K93" s="650"/>
      <c r="L93" s="650"/>
      <c r="M93" s="651"/>
    </row>
    <row r="94" spans="1:13" ht="30" customHeight="1" x14ac:dyDescent="0.3">
      <c r="A94" s="488" t="s">
        <v>383</v>
      </c>
      <c r="B94" s="635" t="s">
        <v>19</v>
      </c>
      <c r="C94" s="635"/>
      <c r="D94" s="464" t="s">
        <v>383</v>
      </c>
      <c r="E94" s="456"/>
      <c r="F94" s="635" t="s">
        <v>19</v>
      </c>
      <c r="G94" s="635"/>
      <c r="J94" s="489" t="s">
        <v>384</v>
      </c>
      <c r="L94" s="489" t="s">
        <v>19</v>
      </c>
      <c r="M94" s="490"/>
    </row>
    <row r="95" spans="1:13" ht="30" customHeight="1" x14ac:dyDescent="0.3">
      <c r="A95" s="488" t="s">
        <v>385</v>
      </c>
      <c r="B95" s="635" t="s">
        <v>386</v>
      </c>
      <c r="C95" s="635"/>
      <c r="D95" s="635" t="s">
        <v>387</v>
      </c>
      <c r="E95" s="635"/>
      <c r="F95" s="635" t="s">
        <v>388</v>
      </c>
      <c r="G95" s="635"/>
      <c r="J95" s="633">
        <v>3</v>
      </c>
      <c r="K95" s="634"/>
      <c r="L95" s="456" t="s">
        <v>375</v>
      </c>
      <c r="M95" s="490"/>
    </row>
    <row r="96" spans="1:13" ht="30" customHeight="1" x14ac:dyDescent="0.3">
      <c r="A96" s="488" t="s">
        <v>389</v>
      </c>
      <c r="B96" s="635" t="s">
        <v>390</v>
      </c>
      <c r="C96" s="635"/>
      <c r="D96" s="635" t="s">
        <v>391</v>
      </c>
      <c r="E96" s="635"/>
      <c r="F96" s="635" t="s">
        <v>392</v>
      </c>
      <c r="G96" s="635"/>
      <c r="J96" s="633">
        <v>2</v>
      </c>
      <c r="K96" s="634"/>
      <c r="L96" s="456" t="s">
        <v>370</v>
      </c>
      <c r="M96" s="490"/>
    </row>
    <row r="97" spans="1:13" ht="30" customHeight="1" x14ac:dyDescent="0.3">
      <c r="A97" s="488" t="s">
        <v>393</v>
      </c>
      <c r="B97" s="635" t="s">
        <v>394</v>
      </c>
      <c r="C97" s="635"/>
      <c r="D97" s="635" t="s">
        <v>395</v>
      </c>
      <c r="E97" s="635"/>
      <c r="F97" s="635" t="s">
        <v>396</v>
      </c>
      <c r="G97" s="635"/>
      <c r="J97" s="633">
        <v>1</v>
      </c>
      <c r="K97" s="634"/>
      <c r="L97" s="456" t="s">
        <v>397</v>
      </c>
      <c r="M97" s="490"/>
    </row>
    <row r="98" spans="1:13" ht="30" customHeight="1" thickBot="1" x14ac:dyDescent="0.35">
      <c r="A98" s="491" t="s">
        <v>398</v>
      </c>
      <c r="B98" s="636" t="s">
        <v>399</v>
      </c>
      <c r="C98" s="636"/>
      <c r="D98" s="636" t="s">
        <v>400</v>
      </c>
      <c r="E98" s="636"/>
      <c r="F98" s="636" t="s">
        <v>401</v>
      </c>
      <c r="G98" s="636"/>
      <c r="H98" s="492"/>
      <c r="I98" s="492"/>
      <c r="J98" s="492"/>
      <c r="K98" s="492"/>
      <c r="L98" s="492"/>
      <c r="M98" s="493"/>
    </row>
    <row r="100" spans="1:13" ht="30" customHeight="1" thickBot="1" x14ac:dyDescent="0.35"/>
    <row r="101" spans="1:13" ht="30" customHeight="1" x14ac:dyDescent="0.3">
      <c r="A101" s="460"/>
      <c r="B101" s="655" t="s">
        <v>443</v>
      </c>
      <c r="C101" s="655"/>
      <c r="D101" s="655"/>
      <c r="E101" s="655"/>
      <c r="F101" s="655"/>
      <c r="G101" s="655"/>
      <c r="H101" s="655"/>
      <c r="I101" s="656"/>
      <c r="J101" s="657" t="s">
        <v>444</v>
      </c>
      <c r="K101" s="655"/>
      <c r="L101" s="655"/>
      <c r="M101" s="658"/>
    </row>
    <row r="102" spans="1:13" ht="30" customHeight="1" x14ac:dyDescent="0.3">
      <c r="A102" s="649" t="s">
        <v>445</v>
      </c>
      <c r="B102" s="635"/>
      <c r="C102" s="635"/>
      <c r="D102" s="635"/>
      <c r="E102" s="635"/>
      <c r="F102" s="635"/>
      <c r="G102" s="635"/>
      <c r="H102" s="635"/>
      <c r="I102" s="635"/>
      <c r="J102" s="635"/>
      <c r="K102" s="635"/>
      <c r="L102" s="635"/>
      <c r="M102" s="646"/>
    </row>
    <row r="103" spans="1:13" ht="30" customHeight="1" x14ac:dyDescent="0.3">
      <c r="A103" s="461"/>
      <c r="B103" s="659" t="s">
        <v>446</v>
      </c>
      <c r="C103" s="659"/>
      <c r="D103" s="659"/>
      <c r="E103" s="660"/>
      <c r="F103" s="462" t="s">
        <v>447</v>
      </c>
      <c r="G103" s="462"/>
      <c r="H103" s="633" t="s">
        <v>448</v>
      </c>
      <c r="I103" s="650"/>
      <c r="J103" s="634"/>
      <c r="K103" s="463" t="s">
        <v>449</v>
      </c>
      <c r="L103" s="464"/>
      <c r="M103" s="465"/>
    </row>
    <row r="104" spans="1:13" ht="30" customHeight="1" x14ac:dyDescent="0.3">
      <c r="A104" s="653" t="s">
        <v>509</v>
      </c>
      <c r="B104" s="650"/>
      <c r="C104" s="650"/>
      <c r="D104" s="650"/>
      <c r="E104" s="650"/>
      <c r="F104" s="650"/>
      <c r="G104" s="650"/>
      <c r="H104" s="650"/>
      <c r="I104" s="650"/>
      <c r="J104" s="650"/>
      <c r="K104" s="650"/>
      <c r="L104" s="650"/>
      <c r="M104" s="651"/>
    </row>
    <row r="105" spans="1:13" ht="30" customHeight="1" x14ac:dyDescent="0.3">
      <c r="A105" s="652" t="s">
        <v>450</v>
      </c>
      <c r="B105" s="638"/>
      <c r="C105" s="638"/>
      <c r="D105" s="638"/>
      <c r="E105" s="638"/>
      <c r="F105" s="638"/>
      <c r="G105" s="638"/>
      <c r="H105" s="638"/>
      <c r="I105" s="638"/>
      <c r="J105" s="638"/>
      <c r="K105" s="638"/>
      <c r="L105" s="638"/>
      <c r="M105" s="654"/>
    </row>
    <row r="106" spans="1:13" ht="30" customHeight="1" x14ac:dyDescent="0.3">
      <c r="A106" s="642" t="s">
        <v>451</v>
      </c>
      <c r="B106" s="643"/>
      <c r="C106" s="644" t="s">
        <v>36</v>
      </c>
      <c r="D106" s="638"/>
      <c r="E106" s="638"/>
      <c r="F106" s="638"/>
      <c r="G106" s="639"/>
      <c r="H106" s="466" t="s">
        <v>452</v>
      </c>
      <c r="I106" s="467"/>
      <c r="J106" s="640">
        <v>3</v>
      </c>
      <c r="K106" s="640"/>
      <c r="L106" s="640"/>
      <c r="M106" s="641"/>
    </row>
    <row r="107" spans="1:13" ht="30" customHeight="1" x14ac:dyDescent="0.3">
      <c r="A107" s="642" t="s">
        <v>453</v>
      </c>
      <c r="B107" s="643"/>
      <c r="C107" s="644" t="s">
        <v>497</v>
      </c>
      <c r="D107" s="638"/>
      <c r="E107" s="638"/>
      <c r="F107" s="638"/>
      <c r="G107" s="639"/>
      <c r="H107" s="466" t="s">
        <v>454</v>
      </c>
      <c r="I107" s="467"/>
      <c r="J107" s="640">
        <v>1249</v>
      </c>
      <c r="K107" s="640"/>
      <c r="L107" s="640"/>
      <c r="M107" s="641"/>
    </row>
    <row r="108" spans="1:13" ht="30" customHeight="1" x14ac:dyDescent="0.3">
      <c r="A108" s="642" t="s">
        <v>455</v>
      </c>
      <c r="B108" s="643"/>
      <c r="C108" s="637">
        <v>41521</v>
      </c>
      <c r="D108" s="638"/>
      <c r="E108" s="638"/>
      <c r="F108" s="638"/>
      <c r="G108" s="639"/>
      <c r="H108" s="466" t="s">
        <v>456</v>
      </c>
      <c r="I108" s="467"/>
      <c r="J108" s="640" t="s">
        <v>152</v>
      </c>
      <c r="K108" s="640"/>
      <c r="L108" s="640"/>
      <c r="M108" s="641"/>
    </row>
    <row r="109" spans="1:13" ht="30" customHeight="1" x14ac:dyDescent="0.3">
      <c r="A109" s="642" t="s">
        <v>457</v>
      </c>
      <c r="B109" s="643"/>
      <c r="C109" s="644" t="s">
        <v>149</v>
      </c>
      <c r="D109" s="638"/>
      <c r="E109" s="638"/>
      <c r="F109" s="638"/>
      <c r="G109" s="639"/>
      <c r="H109" s="645" t="s">
        <v>356</v>
      </c>
      <c r="I109" s="640"/>
      <c r="J109" s="640" t="s">
        <v>150</v>
      </c>
      <c r="K109" s="640"/>
      <c r="L109" s="640"/>
      <c r="M109" s="641"/>
    </row>
    <row r="110" spans="1:13" ht="30" customHeight="1" x14ac:dyDescent="0.3">
      <c r="A110" s="649" t="s">
        <v>458</v>
      </c>
      <c r="B110" s="635"/>
      <c r="C110" s="635"/>
      <c r="D110" s="635"/>
      <c r="E110" s="635"/>
      <c r="F110" s="635"/>
      <c r="G110" s="635"/>
      <c r="H110" s="635"/>
      <c r="I110" s="635"/>
      <c r="J110" s="635"/>
      <c r="K110" s="635"/>
      <c r="L110" s="635"/>
      <c r="M110" s="646"/>
    </row>
    <row r="111" spans="1:13" ht="30" customHeight="1" x14ac:dyDescent="0.3">
      <c r="A111" s="661" t="s">
        <v>459</v>
      </c>
      <c r="B111" s="635" t="s">
        <v>460</v>
      </c>
      <c r="C111" s="635"/>
      <c r="D111" s="635"/>
      <c r="E111" s="635"/>
      <c r="F111" s="635"/>
      <c r="G111" s="635"/>
      <c r="H111" s="635" t="s">
        <v>461</v>
      </c>
      <c r="I111" s="635"/>
      <c r="J111" s="635"/>
      <c r="K111" s="635"/>
      <c r="L111" s="635"/>
      <c r="M111" s="646"/>
    </row>
    <row r="112" spans="1:13" ht="30" customHeight="1" x14ac:dyDescent="0.3">
      <c r="A112" s="661"/>
      <c r="B112" s="468" t="s">
        <v>462</v>
      </c>
      <c r="C112" s="468" t="s">
        <v>463</v>
      </c>
      <c r="D112" s="468" t="s">
        <v>464</v>
      </c>
      <c r="E112" s="468" t="s">
        <v>465</v>
      </c>
      <c r="F112" s="468">
        <v>100</v>
      </c>
      <c r="G112" s="459" t="s">
        <v>326</v>
      </c>
      <c r="H112" s="468" t="s">
        <v>466</v>
      </c>
      <c r="I112" s="468" t="s">
        <v>463</v>
      </c>
      <c r="J112" s="468" t="s">
        <v>464</v>
      </c>
      <c r="K112" s="468" t="s">
        <v>467</v>
      </c>
      <c r="L112" s="468">
        <v>100</v>
      </c>
      <c r="M112" s="469" t="s">
        <v>326</v>
      </c>
    </row>
    <row r="113" spans="1:14" ht="30" customHeight="1" x14ac:dyDescent="0.3">
      <c r="A113" s="470" t="s">
        <v>21</v>
      </c>
      <c r="B113" s="455">
        <v>7.25</v>
      </c>
      <c r="C113" s="456">
        <v>5</v>
      </c>
      <c r="D113" s="456">
        <v>4</v>
      </c>
      <c r="E113" s="455">
        <v>35</v>
      </c>
      <c r="F113" s="473">
        <f t="shared" ref="F113" si="16">SUM(B113:E113)</f>
        <v>51.25</v>
      </c>
      <c r="G113" s="456" t="str">
        <f t="shared" ref="G113:G114" si="17">IF(F113&gt;=91,"A1",IF(F113&gt;=81,"A2",IF(F113&gt;=71,"B1",IF(F113&gt;=61,"B2",IF(F113&gt;=51,"C1",IF(F113&gt;=41,"C2",IF(F113&gt;=33,"D","E")))))))</f>
        <v>C1</v>
      </c>
      <c r="H113" s="456">
        <v>7.25</v>
      </c>
      <c r="I113" s="456">
        <v>4</v>
      </c>
      <c r="J113" s="456">
        <v>4</v>
      </c>
      <c r="K113" s="474">
        <v>52.5</v>
      </c>
      <c r="L113" s="473">
        <f t="shared" ref="L113" si="18">SUM(H113:K113)</f>
        <v>67.75</v>
      </c>
      <c r="M113" s="456" t="str">
        <f t="shared" ref="M113:M114" si="19">IF(L113&gt;=91,"A1",IF(L113&gt;=81,"A2",IF(L113&gt;=71,"B1",IF(L113&gt;=61,"B2",IF(L113&gt;=51,"C1",IF(L113&gt;=41,"C2",IF(L113&gt;=33,"D","E")))))))</f>
        <v>B2</v>
      </c>
      <c r="N113" s="482"/>
    </row>
    <row r="114" spans="1:14" ht="30" customHeight="1" x14ac:dyDescent="0.3">
      <c r="A114" s="470" t="s">
        <v>22</v>
      </c>
      <c r="B114" s="457">
        <v>7</v>
      </c>
      <c r="C114" s="458">
        <v>4</v>
      </c>
      <c r="D114" s="458">
        <v>4</v>
      </c>
      <c r="E114" s="458">
        <v>33.5</v>
      </c>
      <c r="F114" s="458">
        <f t="shared" ref="F114" si="20">(B114+C114+D114+E114)</f>
        <v>48.5</v>
      </c>
      <c r="G114" s="458" t="str">
        <f t="shared" si="17"/>
        <v>C2</v>
      </c>
      <c r="H114" s="458">
        <v>4</v>
      </c>
      <c r="I114" s="458">
        <v>4</v>
      </c>
      <c r="J114" s="475">
        <v>3</v>
      </c>
      <c r="K114" s="458">
        <v>37.5</v>
      </c>
      <c r="L114" s="458">
        <f t="shared" ref="L114" si="21">SUM(H114:K114)</f>
        <v>48.5</v>
      </c>
      <c r="M114" s="479" t="str">
        <f t="shared" si="19"/>
        <v>C2</v>
      </c>
      <c r="N114" s="482"/>
    </row>
    <row r="115" spans="1:14" ht="30" customHeight="1" x14ac:dyDescent="0.3">
      <c r="A115" s="470" t="s">
        <v>468</v>
      </c>
      <c r="B115" s="456">
        <v>5.25</v>
      </c>
      <c r="C115" s="456">
        <v>3</v>
      </c>
      <c r="D115" s="456">
        <v>3</v>
      </c>
      <c r="E115" s="456">
        <v>40.5</v>
      </c>
      <c r="F115" s="456">
        <f t="shared" ref="F115:F117" si="22">SUM(B115:E115)</f>
        <v>51.75</v>
      </c>
      <c r="G115" s="456" t="str">
        <f t="shared" ref="G115:G117" si="23">IF(F115&gt;=91,"A1",IF(F115&gt;=81,"A2",IF(F115&gt;=71,"B1",IF(F115&gt;=61,"B2",IF(F115&gt;=51,"C1",IF(F115&gt;=41,"C2",IF(F115&gt;=33,"D","E")))))))</f>
        <v>C1</v>
      </c>
      <c r="H115" s="456">
        <v>6.75</v>
      </c>
      <c r="I115" s="456">
        <v>5</v>
      </c>
      <c r="J115" s="456">
        <v>3</v>
      </c>
      <c r="K115" s="480">
        <v>54</v>
      </c>
      <c r="L115" s="473">
        <f t="shared" ref="L115" si="24">SUM(H115:K115)</f>
        <v>68.75</v>
      </c>
      <c r="M115" s="456" t="str">
        <f t="shared" ref="M115:M116" si="25">IF(L115&gt;=91,"A1",IF(L115&gt;=81,"A2",IF(L115&gt;=71,"B1",IF(L115&gt;=61,"B2",IF(L115&gt;=51,"C1",IF(L115&gt;=41,"C2",IF(L115&gt;=33,"D","E")))))))</f>
        <v>B2</v>
      </c>
      <c r="N115" s="482"/>
    </row>
    <row r="116" spans="1:14" ht="30" customHeight="1" x14ac:dyDescent="0.3">
      <c r="A116" s="470" t="s">
        <v>24</v>
      </c>
      <c r="B116" s="501">
        <v>8.5</v>
      </c>
      <c r="C116" s="458">
        <v>3</v>
      </c>
      <c r="D116" s="458">
        <v>4.5</v>
      </c>
      <c r="E116" s="458">
        <v>47.5</v>
      </c>
      <c r="F116" s="458">
        <f t="shared" ref="F116" si="26">SUM(B116:E116)</f>
        <v>63.5</v>
      </c>
      <c r="G116" s="458" t="str">
        <f t="shared" si="23"/>
        <v>B2</v>
      </c>
      <c r="H116" s="501">
        <v>6</v>
      </c>
      <c r="I116" s="475">
        <v>4</v>
      </c>
      <c r="J116" s="458">
        <v>3.5</v>
      </c>
      <c r="K116" s="458">
        <v>42</v>
      </c>
      <c r="L116" s="458">
        <f>SUM(H116:K116)</f>
        <v>55.5</v>
      </c>
      <c r="M116" s="479" t="str">
        <f t="shared" si="25"/>
        <v>C1</v>
      </c>
      <c r="N116" s="482"/>
    </row>
    <row r="117" spans="1:14" ht="30" customHeight="1" x14ac:dyDescent="0.3">
      <c r="A117" s="470" t="s">
        <v>359</v>
      </c>
      <c r="B117" s="456">
        <v>6.5</v>
      </c>
      <c r="C117" s="456">
        <v>4</v>
      </c>
      <c r="D117" s="456">
        <v>5</v>
      </c>
      <c r="E117" s="456">
        <v>34</v>
      </c>
      <c r="F117" s="456">
        <f t="shared" si="22"/>
        <v>49.5</v>
      </c>
      <c r="G117" s="456" t="str">
        <f t="shared" si="23"/>
        <v>C2</v>
      </c>
      <c r="H117" s="459">
        <v>3.5</v>
      </c>
      <c r="I117" s="456">
        <v>3</v>
      </c>
      <c r="J117" s="456">
        <v>4.5</v>
      </c>
      <c r="K117" s="456">
        <v>44</v>
      </c>
      <c r="L117" s="475">
        <f>SUM(H117:K117)</f>
        <v>55</v>
      </c>
      <c r="M117" s="456" t="str">
        <f t="shared" ref="M117" si="27">IF(L117&gt;=91,"A1",IF(L117&gt;=81,"A2",IF(L117&gt;=71,"B1",IF(L117&gt;=61,"B2",IF(L117&gt;=51,"C1",IF(L117&gt;=41,"C2",IF(L117&gt;=33,"D","E")))))))</f>
        <v>C1</v>
      </c>
      <c r="N117" s="482"/>
    </row>
    <row r="118" spans="1:14" ht="30" customHeight="1" x14ac:dyDescent="0.3">
      <c r="A118" s="653" t="s">
        <v>503</v>
      </c>
      <c r="B118" s="634"/>
      <c r="C118" s="456"/>
      <c r="D118" s="456"/>
      <c r="E118" s="483">
        <v>39.5</v>
      </c>
      <c r="F118" s="480"/>
      <c r="G118" s="456"/>
      <c r="H118" s="456"/>
      <c r="I118" s="456"/>
      <c r="J118" s="456"/>
      <c r="K118" s="456">
        <v>29</v>
      </c>
      <c r="L118" s="456"/>
      <c r="M118" s="484"/>
      <c r="N118" s="482"/>
    </row>
    <row r="119" spans="1:14" ht="30" customHeight="1" x14ac:dyDescent="0.3">
      <c r="A119" s="653" t="s">
        <v>504</v>
      </c>
      <c r="B119" s="634"/>
      <c r="C119" s="456"/>
      <c r="D119" s="456"/>
      <c r="E119" s="485">
        <v>26.5</v>
      </c>
      <c r="F119" s="456"/>
      <c r="G119" s="456"/>
      <c r="H119" s="456"/>
      <c r="I119" s="456"/>
      <c r="J119" s="456"/>
      <c r="K119" s="485">
        <v>42.5</v>
      </c>
      <c r="L119" s="456"/>
      <c r="M119" s="484"/>
      <c r="N119" s="482"/>
    </row>
    <row r="120" spans="1:14" ht="30" customHeight="1" x14ac:dyDescent="0.3">
      <c r="A120" s="653" t="s">
        <v>561</v>
      </c>
      <c r="B120" s="634"/>
      <c r="C120" s="456"/>
      <c r="D120" s="456"/>
      <c r="E120" s="456">
        <v>27</v>
      </c>
      <c r="F120" s="456"/>
      <c r="G120" s="456"/>
      <c r="H120" s="456"/>
      <c r="I120" s="456"/>
      <c r="J120" s="456"/>
      <c r="K120" s="456">
        <v>29</v>
      </c>
      <c r="L120" s="456"/>
      <c r="M120" s="484"/>
    </row>
    <row r="121" spans="1:14" ht="30" customHeight="1" x14ac:dyDescent="0.3">
      <c r="A121" s="464" t="s">
        <v>470</v>
      </c>
      <c r="B121" s="464"/>
      <c r="C121" s="486" t="s">
        <v>471</v>
      </c>
      <c r="D121" s="456">
        <f>(F113+F114+F115+F116+F117)</f>
        <v>264.5</v>
      </c>
      <c r="E121" s="456"/>
      <c r="F121" s="486" t="s">
        <v>472</v>
      </c>
      <c r="G121" s="456">
        <f>(D121/500)*100</f>
        <v>52.900000000000006</v>
      </c>
      <c r="H121" s="456"/>
      <c r="I121" s="464"/>
      <c r="J121" s="647" t="s">
        <v>473</v>
      </c>
      <c r="K121" s="647"/>
      <c r="L121" s="635" t="str">
        <f>IF(G121&gt;=91,"A1",IF(G121&gt;=81,"A2",IF(G121&gt;=71,"B1",IF(G121&gt;=61,"B2",IF(G121&gt;=51,"C1",IF(G121&gt;=41,"C2",IF(G121&gt;=33,"D","E")))))))</f>
        <v>C1</v>
      </c>
      <c r="M121" s="635" t="str">
        <f t="shared" ref="M121:M123" si="28">IF(L121&gt;=91,"A1",IF(L121&gt;=81,"A2",IF(L121&gt;=71,"B1",IF(L121&gt;=61,"B2",IF(L121&gt;=51,"C1",IF(L121&gt;=41,"C2",IF(L121&gt;=33,"D","E")))))))</f>
        <v>A1</v>
      </c>
    </row>
    <row r="122" spans="1:14" ht="30" customHeight="1" x14ac:dyDescent="0.3">
      <c r="A122" s="486" t="s">
        <v>474</v>
      </c>
      <c r="B122" s="464"/>
      <c r="C122" s="486" t="s">
        <v>475</v>
      </c>
      <c r="D122" s="456">
        <f>(L113+L114+L115+L116+L117)</f>
        <v>295.5</v>
      </c>
      <c r="E122" s="456"/>
      <c r="F122" s="486" t="s">
        <v>476</v>
      </c>
      <c r="G122" s="456">
        <f>(D122/500)*100</f>
        <v>59.099999999999994</v>
      </c>
      <c r="H122" s="456"/>
      <c r="I122" s="464"/>
      <c r="J122" s="647" t="s">
        <v>477</v>
      </c>
      <c r="K122" s="647"/>
      <c r="L122" s="635" t="str">
        <f>IF(G122&gt;=91,"A1",IF(G122&gt;=81,"A2",IF(G122&gt;=71,"B1",IF(G122&gt;=61,"B2",IF(G122&gt;=51,"C1",IF(G122&gt;=41,"C2",IF(G122&gt;=33,"D","E")))))))</f>
        <v>C1</v>
      </c>
      <c r="M122" s="635" t="str">
        <f t="shared" si="28"/>
        <v>A1</v>
      </c>
    </row>
    <row r="123" spans="1:14" ht="30" customHeight="1" x14ac:dyDescent="0.3">
      <c r="A123" s="487" t="s">
        <v>478</v>
      </c>
      <c r="B123" s="487"/>
      <c r="C123" s="487"/>
      <c r="D123" s="648">
        <f>SUM(D121:D122)</f>
        <v>560</v>
      </c>
      <c r="E123" s="648"/>
      <c r="F123" s="487" t="s">
        <v>479</v>
      </c>
      <c r="G123" s="487"/>
      <c r="H123" s="487"/>
      <c r="I123" s="487">
        <f>(D123/1000)*100</f>
        <v>56.000000000000007</v>
      </c>
      <c r="J123" s="487" t="s">
        <v>480</v>
      </c>
      <c r="K123" s="487"/>
      <c r="L123" s="648" t="str">
        <f>IF(I123&gt;=91,"A1",IF(I123&gt;=81,"A2",IF(I123&gt;=71,"B1",IF(I123&gt;=61,"B2",IF(I123&gt;=51,"C1",IF(I123&gt;=41,"C2",IF(I123&gt;=33,"D","E")))))))</f>
        <v>C1</v>
      </c>
      <c r="M123" s="648" t="str">
        <f t="shared" si="28"/>
        <v>A1</v>
      </c>
    </row>
    <row r="124" spans="1:14" ht="30" customHeight="1" x14ac:dyDescent="0.3">
      <c r="A124" s="645" t="s">
        <v>365</v>
      </c>
      <c r="B124" s="640"/>
      <c r="C124" s="640"/>
      <c r="D124" s="640"/>
      <c r="E124" s="640"/>
      <c r="F124" s="640"/>
      <c r="G124" s="640"/>
      <c r="H124" s="640"/>
      <c r="I124" s="640"/>
      <c r="J124" s="640"/>
      <c r="K124" s="640"/>
      <c r="L124" s="640"/>
      <c r="M124" s="641"/>
    </row>
    <row r="125" spans="1:14" ht="30" customHeight="1" x14ac:dyDescent="0.3">
      <c r="A125" s="649" t="s">
        <v>366</v>
      </c>
      <c r="B125" s="635"/>
      <c r="C125" s="635"/>
      <c r="D125" s="635"/>
      <c r="E125" s="635"/>
      <c r="F125" s="635"/>
      <c r="G125" s="635"/>
      <c r="H125" s="635"/>
      <c r="I125" s="635"/>
      <c r="J125" s="635"/>
      <c r="K125" s="635"/>
      <c r="L125" s="635"/>
      <c r="M125" s="646"/>
    </row>
    <row r="126" spans="1:14" ht="30" customHeight="1" x14ac:dyDescent="0.3">
      <c r="A126" s="649" t="s">
        <v>367</v>
      </c>
      <c r="B126" s="635"/>
      <c r="C126" s="635"/>
      <c r="D126" s="635"/>
      <c r="E126" s="635"/>
      <c r="F126" s="635" t="s">
        <v>368</v>
      </c>
      <c r="G126" s="635"/>
      <c r="H126" s="635"/>
      <c r="I126" s="635"/>
      <c r="J126" s="635"/>
      <c r="K126" s="635" t="s">
        <v>481</v>
      </c>
      <c r="L126" s="635"/>
      <c r="M126" s="646"/>
    </row>
    <row r="127" spans="1:14" ht="30" customHeight="1" x14ac:dyDescent="0.3">
      <c r="A127" s="645" t="s">
        <v>369</v>
      </c>
      <c r="B127" s="640"/>
      <c r="C127" s="640"/>
      <c r="D127" s="640"/>
      <c r="E127" s="640"/>
      <c r="F127" s="635" t="s">
        <v>370</v>
      </c>
      <c r="G127" s="635"/>
      <c r="H127" s="635"/>
      <c r="I127" s="635"/>
      <c r="J127" s="635"/>
      <c r="K127" s="635" t="s">
        <v>375</v>
      </c>
      <c r="L127" s="635"/>
      <c r="M127" s="646"/>
    </row>
    <row r="128" spans="1:14" ht="30" customHeight="1" x14ac:dyDescent="0.3">
      <c r="A128" s="649" t="s">
        <v>371</v>
      </c>
      <c r="B128" s="635"/>
      <c r="C128" s="635"/>
      <c r="D128" s="635"/>
      <c r="E128" s="635"/>
      <c r="F128" s="635"/>
      <c r="G128" s="635"/>
      <c r="H128" s="635"/>
      <c r="I128" s="635"/>
      <c r="J128" s="635"/>
      <c r="K128" s="635"/>
      <c r="L128" s="635"/>
      <c r="M128" s="646"/>
    </row>
    <row r="129" spans="1:13" ht="30" customHeight="1" x14ac:dyDescent="0.3">
      <c r="A129" s="649" t="s">
        <v>367</v>
      </c>
      <c r="B129" s="635"/>
      <c r="C129" s="635"/>
      <c r="D129" s="635"/>
      <c r="E129" s="635"/>
      <c r="F129" s="635" t="s">
        <v>368</v>
      </c>
      <c r="G129" s="635"/>
      <c r="H129" s="635"/>
      <c r="I129" s="635"/>
      <c r="J129" s="635"/>
      <c r="K129" s="635" t="s">
        <v>481</v>
      </c>
      <c r="L129" s="635"/>
      <c r="M129" s="646"/>
    </row>
    <row r="130" spans="1:13" ht="30" customHeight="1" x14ac:dyDescent="0.3">
      <c r="A130" s="642" t="s">
        <v>372</v>
      </c>
      <c r="B130" s="643"/>
      <c r="C130" s="643"/>
      <c r="D130" s="643"/>
      <c r="E130" s="643"/>
      <c r="F130" s="635" t="s">
        <v>370</v>
      </c>
      <c r="G130" s="635"/>
      <c r="H130" s="635"/>
      <c r="I130" s="635"/>
      <c r="J130" s="635"/>
      <c r="K130" s="635" t="s">
        <v>375</v>
      </c>
      <c r="L130" s="635"/>
      <c r="M130" s="646"/>
    </row>
    <row r="131" spans="1:13" ht="30" customHeight="1" x14ac:dyDescent="0.3">
      <c r="A131" s="642" t="s">
        <v>373</v>
      </c>
      <c r="B131" s="643"/>
      <c r="C131" s="643"/>
      <c r="D131" s="643"/>
      <c r="E131" s="643"/>
      <c r="F131" s="635" t="s">
        <v>370</v>
      </c>
      <c r="G131" s="635"/>
      <c r="H131" s="635"/>
      <c r="I131" s="635"/>
      <c r="J131" s="635"/>
      <c r="K131" s="635" t="s">
        <v>370</v>
      </c>
      <c r="L131" s="635"/>
      <c r="M131" s="646"/>
    </row>
    <row r="132" spans="1:13" ht="30" customHeight="1" x14ac:dyDescent="0.3">
      <c r="A132" s="652" t="s">
        <v>374</v>
      </c>
      <c r="B132" s="638"/>
      <c r="C132" s="638"/>
      <c r="D132" s="638"/>
      <c r="E132" s="639"/>
      <c r="F132" s="633" t="s">
        <v>370</v>
      </c>
      <c r="G132" s="650"/>
      <c r="H132" s="650"/>
      <c r="I132" s="650"/>
      <c r="J132" s="634"/>
      <c r="K132" s="633" t="s">
        <v>375</v>
      </c>
      <c r="L132" s="650"/>
      <c r="M132" s="651"/>
    </row>
    <row r="133" spans="1:13" ht="30" customHeight="1" x14ac:dyDescent="0.3">
      <c r="A133" s="652" t="s">
        <v>376</v>
      </c>
      <c r="B133" s="638"/>
      <c r="C133" s="638"/>
      <c r="D133" s="638"/>
      <c r="E133" s="639"/>
      <c r="F133" s="633" t="s">
        <v>375</v>
      </c>
      <c r="G133" s="650"/>
      <c r="H133" s="650"/>
      <c r="I133" s="650"/>
      <c r="J133" s="634"/>
      <c r="K133" s="633" t="s">
        <v>375</v>
      </c>
      <c r="L133" s="650"/>
      <c r="M133" s="651"/>
    </row>
    <row r="134" spans="1:13" ht="30" customHeight="1" x14ac:dyDescent="0.3">
      <c r="A134" s="649" t="s">
        <v>377</v>
      </c>
      <c r="B134" s="635"/>
      <c r="C134" s="635"/>
      <c r="D134" s="635"/>
      <c r="E134" s="635"/>
      <c r="F134" s="635"/>
      <c r="G134" s="635"/>
      <c r="H134" s="635"/>
      <c r="I134" s="635"/>
      <c r="J134" s="635"/>
      <c r="K134" s="635"/>
      <c r="L134" s="635"/>
      <c r="M134" s="646"/>
    </row>
    <row r="135" spans="1:13" ht="30" customHeight="1" x14ac:dyDescent="0.3">
      <c r="A135" s="649" t="s">
        <v>367</v>
      </c>
      <c r="B135" s="635"/>
      <c r="C135" s="635"/>
      <c r="D135" s="635"/>
      <c r="E135" s="635"/>
      <c r="F135" s="635" t="s">
        <v>368</v>
      </c>
      <c r="G135" s="635"/>
      <c r="H135" s="635"/>
      <c r="I135" s="635"/>
      <c r="J135" s="635"/>
      <c r="K135" s="635" t="s">
        <v>481</v>
      </c>
      <c r="L135" s="635"/>
      <c r="M135" s="646"/>
    </row>
    <row r="136" spans="1:13" ht="30" customHeight="1" x14ac:dyDescent="0.3">
      <c r="A136" s="645" t="s">
        <v>378</v>
      </c>
      <c r="B136" s="640"/>
      <c r="C136" s="640"/>
      <c r="D136" s="640"/>
      <c r="E136" s="640"/>
      <c r="F136" s="640"/>
      <c r="G136" s="635" t="s">
        <v>543</v>
      </c>
      <c r="H136" s="635"/>
      <c r="I136" s="635"/>
      <c r="J136" s="635"/>
      <c r="K136" s="635"/>
      <c r="L136" s="635"/>
      <c r="M136" s="646"/>
    </row>
    <row r="137" spans="1:13" ht="30" customHeight="1" x14ac:dyDescent="0.3">
      <c r="A137" s="470" t="s">
        <v>482</v>
      </c>
      <c r="B137" s="633"/>
      <c r="C137" s="650"/>
      <c r="D137" s="650"/>
      <c r="E137" s="650"/>
      <c r="F137" s="650"/>
      <c r="G137" s="650"/>
      <c r="H137" s="650"/>
      <c r="I137" s="650"/>
      <c r="J137" s="650"/>
      <c r="K137" s="650"/>
      <c r="L137" s="650"/>
      <c r="M137" s="651"/>
    </row>
    <row r="138" spans="1:13" ht="30" customHeight="1" x14ac:dyDescent="0.3">
      <c r="A138" s="470" t="s">
        <v>380</v>
      </c>
      <c r="B138" s="633" t="s">
        <v>536</v>
      </c>
      <c r="C138" s="650"/>
      <c r="D138" s="650"/>
      <c r="E138" s="650"/>
      <c r="F138" s="650"/>
      <c r="G138" s="650"/>
      <c r="H138" s="650"/>
      <c r="I138" s="650"/>
      <c r="J138" s="650"/>
      <c r="K138" s="650"/>
      <c r="L138" s="650"/>
      <c r="M138" s="651"/>
    </row>
    <row r="139" spans="1:13" ht="30" customHeight="1" x14ac:dyDescent="0.3">
      <c r="A139" s="649" t="s">
        <v>483</v>
      </c>
      <c r="B139" s="635"/>
      <c r="C139" s="635"/>
      <c r="D139" s="635" t="s">
        <v>501</v>
      </c>
      <c r="E139" s="635"/>
      <c r="F139" s="635"/>
      <c r="G139" s="635"/>
      <c r="H139" s="635"/>
      <c r="I139" s="635"/>
      <c r="J139" s="635" t="s">
        <v>484</v>
      </c>
      <c r="K139" s="635"/>
      <c r="L139" s="635"/>
      <c r="M139" s="646"/>
    </row>
    <row r="140" spans="1:13" ht="30" customHeight="1" x14ac:dyDescent="0.3">
      <c r="A140" s="649"/>
      <c r="B140" s="635"/>
      <c r="C140" s="635"/>
      <c r="D140" s="635"/>
      <c r="E140" s="635"/>
      <c r="F140" s="635"/>
      <c r="G140" s="635"/>
      <c r="H140" s="635"/>
      <c r="I140" s="635"/>
      <c r="J140" s="635"/>
      <c r="K140" s="635"/>
      <c r="L140" s="635"/>
      <c r="M140" s="646"/>
    </row>
    <row r="141" spans="1:13" ht="30" customHeight="1" x14ac:dyDescent="0.3">
      <c r="A141" s="649"/>
      <c r="B141" s="635"/>
      <c r="C141" s="635"/>
      <c r="D141" s="635"/>
      <c r="E141" s="635"/>
      <c r="F141" s="635"/>
      <c r="G141" s="635"/>
      <c r="H141" s="635"/>
      <c r="I141" s="635"/>
      <c r="J141" s="635"/>
      <c r="K141" s="635"/>
      <c r="L141" s="635"/>
      <c r="M141" s="646"/>
    </row>
    <row r="142" spans="1:13" ht="30" customHeight="1" x14ac:dyDescent="0.3">
      <c r="A142" s="649"/>
      <c r="B142" s="635"/>
      <c r="C142" s="635"/>
      <c r="D142" s="635"/>
      <c r="E142" s="635"/>
      <c r="F142" s="635"/>
      <c r="G142" s="635"/>
      <c r="H142" s="635"/>
      <c r="I142" s="635"/>
      <c r="J142" s="635"/>
      <c r="K142" s="635"/>
      <c r="L142" s="635"/>
      <c r="M142" s="646"/>
    </row>
    <row r="143" spans="1:13" ht="30" customHeight="1" x14ac:dyDescent="0.3">
      <c r="A143" s="649" t="s">
        <v>381</v>
      </c>
      <c r="B143" s="635"/>
      <c r="C143" s="635"/>
      <c r="D143" s="635"/>
      <c r="E143" s="635"/>
      <c r="F143" s="635"/>
      <c r="G143" s="635"/>
      <c r="H143" s="633" t="s">
        <v>382</v>
      </c>
      <c r="I143" s="650"/>
      <c r="J143" s="650"/>
      <c r="K143" s="650"/>
      <c r="L143" s="650"/>
      <c r="M143" s="651"/>
    </row>
    <row r="144" spans="1:13" ht="30" customHeight="1" x14ac:dyDescent="0.3">
      <c r="A144" s="488" t="s">
        <v>383</v>
      </c>
      <c r="B144" s="635" t="s">
        <v>19</v>
      </c>
      <c r="C144" s="635"/>
      <c r="D144" s="464" t="s">
        <v>383</v>
      </c>
      <c r="E144" s="456"/>
      <c r="F144" s="635" t="s">
        <v>19</v>
      </c>
      <c r="G144" s="635"/>
      <c r="J144" s="489" t="s">
        <v>384</v>
      </c>
      <c r="L144" s="489" t="s">
        <v>19</v>
      </c>
      <c r="M144" s="490"/>
    </row>
    <row r="145" spans="1:13" ht="30" customHeight="1" x14ac:dyDescent="0.3">
      <c r="A145" s="488" t="s">
        <v>385</v>
      </c>
      <c r="B145" s="635" t="s">
        <v>386</v>
      </c>
      <c r="C145" s="635"/>
      <c r="D145" s="635" t="s">
        <v>387</v>
      </c>
      <c r="E145" s="635"/>
      <c r="F145" s="635" t="s">
        <v>388</v>
      </c>
      <c r="G145" s="635"/>
      <c r="J145" s="633">
        <v>3</v>
      </c>
      <c r="K145" s="634"/>
      <c r="L145" s="456" t="s">
        <v>375</v>
      </c>
      <c r="M145" s="490"/>
    </row>
    <row r="146" spans="1:13" ht="30" customHeight="1" x14ac:dyDescent="0.3">
      <c r="A146" s="488" t="s">
        <v>389</v>
      </c>
      <c r="B146" s="635" t="s">
        <v>390</v>
      </c>
      <c r="C146" s="635"/>
      <c r="D146" s="635" t="s">
        <v>391</v>
      </c>
      <c r="E146" s="635"/>
      <c r="F146" s="635" t="s">
        <v>392</v>
      </c>
      <c r="G146" s="635"/>
      <c r="J146" s="633">
        <v>2</v>
      </c>
      <c r="K146" s="634"/>
      <c r="L146" s="456" t="s">
        <v>370</v>
      </c>
      <c r="M146" s="490"/>
    </row>
    <row r="147" spans="1:13" ht="30" customHeight="1" x14ac:dyDescent="0.3">
      <c r="A147" s="488" t="s">
        <v>393</v>
      </c>
      <c r="B147" s="635" t="s">
        <v>394</v>
      </c>
      <c r="C147" s="635"/>
      <c r="D147" s="635" t="s">
        <v>395</v>
      </c>
      <c r="E147" s="635"/>
      <c r="F147" s="635" t="s">
        <v>396</v>
      </c>
      <c r="G147" s="635"/>
      <c r="J147" s="633">
        <v>1</v>
      </c>
      <c r="K147" s="634"/>
      <c r="L147" s="456" t="s">
        <v>397</v>
      </c>
      <c r="M147" s="490"/>
    </row>
    <row r="148" spans="1:13" ht="30" customHeight="1" thickBot="1" x14ac:dyDescent="0.35">
      <c r="A148" s="491" t="s">
        <v>398</v>
      </c>
      <c r="B148" s="636" t="s">
        <v>399</v>
      </c>
      <c r="C148" s="636"/>
      <c r="D148" s="636" t="s">
        <v>400</v>
      </c>
      <c r="E148" s="636"/>
      <c r="F148" s="636" t="s">
        <v>401</v>
      </c>
      <c r="G148" s="636"/>
      <c r="H148" s="492"/>
      <c r="I148" s="492"/>
      <c r="J148" s="492"/>
      <c r="K148" s="492"/>
      <c r="L148" s="492"/>
      <c r="M148" s="493"/>
    </row>
    <row r="150" spans="1:13" ht="30" customHeight="1" thickBot="1" x14ac:dyDescent="0.35"/>
    <row r="151" spans="1:13" ht="30" customHeight="1" x14ac:dyDescent="0.3">
      <c r="A151" s="460"/>
      <c r="B151" s="655" t="s">
        <v>443</v>
      </c>
      <c r="C151" s="655"/>
      <c r="D151" s="655"/>
      <c r="E151" s="655"/>
      <c r="F151" s="655"/>
      <c r="G151" s="655"/>
      <c r="H151" s="655"/>
      <c r="I151" s="656"/>
      <c r="J151" s="657" t="s">
        <v>444</v>
      </c>
      <c r="K151" s="655"/>
      <c r="L151" s="655"/>
      <c r="M151" s="658"/>
    </row>
    <row r="152" spans="1:13" ht="30" customHeight="1" x14ac:dyDescent="0.3">
      <c r="A152" s="649" t="s">
        <v>445</v>
      </c>
      <c r="B152" s="635"/>
      <c r="C152" s="635"/>
      <c r="D152" s="635"/>
      <c r="E152" s="635"/>
      <c r="F152" s="635"/>
      <c r="G152" s="635"/>
      <c r="H152" s="635"/>
      <c r="I152" s="635"/>
      <c r="J152" s="635"/>
      <c r="K152" s="635"/>
      <c r="L152" s="635"/>
      <c r="M152" s="646"/>
    </row>
    <row r="153" spans="1:13" ht="30" customHeight="1" x14ac:dyDescent="0.3">
      <c r="A153" s="461"/>
      <c r="B153" s="659" t="s">
        <v>446</v>
      </c>
      <c r="C153" s="659"/>
      <c r="D153" s="659"/>
      <c r="E153" s="660"/>
      <c r="F153" s="462" t="s">
        <v>447</v>
      </c>
      <c r="G153" s="462"/>
      <c r="H153" s="633" t="s">
        <v>448</v>
      </c>
      <c r="I153" s="650"/>
      <c r="J153" s="634"/>
      <c r="K153" s="463" t="s">
        <v>449</v>
      </c>
      <c r="L153" s="464"/>
      <c r="M153" s="465"/>
    </row>
    <row r="154" spans="1:13" ht="30" customHeight="1" x14ac:dyDescent="0.3">
      <c r="A154" s="653" t="s">
        <v>509</v>
      </c>
      <c r="B154" s="650"/>
      <c r="C154" s="650"/>
      <c r="D154" s="650"/>
      <c r="E154" s="650"/>
      <c r="F154" s="650"/>
      <c r="G154" s="650"/>
      <c r="H154" s="650"/>
      <c r="I154" s="650"/>
      <c r="J154" s="650"/>
      <c r="K154" s="650"/>
      <c r="L154" s="650"/>
      <c r="M154" s="651"/>
    </row>
    <row r="155" spans="1:13" ht="30" customHeight="1" x14ac:dyDescent="0.3">
      <c r="A155" s="652" t="s">
        <v>450</v>
      </c>
      <c r="B155" s="638"/>
      <c r="C155" s="638"/>
      <c r="D155" s="638"/>
      <c r="E155" s="638"/>
      <c r="F155" s="638"/>
      <c r="G155" s="638"/>
      <c r="H155" s="638"/>
      <c r="I155" s="638"/>
      <c r="J155" s="638"/>
      <c r="K155" s="638"/>
      <c r="L155" s="638"/>
      <c r="M155" s="654"/>
    </row>
    <row r="156" spans="1:13" ht="30" customHeight="1" x14ac:dyDescent="0.3">
      <c r="A156" s="642" t="s">
        <v>451</v>
      </c>
      <c r="B156" s="643"/>
      <c r="C156" s="644" t="s">
        <v>39</v>
      </c>
      <c r="D156" s="638"/>
      <c r="E156" s="638"/>
      <c r="F156" s="638"/>
      <c r="G156" s="639"/>
      <c r="H156" s="466" t="s">
        <v>452</v>
      </c>
      <c r="I156" s="467"/>
      <c r="J156" s="640">
        <v>4</v>
      </c>
      <c r="K156" s="640"/>
      <c r="L156" s="640"/>
      <c r="M156" s="641"/>
    </row>
    <row r="157" spans="1:13" ht="30" customHeight="1" x14ac:dyDescent="0.3">
      <c r="A157" s="642" t="s">
        <v>453</v>
      </c>
      <c r="B157" s="643"/>
      <c r="C157" s="644" t="s">
        <v>497</v>
      </c>
      <c r="D157" s="638"/>
      <c r="E157" s="638"/>
      <c r="F157" s="638"/>
      <c r="G157" s="639"/>
      <c r="H157" s="466" t="s">
        <v>454</v>
      </c>
      <c r="I157" s="467"/>
      <c r="J157" s="640">
        <v>1231</v>
      </c>
      <c r="K157" s="640"/>
      <c r="L157" s="640"/>
      <c r="M157" s="641"/>
    </row>
    <row r="158" spans="1:13" ht="30" customHeight="1" x14ac:dyDescent="0.3">
      <c r="A158" s="642" t="s">
        <v>455</v>
      </c>
      <c r="B158" s="643"/>
      <c r="C158" s="637">
        <v>41398</v>
      </c>
      <c r="D158" s="638"/>
      <c r="E158" s="638"/>
      <c r="F158" s="638"/>
      <c r="G158" s="639"/>
      <c r="H158" s="466" t="s">
        <v>456</v>
      </c>
      <c r="I158" s="467"/>
      <c r="J158" s="640" t="s">
        <v>158</v>
      </c>
      <c r="K158" s="640"/>
      <c r="L158" s="640"/>
      <c r="M158" s="641"/>
    </row>
    <row r="159" spans="1:13" ht="30" customHeight="1" x14ac:dyDescent="0.3">
      <c r="A159" s="642" t="s">
        <v>457</v>
      </c>
      <c r="B159" s="643"/>
      <c r="C159" s="644" t="s">
        <v>41</v>
      </c>
      <c r="D159" s="638"/>
      <c r="E159" s="638"/>
      <c r="F159" s="638"/>
      <c r="G159" s="639"/>
      <c r="H159" s="645" t="s">
        <v>356</v>
      </c>
      <c r="I159" s="640"/>
      <c r="J159" s="640" t="s">
        <v>40</v>
      </c>
      <c r="K159" s="640"/>
      <c r="L159" s="640"/>
      <c r="M159" s="641"/>
    </row>
    <row r="160" spans="1:13" ht="30" customHeight="1" x14ac:dyDescent="0.3">
      <c r="A160" s="649" t="s">
        <v>458</v>
      </c>
      <c r="B160" s="635"/>
      <c r="C160" s="635"/>
      <c r="D160" s="635"/>
      <c r="E160" s="635"/>
      <c r="F160" s="635"/>
      <c r="G160" s="635"/>
      <c r="H160" s="635"/>
      <c r="I160" s="635"/>
      <c r="J160" s="635"/>
      <c r="K160" s="635"/>
      <c r="L160" s="635"/>
      <c r="M160" s="646"/>
    </row>
    <row r="161" spans="1:13" ht="30" customHeight="1" x14ac:dyDescent="0.3">
      <c r="A161" s="661" t="s">
        <v>459</v>
      </c>
      <c r="B161" s="635" t="s">
        <v>460</v>
      </c>
      <c r="C161" s="635"/>
      <c r="D161" s="635"/>
      <c r="E161" s="635"/>
      <c r="F161" s="635"/>
      <c r="G161" s="635"/>
      <c r="H161" s="635" t="s">
        <v>461</v>
      </c>
      <c r="I161" s="635"/>
      <c r="J161" s="635"/>
      <c r="K161" s="635"/>
      <c r="L161" s="635"/>
      <c r="M161" s="646"/>
    </row>
    <row r="162" spans="1:13" ht="30" customHeight="1" x14ac:dyDescent="0.3">
      <c r="A162" s="661"/>
      <c r="B162" s="468" t="s">
        <v>462</v>
      </c>
      <c r="C162" s="468" t="s">
        <v>463</v>
      </c>
      <c r="D162" s="468" t="s">
        <v>464</v>
      </c>
      <c r="E162" s="468" t="s">
        <v>465</v>
      </c>
      <c r="F162" s="468">
        <v>100</v>
      </c>
      <c r="G162" s="459" t="s">
        <v>326</v>
      </c>
      <c r="H162" s="468" t="s">
        <v>466</v>
      </c>
      <c r="I162" s="468" t="s">
        <v>463</v>
      </c>
      <c r="J162" s="468" t="s">
        <v>464</v>
      </c>
      <c r="K162" s="468" t="s">
        <v>467</v>
      </c>
      <c r="L162" s="468">
        <v>100</v>
      </c>
      <c r="M162" s="469" t="s">
        <v>326</v>
      </c>
    </row>
    <row r="163" spans="1:13" ht="30" customHeight="1" x14ac:dyDescent="0.3">
      <c r="A163" s="470" t="s">
        <v>21</v>
      </c>
      <c r="B163" s="455">
        <v>5.5</v>
      </c>
      <c r="C163" s="456">
        <v>4</v>
      </c>
      <c r="D163" s="456">
        <v>4</v>
      </c>
      <c r="E163" s="455">
        <v>32</v>
      </c>
      <c r="F163" s="473">
        <f t="shared" ref="F163" si="29">SUM(B163:E163)</f>
        <v>45.5</v>
      </c>
      <c r="G163" s="456" t="str">
        <f t="shared" ref="G163:G164" si="30">IF(F163&gt;=91,"A1",IF(F163&gt;=81,"A2",IF(F163&gt;=71,"B1",IF(F163&gt;=61,"B2",IF(F163&gt;=51,"C1",IF(F163&gt;=41,"C2",IF(F163&gt;=33,"D","E")))))))</f>
        <v>C2</v>
      </c>
      <c r="H163" s="456">
        <v>5.25</v>
      </c>
      <c r="I163" s="456">
        <v>4</v>
      </c>
      <c r="J163" s="456">
        <v>4</v>
      </c>
      <c r="K163" s="475">
        <v>36</v>
      </c>
      <c r="L163" s="473">
        <f t="shared" ref="L163" si="31">SUM(H163:K163)</f>
        <v>49.25</v>
      </c>
      <c r="M163" s="456" t="str">
        <f t="shared" ref="M163:M164" si="32">IF(L163&gt;=91,"A1",IF(L163&gt;=81,"A2",IF(L163&gt;=71,"B1",IF(L163&gt;=61,"B2",IF(L163&gt;=51,"C1",IF(L163&gt;=41,"C2",IF(L163&gt;=33,"D","E")))))))</f>
        <v>C2</v>
      </c>
    </row>
    <row r="164" spans="1:13" ht="30" customHeight="1" x14ac:dyDescent="0.3">
      <c r="A164" s="470" t="s">
        <v>22</v>
      </c>
      <c r="B164" s="457" t="s">
        <v>524</v>
      </c>
      <c r="C164" s="458">
        <v>3</v>
      </c>
      <c r="D164" s="458">
        <v>3</v>
      </c>
      <c r="E164" s="458">
        <v>35.5</v>
      </c>
      <c r="F164" s="458">
        <f t="shared" ref="F164" si="33">(B164+C164+D164+E164)</f>
        <v>46.75</v>
      </c>
      <c r="G164" s="458" t="str">
        <f t="shared" si="30"/>
        <v>C2</v>
      </c>
      <c r="H164" s="458">
        <v>3.5</v>
      </c>
      <c r="I164" s="458">
        <v>4.5</v>
      </c>
      <c r="J164" s="474">
        <v>3.5</v>
      </c>
      <c r="K164" s="478">
        <v>40.5</v>
      </c>
      <c r="L164" s="458">
        <f t="shared" ref="L164" si="34">SUM(H164:K164)</f>
        <v>52</v>
      </c>
      <c r="M164" s="479" t="str">
        <f t="shared" si="32"/>
        <v>C1</v>
      </c>
    </row>
    <row r="165" spans="1:13" ht="30" customHeight="1" x14ac:dyDescent="0.3">
      <c r="A165" s="470" t="s">
        <v>468</v>
      </c>
      <c r="B165" s="456">
        <v>9.5</v>
      </c>
      <c r="C165" s="456">
        <v>4</v>
      </c>
      <c r="D165" s="456">
        <v>4</v>
      </c>
      <c r="E165" s="456">
        <v>57.5</v>
      </c>
      <c r="F165" s="456">
        <f t="shared" ref="F165:F167" si="35">SUM(B165:E165)</f>
        <v>75</v>
      </c>
      <c r="G165" s="456" t="str">
        <f t="shared" ref="G165:G167" si="36">IF(F165&gt;=91,"A1",IF(F165&gt;=81,"A2",IF(F165&gt;=71,"B1",IF(F165&gt;=61,"B2",IF(F165&gt;=51,"C1",IF(F165&gt;=41,"C2",IF(F165&gt;=33,"D","E")))))))</f>
        <v>B1</v>
      </c>
      <c r="H165" s="456">
        <v>7.25</v>
      </c>
      <c r="I165" s="456">
        <v>5</v>
      </c>
      <c r="J165" s="456">
        <v>4</v>
      </c>
      <c r="K165" s="480">
        <v>64</v>
      </c>
      <c r="L165" s="473">
        <f t="shared" ref="L165" si="37">SUM(H165:K165)</f>
        <v>80.25</v>
      </c>
      <c r="M165" s="456" t="str">
        <f t="shared" ref="M165:M167" si="38">IF(L165&gt;=91,"A1",IF(L165&gt;=81,"A2",IF(L165&gt;=71,"B1",IF(L165&gt;=61,"B2",IF(L165&gt;=51,"C1",IF(L165&gt;=41,"C2",IF(L165&gt;=33,"D","E")))))))</f>
        <v>B1</v>
      </c>
    </row>
    <row r="166" spans="1:13" ht="30" customHeight="1" x14ac:dyDescent="0.3">
      <c r="A166" s="470" t="s">
        <v>24</v>
      </c>
      <c r="B166" s="459">
        <v>8</v>
      </c>
      <c r="C166" s="456">
        <v>3</v>
      </c>
      <c r="D166" s="456">
        <v>3</v>
      </c>
      <c r="E166" s="456">
        <v>57</v>
      </c>
      <c r="F166" s="456">
        <f t="shared" si="35"/>
        <v>71</v>
      </c>
      <c r="G166" s="456" t="str">
        <f t="shared" si="36"/>
        <v>B1</v>
      </c>
      <c r="H166" s="459">
        <v>5.25</v>
      </c>
      <c r="I166" s="512">
        <v>3.5</v>
      </c>
      <c r="J166" s="475">
        <v>4</v>
      </c>
      <c r="K166" s="480">
        <v>36</v>
      </c>
      <c r="L166" s="473">
        <f>SUM(H166:K166)</f>
        <v>48.75</v>
      </c>
      <c r="M166" s="473" t="str">
        <f t="shared" si="38"/>
        <v>C2</v>
      </c>
    </row>
    <row r="167" spans="1:13" ht="30" customHeight="1" x14ac:dyDescent="0.3">
      <c r="A167" s="470" t="s">
        <v>359</v>
      </c>
      <c r="B167" s="456">
        <v>9.5</v>
      </c>
      <c r="C167" s="456">
        <v>4</v>
      </c>
      <c r="D167" s="456">
        <v>4</v>
      </c>
      <c r="E167" s="456">
        <v>35.5</v>
      </c>
      <c r="F167" s="456">
        <f t="shared" si="35"/>
        <v>53</v>
      </c>
      <c r="G167" s="456" t="str">
        <f t="shared" si="36"/>
        <v>C1</v>
      </c>
      <c r="H167" s="459">
        <v>2.5</v>
      </c>
      <c r="I167" s="456">
        <v>3</v>
      </c>
      <c r="J167" s="456">
        <v>4</v>
      </c>
      <c r="K167" s="480">
        <v>33.5</v>
      </c>
      <c r="L167" s="475">
        <f>SUM(H167:K167)</f>
        <v>43</v>
      </c>
      <c r="M167" s="456" t="str">
        <f t="shared" si="38"/>
        <v>C2</v>
      </c>
    </row>
    <row r="168" spans="1:13" ht="30" customHeight="1" x14ac:dyDescent="0.3">
      <c r="A168" s="653" t="s">
        <v>503</v>
      </c>
      <c r="B168" s="634"/>
      <c r="C168" s="456"/>
      <c r="D168" s="456"/>
      <c r="E168" s="483">
        <v>29.5</v>
      </c>
      <c r="F168" s="480"/>
      <c r="G168" s="456"/>
      <c r="H168" s="456"/>
      <c r="I168" s="456"/>
      <c r="J168" s="456"/>
      <c r="K168" s="456">
        <v>25</v>
      </c>
      <c r="L168" s="456"/>
      <c r="M168" s="484"/>
    </row>
    <row r="169" spans="1:13" ht="30" customHeight="1" x14ac:dyDescent="0.3">
      <c r="A169" s="653" t="s">
        <v>504</v>
      </c>
      <c r="B169" s="634"/>
      <c r="C169" s="456"/>
      <c r="D169" s="456"/>
      <c r="E169" s="485">
        <v>24.5</v>
      </c>
      <c r="F169" s="456"/>
      <c r="G169" s="456"/>
      <c r="H169" s="456"/>
      <c r="I169" s="456"/>
      <c r="J169" s="456"/>
      <c r="K169" s="485">
        <v>20</v>
      </c>
      <c r="L169" s="456"/>
      <c r="M169" s="484"/>
    </row>
    <row r="170" spans="1:13" ht="30" customHeight="1" x14ac:dyDescent="0.3">
      <c r="A170" s="653" t="s">
        <v>561</v>
      </c>
      <c r="B170" s="634"/>
      <c r="C170" s="456"/>
      <c r="D170" s="456"/>
      <c r="E170" s="456">
        <v>25</v>
      </c>
      <c r="F170" s="456"/>
      <c r="G170" s="456"/>
      <c r="H170" s="456"/>
      <c r="I170" s="456"/>
      <c r="J170" s="456"/>
      <c r="K170" s="456">
        <v>19.5</v>
      </c>
      <c r="L170" s="456"/>
      <c r="M170" s="484"/>
    </row>
    <row r="171" spans="1:13" ht="30" customHeight="1" x14ac:dyDescent="0.3">
      <c r="A171" s="464" t="s">
        <v>470</v>
      </c>
      <c r="B171" s="464"/>
      <c r="C171" s="486" t="s">
        <v>471</v>
      </c>
      <c r="D171" s="456">
        <f>(F163+F164+F165+F166+F167)</f>
        <v>291.25</v>
      </c>
      <c r="E171" s="456"/>
      <c r="F171" s="486" t="s">
        <v>472</v>
      </c>
      <c r="G171" s="456">
        <f>(D171/500)*100</f>
        <v>58.25</v>
      </c>
      <c r="H171" s="456"/>
      <c r="I171" s="464"/>
      <c r="J171" s="647" t="s">
        <v>473</v>
      </c>
      <c r="K171" s="647"/>
      <c r="L171" s="635" t="str">
        <f>IF(G171&gt;=91,"A1",IF(G171&gt;=81,"A2",IF(G171&gt;=71,"B1",IF(G171&gt;=61,"B2",IF(G171&gt;=51,"C1",IF(G171&gt;=41,"C2",IF(G171&gt;=33,"D","E")))))))</f>
        <v>C1</v>
      </c>
      <c r="M171" s="635" t="str">
        <f t="shared" ref="M171:M173" si="39">IF(L171&gt;=91,"A1",IF(L171&gt;=81,"A2",IF(L171&gt;=71,"B1",IF(L171&gt;=61,"B2",IF(L171&gt;=51,"C1",IF(L171&gt;=41,"C2",IF(L171&gt;=33,"D","E")))))))</f>
        <v>A1</v>
      </c>
    </row>
    <row r="172" spans="1:13" ht="30" customHeight="1" x14ac:dyDescent="0.3">
      <c r="A172" s="486" t="s">
        <v>474</v>
      </c>
      <c r="B172" s="464"/>
      <c r="C172" s="486" t="s">
        <v>475</v>
      </c>
      <c r="D172" s="456">
        <f>(L163+L164+L165+L166+L167)</f>
        <v>273.25</v>
      </c>
      <c r="E172" s="456"/>
      <c r="F172" s="486" t="s">
        <v>476</v>
      </c>
      <c r="G172" s="456">
        <f>(D172/500)*100</f>
        <v>54.65</v>
      </c>
      <c r="H172" s="456"/>
      <c r="I172" s="464"/>
      <c r="J172" s="647" t="s">
        <v>477</v>
      </c>
      <c r="K172" s="647"/>
      <c r="L172" s="635" t="str">
        <f>IF(G172&gt;=91,"A1",IF(G172&gt;=81,"A2",IF(G172&gt;=71,"B1",IF(G172&gt;=61,"B2",IF(G172&gt;=51,"C1",IF(G172&gt;=41,"C2",IF(G172&gt;=33,"D","E")))))))</f>
        <v>C1</v>
      </c>
      <c r="M172" s="635" t="str">
        <f t="shared" si="39"/>
        <v>A1</v>
      </c>
    </row>
    <row r="173" spans="1:13" ht="30" customHeight="1" x14ac:dyDescent="0.3">
      <c r="A173" s="487" t="s">
        <v>478</v>
      </c>
      <c r="B173" s="487"/>
      <c r="C173" s="487"/>
      <c r="D173" s="648">
        <f>SUM(D171:D172)</f>
        <v>564.5</v>
      </c>
      <c r="E173" s="648"/>
      <c r="F173" s="487" t="s">
        <v>479</v>
      </c>
      <c r="G173" s="487"/>
      <c r="H173" s="487"/>
      <c r="I173" s="487">
        <f>(D173/1000)*100</f>
        <v>56.45</v>
      </c>
      <c r="J173" s="487" t="s">
        <v>480</v>
      </c>
      <c r="K173" s="487"/>
      <c r="L173" s="648" t="str">
        <f>IF(I173&gt;=91,"A1",IF(I173&gt;=81,"A2",IF(I173&gt;=71,"B1",IF(I173&gt;=61,"B2",IF(I173&gt;=51,"C1",IF(I173&gt;=41,"C2",IF(I173&gt;=33,"D","E")))))))</f>
        <v>C1</v>
      </c>
      <c r="M173" s="648" t="str">
        <f t="shared" si="39"/>
        <v>A1</v>
      </c>
    </row>
    <row r="174" spans="1:13" ht="30" customHeight="1" x14ac:dyDescent="0.3">
      <c r="A174" s="645" t="s">
        <v>365</v>
      </c>
      <c r="B174" s="640"/>
      <c r="C174" s="640"/>
      <c r="D174" s="640"/>
      <c r="E174" s="640"/>
      <c r="F174" s="640"/>
      <c r="G174" s="640"/>
      <c r="H174" s="640"/>
      <c r="I174" s="640"/>
      <c r="J174" s="640"/>
      <c r="K174" s="640"/>
      <c r="L174" s="640"/>
      <c r="M174" s="641"/>
    </row>
    <row r="175" spans="1:13" ht="30" customHeight="1" x14ac:dyDescent="0.3">
      <c r="A175" s="649" t="s">
        <v>366</v>
      </c>
      <c r="B175" s="635"/>
      <c r="C175" s="635"/>
      <c r="D175" s="635"/>
      <c r="E175" s="635"/>
      <c r="F175" s="635"/>
      <c r="G175" s="635"/>
      <c r="H175" s="635"/>
      <c r="I175" s="635"/>
      <c r="J175" s="635"/>
      <c r="K175" s="635"/>
      <c r="L175" s="635"/>
      <c r="M175" s="646"/>
    </row>
    <row r="176" spans="1:13" ht="30" customHeight="1" x14ac:dyDescent="0.3">
      <c r="A176" s="649" t="s">
        <v>367</v>
      </c>
      <c r="B176" s="635"/>
      <c r="C176" s="635"/>
      <c r="D176" s="635"/>
      <c r="E176" s="635"/>
      <c r="F176" s="635" t="s">
        <v>368</v>
      </c>
      <c r="G176" s="635"/>
      <c r="H176" s="635"/>
      <c r="I176" s="635"/>
      <c r="J176" s="635"/>
      <c r="K176" s="635" t="s">
        <v>481</v>
      </c>
      <c r="L176" s="635"/>
      <c r="M176" s="646"/>
    </row>
    <row r="177" spans="1:13" ht="30" customHeight="1" x14ac:dyDescent="0.3">
      <c r="A177" s="645" t="s">
        <v>369</v>
      </c>
      <c r="B177" s="640"/>
      <c r="C177" s="640"/>
      <c r="D177" s="640"/>
      <c r="E177" s="640"/>
      <c r="F177" s="635" t="s">
        <v>370</v>
      </c>
      <c r="G177" s="635"/>
      <c r="H177" s="635"/>
      <c r="I177" s="635"/>
      <c r="J177" s="635"/>
      <c r="K177" s="635" t="s">
        <v>375</v>
      </c>
      <c r="L177" s="635"/>
      <c r="M177" s="646"/>
    </row>
    <row r="178" spans="1:13" ht="30" customHeight="1" x14ac:dyDescent="0.3">
      <c r="A178" s="649" t="s">
        <v>371</v>
      </c>
      <c r="B178" s="635"/>
      <c r="C178" s="635"/>
      <c r="D178" s="635"/>
      <c r="E178" s="635"/>
      <c r="F178" s="635"/>
      <c r="G178" s="635"/>
      <c r="H178" s="635"/>
      <c r="I178" s="635"/>
      <c r="J178" s="635"/>
      <c r="K178" s="635"/>
      <c r="L178" s="635"/>
      <c r="M178" s="646"/>
    </row>
    <row r="179" spans="1:13" ht="30" customHeight="1" x14ac:dyDescent="0.3">
      <c r="A179" s="649" t="s">
        <v>367</v>
      </c>
      <c r="B179" s="635"/>
      <c r="C179" s="635"/>
      <c r="D179" s="635"/>
      <c r="E179" s="635"/>
      <c r="F179" s="635" t="s">
        <v>368</v>
      </c>
      <c r="G179" s="635"/>
      <c r="H179" s="635"/>
      <c r="I179" s="635"/>
      <c r="J179" s="635"/>
      <c r="K179" s="635" t="s">
        <v>481</v>
      </c>
      <c r="L179" s="635"/>
      <c r="M179" s="646"/>
    </row>
    <row r="180" spans="1:13" ht="30" customHeight="1" x14ac:dyDescent="0.3">
      <c r="A180" s="642" t="s">
        <v>372</v>
      </c>
      <c r="B180" s="643"/>
      <c r="C180" s="643"/>
      <c r="D180" s="643"/>
      <c r="E180" s="643"/>
      <c r="F180" s="635" t="s">
        <v>370</v>
      </c>
      <c r="G180" s="635"/>
      <c r="H180" s="635"/>
      <c r="I180" s="635"/>
      <c r="J180" s="635"/>
      <c r="K180" s="635" t="s">
        <v>375</v>
      </c>
      <c r="L180" s="635"/>
      <c r="M180" s="646"/>
    </row>
    <row r="181" spans="1:13" ht="30" customHeight="1" x14ac:dyDescent="0.3">
      <c r="A181" s="642" t="s">
        <v>373</v>
      </c>
      <c r="B181" s="643"/>
      <c r="C181" s="643"/>
      <c r="D181" s="643"/>
      <c r="E181" s="643"/>
      <c r="F181" s="635" t="s">
        <v>370</v>
      </c>
      <c r="G181" s="635"/>
      <c r="H181" s="635"/>
      <c r="I181" s="635"/>
      <c r="J181" s="635"/>
      <c r="K181" s="635" t="s">
        <v>375</v>
      </c>
      <c r="L181" s="635"/>
      <c r="M181" s="646"/>
    </row>
    <row r="182" spans="1:13" ht="30" customHeight="1" x14ac:dyDescent="0.3">
      <c r="A182" s="652" t="s">
        <v>374</v>
      </c>
      <c r="B182" s="638"/>
      <c r="C182" s="638"/>
      <c r="D182" s="638"/>
      <c r="E182" s="639"/>
      <c r="F182" s="633" t="s">
        <v>375</v>
      </c>
      <c r="G182" s="650"/>
      <c r="H182" s="650"/>
      <c r="I182" s="650"/>
      <c r="J182" s="634"/>
      <c r="K182" s="633" t="s">
        <v>375</v>
      </c>
      <c r="L182" s="650"/>
      <c r="M182" s="651"/>
    </row>
    <row r="183" spans="1:13" ht="30" customHeight="1" x14ac:dyDescent="0.3">
      <c r="A183" s="652" t="s">
        <v>376</v>
      </c>
      <c r="B183" s="638"/>
      <c r="C183" s="638"/>
      <c r="D183" s="638"/>
      <c r="E183" s="639"/>
      <c r="F183" s="633" t="s">
        <v>375</v>
      </c>
      <c r="G183" s="650"/>
      <c r="H183" s="650"/>
      <c r="I183" s="650"/>
      <c r="J183" s="634"/>
      <c r="K183" s="633" t="s">
        <v>375</v>
      </c>
      <c r="L183" s="650"/>
      <c r="M183" s="651"/>
    </row>
    <row r="184" spans="1:13" ht="30" customHeight="1" x14ac:dyDescent="0.3">
      <c r="A184" s="649" t="s">
        <v>377</v>
      </c>
      <c r="B184" s="635"/>
      <c r="C184" s="635"/>
      <c r="D184" s="635"/>
      <c r="E184" s="635"/>
      <c r="F184" s="635"/>
      <c r="G184" s="635"/>
      <c r="H184" s="635"/>
      <c r="I184" s="635"/>
      <c r="J184" s="635"/>
      <c r="K184" s="635"/>
      <c r="L184" s="635"/>
      <c r="M184" s="646"/>
    </row>
    <row r="185" spans="1:13" ht="30" customHeight="1" x14ac:dyDescent="0.3">
      <c r="A185" s="649" t="s">
        <v>367</v>
      </c>
      <c r="B185" s="635"/>
      <c r="C185" s="635"/>
      <c r="D185" s="635"/>
      <c r="E185" s="635"/>
      <c r="F185" s="635" t="s">
        <v>368</v>
      </c>
      <c r="G185" s="635"/>
      <c r="H185" s="635"/>
      <c r="I185" s="635"/>
      <c r="J185" s="635"/>
      <c r="K185" s="635" t="s">
        <v>481</v>
      </c>
      <c r="L185" s="635"/>
      <c r="M185" s="646"/>
    </row>
    <row r="186" spans="1:13" ht="30" customHeight="1" x14ac:dyDescent="0.3">
      <c r="A186" s="645" t="s">
        <v>378</v>
      </c>
      <c r="B186" s="640"/>
      <c r="C186" s="640"/>
      <c r="D186" s="640"/>
      <c r="E186" s="640"/>
      <c r="F186" s="640"/>
      <c r="G186" s="635" t="s">
        <v>544</v>
      </c>
      <c r="H186" s="635"/>
      <c r="I186" s="635"/>
      <c r="J186" s="635"/>
      <c r="K186" s="635"/>
      <c r="L186" s="635"/>
      <c r="M186" s="646"/>
    </row>
    <row r="187" spans="1:13" ht="30" customHeight="1" x14ac:dyDescent="0.3">
      <c r="A187" s="470" t="s">
        <v>482</v>
      </c>
      <c r="B187" s="633"/>
      <c r="C187" s="650"/>
      <c r="D187" s="650"/>
      <c r="E187" s="650"/>
      <c r="F187" s="650"/>
      <c r="G187" s="650"/>
      <c r="H187" s="650"/>
      <c r="I187" s="650"/>
      <c r="J187" s="650"/>
      <c r="K187" s="650"/>
      <c r="L187" s="650"/>
      <c r="M187" s="651"/>
    </row>
    <row r="188" spans="1:13" ht="30" customHeight="1" x14ac:dyDescent="0.3">
      <c r="A188" s="470" t="s">
        <v>380</v>
      </c>
      <c r="B188" s="633" t="s">
        <v>536</v>
      </c>
      <c r="C188" s="650"/>
      <c r="D188" s="650"/>
      <c r="E188" s="650"/>
      <c r="F188" s="650"/>
      <c r="G188" s="650"/>
      <c r="H188" s="650"/>
      <c r="I188" s="650"/>
      <c r="J188" s="650"/>
      <c r="K188" s="650"/>
      <c r="L188" s="650"/>
      <c r="M188" s="651"/>
    </row>
    <row r="189" spans="1:13" ht="30" customHeight="1" x14ac:dyDescent="0.3">
      <c r="A189" s="649" t="s">
        <v>483</v>
      </c>
      <c r="B189" s="635"/>
      <c r="C189" s="635"/>
      <c r="D189" s="635" t="s">
        <v>501</v>
      </c>
      <c r="E189" s="635"/>
      <c r="F189" s="635"/>
      <c r="G189" s="635"/>
      <c r="H189" s="635"/>
      <c r="I189" s="635"/>
      <c r="J189" s="635" t="s">
        <v>484</v>
      </c>
      <c r="K189" s="635"/>
      <c r="L189" s="635"/>
      <c r="M189" s="646"/>
    </row>
    <row r="190" spans="1:13" ht="30" customHeight="1" x14ac:dyDescent="0.3">
      <c r="A190" s="649"/>
      <c r="B190" s="635"/>
      <c r="C190" s="635"/>
      <c r="D190" s="635"/>
      <c r="E190" s="635"/>
      <c r="F190" s="635"/>
      <c r="G190" s="635"/>
      <c r="H190" s="635"/>
      <c r="I190" s="635"/>
      <c r="J190" s="635"/>
      <c r="K190" s="635"/>
      <c r="L190" s="635"/>
      <c r="M190" s="646"/>
    </row>
    <row r="191" spans="1:13" ht="30" customHeight="1" x14ac:dyDescent="0.3">
      <c r="A191" s="649"/>
      <c r="B191" s="635"/>
      <c r="C191" s="635"/>
      <c r="D191" s="635"/>
      <c r="E191" s="635"/>
      <c r="F191" s="635"/>
      <c r="G191" s="635"/>
      <c r="H191" s="635"/>
      <c r="I191" s="635"/>
      <c r="J191" s="635"/>
      <c r="K191" s="635"/>
      <c r="L191" s="635"/>
      <c r="M191" s="646"/>
    </row>
    <row r="192" spans="1:13" ht="30" customHeight="1" x14ac:dyDescent="0.3">
      <c r="A192" s="649"/>
      <c r="B192" s="635"/>
      <c r="C192" s="635"/>
      <c r="D192" s="635"/>
      <c r="E192" s="635"/>
      <c r="F192" s="635"/>
      <c r="G192" s="635"/>
      <c r="H192" s="635"/>
      <c r="I192" s="635"/>
      <c r="J192" s="635"/>
      <c r="K192" s="635"/>
      <c r="L192" s="635"/>
      <c r="M192" s="646"/>
    </row>
    <row r="193" spans="1:13" ht="30" customHeight="1" x14ac:dyDescent="0.3">
      <c r="A193" s="649" t="s">
        <v>381</v>
      </c>
      <c r="B193" s="635"/>
      <c r="C193" s="635"/>
      <c r="D193" s="635"/>
      <c r="E193" s="635"/>
      <c r="F193" s="635"/>
      <c r="G193" s="635"/>
      <c r="H193" s="633" t="s">
        <v>382</v>
      </c>
      <c r="I193" s="650"/>
      <c r="J193" s="650"/>
      <c r="K193" s="650"/>
      <c r="L193" s="650"/>
      <c r="M193" s="651"/>
    </row>
    <row r="194" spans="1:13" ht="30" customHeight="1" x14ac:dyDescent="0.3">
      <c r="A194" s="488" t="s">
        <v>383</v>
      </c>
      <c r="B194" s="635" t="s">
        <v>19</v>
      </c>
      <c r="C194" s="635"/>
      <c r="D194" s="464" t="s">
        <v>383</v>
      </c>
      <c r="E194" s="456"/>
      <c r="F194" s="635" t="s">
        <v>19</v>
      </c>
      <c r="G194" s="635"/>
      <c r="J194" s="489" t="s">
        <v>384</v>
      </c>
      <c r="L194" s="489" t="s">
        <v>19</v>
      </c>
      <c r="M194" s="490"/>
    </row>
    <row r="195" spans="1:13" ht="30" customHeight="1" x14ac:dyDescent="0.3">
      <c r="A195" s="488" t="s">
        <v>385</v>
      </c>
      <c r="B195" s="635" t="s">
        <v>386</v>
      </c>
      <c r="C195" s="635"/>
      <c r="D195" s="635" t="s">
        <v>387</v>
      </c>
      <c r="E195" s="635"/>
      <c r="F195" s="635" t="s">
        <v>388</v>
      </c>
      <c r="G195" s="635"/>
      <c r="J195" s="633">
        <v>3</v>
      </c>
      <c r="K195" s="634"/>
      <c r="L195" s="456" t="s">
        <v>375</v>
      </c>
      <c r="M195" s="490"/>
    </row>
    <row r="196" spans="1:13" ht="30" customHeight="1" x14ac:dyDescent="0.3">
      <c r="A196" s="488" t="s">
        <v>389</v>
      </c>
      <c r="B196" s="635" t="s">
        <v>390</v>
      </c>
      <c r="C196" s="635"/>
      <c r="D196" s="635" t="s">
        <v>391</v>
      </c>
      <c r="E196" s="635"/>
      <c r="F196" s="635" t="s">
        <v>392</v>
      </c>
      <c r="G196" s="635"/>
      <c r="J196" s="633">
        <v>2</v>
      </c>
      <c r="K196" s="634"/>
      <c r="L196" s="456" t="s">
        <v>370</v>
      </c>
      <c r="M196" s="490"/>
    </row>
    <row r="197" spans="1:13" ht="30" customHeight="1" x14ac:dyDescent="0.3">
      <c r="A197" s="488" t="s">
        <v>393</v>
      </c>
      <c r="B197" s="635" t="s">
        <v>394</v>
      </c>
      <c r="C197" s="635"/>
      <c r="D197" s="635" t="s">
        <v>395</v>
      </c>
      <c r="E197" s="635"/>
      <c r="F197" s="635" t="s">
        <v>396</v>
      </c>
      <c r="G197" s="635"/>
      <c r="J197" s="633">
        <v>1</v>
      </c>
      <c r="K197" s="634"/>
      <c r="L197" s="456" t="s">
        <v>397</v>
      </c>
      <c r="M197" s="490"/>
    </row>
    <row r="198" spans="1:13" ht="30" customHeight="1" thickBot="1" x14ac:dyDescent="0.35">
      <c r="A198" s="491" t="s">
        <v>398</v>
      </c>
      <c r="B198" s="636" t="s">
        <v>399</v>
      </c>
      <c r="C198" s="636"/>
      <c r="D198" s="636" t="s">
        <v>400</v>
      </c>
      <c r="E198" s="636"/>
      <c r="F198" s="636" t="s">
        <v>401</v>
      </c>
      <c r="G198" s="636"/>
      <c r="H198" s="492"/>
      <c r="I198" s="492"/>
      <c r="J198" s="492"/>
      <c r="K198" s="492"/>
      <c r="L198" s="492"/>
      <c r="M198" s="493"/>
    </row>
    <row r="200" spans="1:13" ht="30" customHeight="1" thickBot="1" x14ac:dyDescent="0.35"/>
    <row r="201" spans="1:13" ht="30" customHeight="1" x14ac:dyDescent="0.3">
      <c r="A201" s="460"/>
      <c r="B201" s="655" t="s">
        <v>443</v>
      </c>
      <c r="C201" s="655"/>
      <c r="D201" s="655"/>
      <c r="E201" s="655"/>
      <c r="F201" s="655"/>
      <c r="G201" s="655"/>
      <c r="H201" s="655"/>
      <c r="I201" s="656"/>
      <c r="J201" s="657" t="s">
        <v>444</v>
      </c>
      <c r="K201" s="655"/>
      <c r="L201" s="655"/>
      <c r="M201" s="658"/>
    </row>
    <row r="202" spans="1:13" ht="30" customHeight="1" x14ac:dyDescent="0.3">
      <c r="A202" s="649" t="s">
        <v>445</v>
      </c>
      <c r="B202" s="635"/>
      <c r="C202" s="635"/>
      <c r="D202" s="635"/>
      <c r="E202" s="635"/>
      <c r="F202" s="635"/>
      <c r="G202" s="635"/>
      <c r="H202" s="635"/>
      <c r="I202" s="635"/>
      <c r="J202" s="635"/>
      <c r="K202" s="635"/>
      <c r="L202" s="635"/>
      <c r="M202" s="646"/>
    </row>
    <row r="203" spans="1:13" ht="30" customHeight="1" x14ac:dyDescent="0.3">
      <c r="A203" s="461"/>
      <c r="B203" s="659" t="s">
        <v>446</v>
      </c>
      <c r="C203" s="659"/>
      <c r="D203" s="659"/>
      <c r="E203" s="660"/>
      <c r="F203" s="462" t="s">
        <v>447</v>
      </c>
      <c r="G203" s="462"/>
      <c r="H203" s="633" t="s">
        <v>448</v>
      </c>
      <c r="I203" s="650"/>
      <c r="J203" s="634"/>
      <c r="K203" s="463" t="s">
        <v>449</v>
      </c>
      <c r="L203" s="464"/>
      <c r="M203" s="465"/>
    </row>
    <row r="204" spans="1:13" ht="30" customHeight="1" x14ac:dyDescent="0.3">
      <c r="A204" s="653" t="s">
        <v>509</v>
      </c>
      <c r="B204" s="650"/>
      <c r="C204" s="650"/>
      <c r="D204" s="650"/>
      <c r="E204" s="650"/>
      <c r="F204" s="650"/>
      <c r="G204" s="650"/>
      <c r="H204" s="650"/>
      <c r="I204" s="650"/>
      <c r="J204" s="650"/>
      <c r="K204" s="650"/>
      <c r="L204" s="650"/>
      <c r="M204" s="651"/>
    </row>
    <row r="205" spans="1:13" ht="30" customHeight="1" x14ac:dyDescent="0.3">
      <c r="A205" s="652" t="s">
        <v>450</v>
      </c>
      <c r="B205" s="638"/>
      <c r="C205" s="638"/>
      <c r="D205" s="638"/>
      <c r="E205" s="638"/>
      <c r="F205" s="638"/>
      <c r="G205" s="638"/>
      <c r="H205" s="638"/>
      <c r="I205" s="638"/>
      <c r="J205" s="638"/>
      <c r="K205" s="638"/>
      <c r="L205" s="638"/>
      <c r="M205" s="654"/>
    </row>
    <row r="206" spans="1:13" ht="30" customHeight="1" x14ac:dyDescent="0.3">
      <c r="A206" s="642" t="s">
        <v>451</v>
      </c>
      <c r="B206" s="643"/>
      <c r="C206" s="644" t="s">
        <v>42</v>
      </c>
      <c r="D206" s="638"/>
      <c r="E206" s="638"/>
      <c r="F206" s="638"/>
      <c r="G206" s="639"/>
      <c r="H206" s="466" t="s">
        <v>452</v>
      </c>
      <c r="I206" s="467"/>
      <c r="J206" s="640">
        <v>5</v>
      </c>
      <c r="K206" s="640"/>
      <c r="L206" s="640"/>
      <c r="M206" s="641"/>
    </row>
    <row r="207" spans="1:13" ht="30" customHeight="1" x14ac:dyDescent="0.3">
      <c r="A207" s="642" t="s">
        <v>453</v>
      </c>
      <c r="B207" s="643"/>
      <c r="C207" s="644" t="s">
        <v>497</v>
      </c>
      <c r="D207" s="638"/>
      <c r="E207" s="638"/>
      <c r="F207" s="638"/>
      <c r="G207" s="639"/>
      <c r="H207" s="466" t="s">
        <v>454</v>
      </c>
      <c r="I207" s="467"/>
      <c r="J207" s="640">
        <v>1230</v>
      </c>
      <c r="K207" s="640"/>
      <c r="L207" s="640"/>
      <c r="M207" s="641"/>
    </row>
    <row r="208" spans="1:13" ht="30" customHeight="1" x14ac:dyDescent="0.3">
      <c r="A208" s="642" t="s">
        <v>455</v>
      </c>
      <c r="B208" s="643"/>
      <c r="C208" s="637" t="s">
        <v>163</v>
      </c>
      <c r="D208" s="638"/>
      <c r="E208" s="638"/>
      <c r="F208" s="638"/>
      <c r="G208" s="639"/>
      <c r="H208" s="466" t="s">
        <v>456</v>
      </c>
      <c r="I208" s="467"/>
      <c r="J208" s="640" t="s">
        <v>165</v>
      </c>
      <c r="K208" s="640"/>
      <c r="L208" s="640"/>
      <c r="M208" s="641"/>
    </row>
    <row r="209" spans="1:14" ht="30" customHeight="1" x14ac:dyDescent="0.3">
      <c r="A209" s="642" t="s">
        <v>457</v>
      </c>
      <c r="B209" s="643"/>
      <c r="C209" s="644" t="s">
        <v>44</v>
      </c>
      <c r="D209" s="638"/>
      <c r="E209" s="638"/>
      <c r="F209" s="638"/>
      <c r="G209" s="639"/>
      <c r="H209" s="645" t="s">
        <v>356</v>
      </c>
      <c r="I209" s="640"/>
      <c r="J209" s="640" t="s">
        <v>43</v>
      </c>
      <c r="K209" s="640"/>
      <c r="L209" s="640"/>
      <c r="M209" s="641"/>
    </row>
    <row r="210" spans="1:14" ht="30" customHeight="1" x14ac:dyDescent="0.3">
      <c r="A210" s="649" t="s">
        <v>458</v>
      </c>
      <c r="B210" s="635"/>
      <c r="C210" s="635"/>
      <c r="D210" s="635"/>
      <c r="E210" s="635"/>
      <c r="F210" s="635"/>
      <c r="G210" s="635"/>
      <c r="H210" s="635"/>
      <c r="I210" s="635"/>
      <c r="J210" s="635"/>
      <c r="K210" s="635"/>
      <c r="L210" s="635"/>
      <c r="M210" s="646"/>
    </row>
    <row r="211" spans="1:14" ht="30" customHeight="1" x14ac:dyDescent="0.3">
      <c r="A211" s="661" t="s">
        <v>459</v>
      </c>
      <c r="B211" s="635" t="s">
        <v>460</v>
      </c>
      <c r="C211" s="635"/>
      <c r="D211" s="635"/>
      <c r="E211" s="635"/>
      <c r="F211" s="635"/>
      <c r="G211" s="635"/>
      <c r="H211" s="635" t="s">
        <v>461</v>
      </c>
      <c r="I211" s="635"/>
      <c r="J211" s="635"/>
      <c r="K211" s="635"/>
      <c r="L211" s="635"/>
      <c r="M211" s="646"/>
    </row>
    <row r="212" spans="1:14" ht="30" customHeight="1" x14ac:dyDescent="0.3">
      <c r="A212" s="661"/>
      <c r="B212" s="468" t="s">
        <v>462</v>
      </c>
      <c r="C212" s="468" t="s">
        <v>463</v>
      </c>
      <c r="D212" s="468" t="s">
        <v>464</v>
      </c>
      <c r="E212" s="468" t="s">
        <v>465</v>
      </c>
      <c r="F212" s="468">
        <v>100</v>
      </c>
      <c r="G212" s="459" t="s">
        <v>326</v>
      </c>
      <c r="H212" s="468" t="s">
        <v>466</v>
      </c>
      <c r="I212" s="468" t="s">
        <v>463</v>
      </c>
      <c r="J212" s="468" t="s">
        <v>464</v>
      </c>
      <c r="K212" s="468" t="s">
        <v>467</v>
      </c>
      <c r="L212" s="468">
        <v>100</v>
      </c>
      <c r="M212" s="469" t="s">
        <v>326</v>
      </c>
    </row>
    <row r="213" spans="1:14" ht="30" customHeight="1" x14ac:dyDescent="0.3">
      <c r="A213" s="470" t="s">
        <v>21</v>
      </c>
      <c r="B213" s="455">
        <v>6.25</v>
      </c>
      <c r="C213" s="456">
        <v>5</v>
      </c>
      <c r="D213" s="456">
        <v>5</v>
      </c>
      <c r="E213" s="455">
        <v>45.5</v>
      </c>
      <c r="F213" s="473">
        <f t="shared" ref="F213" si="40">SUM(B213:E213)</f>
        <v>61.75</v>
      </c>
      <c r="G213" s="456" t="str">
        <f t="shared" ref="G213:G214" si="41">IF(F213&gt;=91,"A1",IF(F213&gt;=81,"A2",IF(F213&gt;=71,"B1",IF(F213&gt;=61,"B2",IF(F213&gt;=51,"C1",IF(F213&gt;=41,"C2",IF(F213&gt;=33,"D","E")))))))</f>
        <v>B2</v>
      </c>
      <c r="H213" s="456">
        <v>6.5</v>
      </c>
      <c r="I213" s="456">
        <v>4</v>
      </c>
      <c r="J213" s="456">
        <v>4</v>
      </c>
      <c r="K213" s="475">
        <v>42</v>
      </c>
      <c r="L213" s="474">
        <f t="shared" ref="L213" si="42">SUM(H213:K213)</f>
        <v>56.5</v>
      </c>
      <c r="M213" s="456" t="str">
        <f t="shared" ref="M213:M214" si="43">IF(L213&gt;=91,"A1",IF(L213&gt;=81,"A2",IF(L213&gt;=71,"B1",IF(L213&gt;=61,"B2",IF(L213&gt;=51,"C1",IF(L213&gt;=41,"C2",IF(L213&gt;=33,"D","E")))))))</f>
        <v>C1</v>
      </c>
    </row>
    <row r="214" spans="1:14" ht="30" customHeight="1" x14ac:dyDescent="0.3">
      <c r="A214" s="470" t="s">
        <v>22</v>
      </c>
      <c r="B214" s="457">
        <v>8.25</v>
      </c>
      <c r="C214" s="458">
        <v>4</v>
      </c>
      <c r="D214" s="458">
        <v>4</v>
      </c>
      <c r="E214" s="458">
        <v>43.5</v>
      </c>
      <c r="F214" s="458">
        <f t="shared" ref="F214" si="44">(B214+C214+D214+E214)</f>
        <v>59.75</v>
      </c>
      <c r="G214" s="458" t="str">
        <f t="shared" si="41"/>
        <v>C1</v>
      </c>
      <c r="H214" s="458">
        <v>5.25</v>
      </c>
      <c r="I214" s="458">
        <v>2.5</v>
      </c>
      <c r="J214" s="474">
        <v>3.5</v>
      </c>
      <c r="K214" s="478">
        <v>42.5</v>
      </c>
      <c r="L214" s="458">
        <f t="shared" ref="L214" si="45">SUM(H214:K214)</f>
        <v>53.75</v>
      </c>
      <c r="M214" s="479" t="str">
        <f t="shared" si="43"/>
        <v>C1</v>
      </c>
      <c r="N214" s="513"/>
    </row>
    <row r="215" spans="1:14" ht="30" customHeight="1" x14ac:dyDescent="0.3">
      <c r="A215" s="470" t="s">
        <v>468</v>
      </c>
      <c r="B215" s="456">
        <v>3.5</v>
      </c>
      <c r="C215" s="456">
        <v>5</v>
      </c>
      <c r="D215" s="456">
        <v>3.5</v>
      </c>
      <c r="E215" s="456">
        <v>42</v>
      </c>
      <c r="F215" s="456">
        <f t="shared" ref="F215:F217" si="46">SUM(B215:E215)</f>
        <v>54</v>
      </c>
      <c r="G215" s="456" t="str">
        <f t="shared" ref="G215:G217" si="47">IF(F215&gt;=91,"A1",IF(F215&gt;=81,"A2",IF(F215&gt;=71,"B1",IF(F215&gt;=61,"B2",IF(F215&gt;=51,"C1",IF(F215&gt;=41,"C2",IF(F215&gt;=33,"D","E")))))))</f>
        <v>C1</v>
      </c>
      <c r="H215" s="456">
        <v>5</v>
      </c>
      <c r="I215" s="456">
        <v>4</v>
      </c>
      <c r="J215" s="456">
        <v>3</v>
      </c>
      <c r="K215" s="480">
        <v>20</v>
      </c>
      <c r="L215" s="475">
        <f t="shared" ref="L215" si="48">SUM(H215:K215)</f>
        <v>32</v>
      </c>
      <c r="M215" s="456" t="str">
        <f t="shared" ref="M215:M217" si="49">IF(L215&gt;=91,"A1",IF(L215&gt;=81,"A2",IF(L215&gt;=71,"B1",IF(L215&gt;=61,"B2",IF(L215&gt;=51,"C1",IF(L215&gt;=41,"C2",IF(L215&gt;=33,"D","E")))))))</f>
        <v>E</v>
      </c>
    </row>
    <row r="216" spans="1:14" ht="30" customHeight="1" x14ac:dyDescent="0.3">
      <c r="A216" s="470" t="s">
        <v>24</v>
      </c>
      <c r="B216" s="459">
        <v>8.25</v>
      </c>
      <c r="C216" s="456">
        <v>4</v>
      </c>
      <c r="D216" s="456">
        <v>4.5</v>
      </c>
      <c r="E216" s="456">
        <v>60.5</v>
      </c>
      <c r="F216" s="456">
        <f t="shared" si="46"/>
        <v>77.25</v>
      </c>
      <c r="G216" s="456" t="str">
        <f t="shared" si="47"/>
        <v>B1</v>
      </c>
      <c r="H216" s="459">
        <v>3.75</v>
      </c>
      <c r="I216" s="512">
        <v>3.5</v>
      </c>
      <c r="J216" s="474">
        <v>3.5</v>
      </c>
      <c r="K216" s="480">
        <v>22.5</v>
      </c>
      <c r="L216" s="473">
        <f t="shared" ref="L216" si="50">SUM(H216:K216)</f>
        <v>33.25</v>
      </c>
      <c r="M216" s="473" t="str">
        <f t="shared" si="49"/>
        <v>D</v>
      </c>
    </row>
    <row r="217" spans="1:14" ht="30" customHeight="1" x14ac:dyDescent="0.3">
      <c r="A217" s="470" t="s">
        <v>359</v>
      </c>
      <c r="B217" s="456">
        <v>8.5</v>
      </c>
      <c r="C217" s="456">
        <v>4</v>
      </c>
      <c r="D217" s="456">
        <v>4</v>
      </c>
      <c r="E217" s="456">
        <v>55</v>
      </c>
      <c r="F217" s="456">
        <f t="shared" si="46"/>
        <v>71.5</v>
      </c>
      <c r="G217" s="456" t="str">
        <f t="shared" si="47"/>
        <v>B1</v>
      </c>
      <c r="H217" s="459">
        <v>7.75</v>
      </c>
      <c r="I217" s="456">
        <v>3</v>
      </c>
      <c r="J217" s="456">
        <v>4.5</v>
      </c>
      <c r="K217" s="480">
        <v>21</v>
      </c>
      <c r="L217" s="473">
        <f t="shared" ref="L217" si="51">SUM(H217:K217)</f>
        <v>36.25</v>
      </c>
      <c r="M217" s="456" t="str">
        <f t="shared" si="49"/>
        <v>D</v>
      </c>
    </row>
    <row r="218" spans="1:14" ht="30" customHeight="1" x14ac:dyDescent="0.3">
      <c r="A218" s="653" t="s">
        <v>503</v>
      </c>
      <c r="B218" s="634"/>
      <c r="C218" s="456"/>
      <c r="D218" s="456"/>
      <c r="E218" s="483">
        <v>44</v>
      </c>
      <c r="F218" s="480"/>
      <c r="G218" s="456"/>
      <c r="H218" s="456"/>
      <c r="I218" s="456"/>
      <c r="J218" s="456"/>
      <c r="K218" s="456">
        <v>35</v>
      </c>
      <c r="L218" s="456"/>
      <c r="M218" s="484"/>
    </row>
    <row r="219" spans="1:14" ht="30" customHeight="1" x14ac:dyDescent="0.3">
      <c r="A219" s="653" t="s">
        <v>504</v>
      </c>
      <c r="B219" s="634"/>
      <c r="C219" s="456"/>
      <c r="D219" s="456"/>
      <c r="E219" s="485">
        <v>33.5</v>
      </c>
      <c r="F219" s="456"/>
      <c r="G219" s="456"/>
      <c r="H219" s="456"/>
      <c r="I219" s="456"/>
      <c r="J219" s="456"/>
      <c r="K219" s="485">
        <v>25.5</v>
      </c>
      <c r="L219" s="456"/>
      <c r="M219" s="484"/>
    </row>
    <row r="220" spans="1:14" ht="30" customHeight="1" x14ac:dyDescent="0.3">
      <c r="A220" s="653" t="s">
        <v>561</v>
      </c>
      <c r="B220" s="634"/>
      <c r="C220" s="456"/>
      <c r="D220" s="456"/>
      <c r="E220" s="456">
        <v>45</v>
      </c>
      <c r="F220" s="456"/>
      <c r="G220" s="456"/>
      <c r="H220" s="456"/>
      <c r="I220" s="456"/>
      <c r="J220" s="456"/>
      <c r="K220" s="456">
        <v>23.5</v>
      </c>
      <c r="L220" s="456"/>
      <c r="M220" s="484"/>
    </row>
    <row r="221" spans="1:14" ht="30" customHeight="1" x14ac:dyDescent="0.3">
      <c r="A221" s="464" t="s">
        <v>470</v>
      </c>
      <c r="B221" s="464"/>
      <c r="C221" s="486" t="s">
        <v>471</v>
      </c>
      <c r="D221" s="456">
        <f>(F213+F214+F215+F216+F217)</f>
        <v>324.25</v>
      </c>
      <c r="E221" s="456"/>
      <c r="F221" s="486" t="s">
        <v>472</v>
      </c>
      <c r="G221" s="456">
        <f>(D221/500)*100</f>
        <v>64.849999999999994</v>
      </c>
      <c r="H221" s="456"/>
      <c r="I221" s="464"/>
      <c r="J221" s="647" t="s">
        <v>473</v>
      </c>
      <c r="K221" s="647"/>
      <c r="L221" s="635" t="str">
        <f>IF(G221&gt;=91,"A1",IF(G221&gt;=81,"A2",IF(G221&gt;=71,"B1",IF(G221&gt;=61,"B2",IF(G221&gt;=51,"C1",IF(G221&gt;=41,"C2",IF(G221&gt;=33,"D","E")))))))</f>
        <v>B2</v>
      </c>
      <c r="M221" s="635" t="str">
        <f t="shared" ref="M221:M223" si="52">IF(L221&gt;=91,"A1",IF(L221&gt;=81,"A2",IF(L221&gt;=71,"B1",IF(L221&gt;=61,"B2",IF(L221&gt;=51,"C1",IF(L221&gt;=41,"C2",IF(L221&gt;=33,"D","E")))))))</f>
        <v>A1</v>
      </c>
    </row>
    <row r="222" spans="1:14" ht="30" customHeight="1" x14ac:dyDescent="0.3">
      <c r="A222" s="486" t="s">
        <v>474</v>
      </c>
      <c r="B222" s="464"/>
      <c r="C222" s="486" t="s">
        <v>475</v>
      </c>
      <c r="D222" s="456">
        <f>(L213+L214+L215+L216+L217)</f>
        <v>211.75</v>
      </c>
      <c r="E222" s="456"/>
      <c r="F222" s="486" t="s">
        <v>476</v>
      </c>
      <c r="G222" s="456">
        <f>(D222/500)*100</f>
        <v>42.35</v>
      </c>
      <c r="H222" s="456"/>
      <c r="I222" s="464"/>
      <c r="J222" s="647" t="s">
        <v>477</v>
      </c>
      <c r="K222" s="647"/>
      <c r="L222" s="635" t="str">
        <f>IF(G222&gt;=91,"A1",IF(G222&gt;=81,"A2",IF(G222&gt;=71,"B1",IF(G222&gt;=61,"B2",IF(G222&gt;=51,"C1",IF(G222&gt;=41,"C2",IF(G222&gt;=33,"D","E")))))))</f>
        <v>C2</v>
      </c>
      <c r="M222" s="635" t="str">
        <f t="shared" si="52"/>
        <v>A1</v>
      </c>
    </row>
    <row r="223" spans="1:14" ht="30" customHeight="1" x14ac:dyDescent="0.3">
      <c r="A223" s="487" t="s">
        <v>478</v>
      </c>
      <c r="B223" s="487"/>
      <c r="C223" s="487"/>
      <c r="D223" s="648">
        <f>SUM(D221:D222)</f>
        <v>536</v>
      </c>
      <c r="E223" s="648"/>
      <c r="F223" s="487" t="s">
        <v>479</v>
      </c>
      <c r="G223" s="487"/>
      <c r="H223" s="487"/>
      <c r="I223" s="487">
        <f>(D223/1000)*100</f>
        <v>53.6</v>
      </c>
      <c r="J223" s="487" t="s">
        <v>480</v>
      </c>
      <c r="K223" s="487"/>
      <c r="L223" s="648" t="str">
        <f>IF(I223&gt;=91,"A1",IF(I223&gt;=81,"A2",IF(I223&gt;=71,"B1",IF(I223&gt;=61,"B2",IF(I223&gt;=51,"C1",IF(I223&gt;=41,"C2",IF(I223&gt;=33,"D","E")))))))</f>
        <v>C1</v>
      </c>
      <c r="M223" s="648" t="str">
        <f t="shared" si="52"/>
        <v>A1</v>
      </c>
    </row>
    <row r="224" spans="1:14" ht="30" customHeight="1" x14ac:dyDescent="0.3">
      <c r="A224" s="645" t="s">
        <v>365</v>
      </c>
      <c r="B224" s="640"/>
      <c r="C224" s="640"/>
      <c r="D224" s="640"/>
      <c r="E224" s="640"/>
      <c r="F224" s="640"/>
      <c r="G224" s="640"/>
      <c r="H224" s="640"/>
      <c r="I224" s="640"/>
      <c r="J224" s="640"/>
      <c r="K224" s="640"/>
      <c r="L224" s="640"/>
      <c r="M224" s="641"/>
    </row>
    <row r="225" spans="1:13" ht="30" customHeight="1" x14ac:dyDescent="0.3">
      <c r="A225" s="649" t="s">
        <v>366</v>
      </c>
      <c r="B225" s="635"/>
      <c r="C225" s="635"/>
      <c r="D225" s="635"/>
      <c r="E225" s="635"/>
      <c r="F225" s="635"/>
      <c r="G225" s="635"/>
      <c r="H225" s="635"/>
      <c r="I225" s="635"/>
      <c r="J225" s="635"/>
      <c r="K225" s="635"/>
      <c r="L225" s="635"/>
      <c r="M225" s="646"/>
    </row>
    <row r="226" spans="1:13" ht="30" customHeight="1" x14ac:dyDescent="0.3">
      <c r="A226" s="649" t="s">
        <v>367</v>
      </c>
      <c r="B226" s="635"/>
      <c r="C226" s="635"/>
      <c r="D226" s="635"/>
      <c r="E226" s="635"/>
      <c r="F226" s="635" t="s">
        <v>368</v>
      </c>
      <c r="G226" s="635"/>
      <c r="H226" s="635"/>
      <c r="I226" s="635"/>
      <c r="J226" s="635"/>
      <c r="K226" s="635" t="s">
        <v>481</v>
      </c>
      <c r="L226" s="635"/>
      <c r="M226" s="646"/>
    </row>
    <row r="227" spans="1:13" ht="30" customHeight="1" x14ac:dyDescent="0.3">
      <c r="A227" s="645" t="s">
        <v>369</v>
      </c>
      <c r="B227" s="640"/>
      <c r="C227" s="640"/>
      <c r="D227" s="640"/>
      <c r="E227" s="640"/>
      <c r="F227" s="635" t="s">
        <v>370</v>
      </c>
      <c r="G227" s="635"/>
      <c r="H227" s="635"/>
      <c r="I227" s="635"/>
      <c r="J227" s="635"/>
      <c r="K227" s="635" t="s">
        <v>375</v>
      </c>
      <c r="L227" s="635"/>
      <c r="M227" s="646"/>
    </row>
    <row r="228" spans="1:13" ht="30" customHeight="1" x14ac:dyDescent="0.3">
      <c r="A228" s="649" t="s">
        <v>371</v>
      </c>
      <c r="B228" s="635"/>
      <c r="C228" s="635"/>
      <c r="D228" s="635"/>
      <c r="E228" s="635"/>
      <c r="F228" s="635"/>
      <c r="G228" s="635"/>
      <c r="H228" s="635"/>
      <c r="I228" s="635"/>
      <c r="J228" s="635"/>
      <c r="K228" s="635"/>
      <c r="L228" s="635"/>
      <c r="M228" s="646"/>
    </row>
    <row r="229" spans="1:13" ht="30" customHeight="1" x14ac:dyDescent="0.3">
      <c r="A229" s="649" t="s">
        <v>367</v>
      </c>
      <c r="B229" s="635"/>
      <c r="C229" s="635"/>
      <c r="D229" s="635"/>
      <c r="E229" s="635"/>
      <c r="F229" s="635" t="s">
        <v>368</v>
      </c>
      <c r="G229" s="635"/>
      <c r="H229" s="635"/>
      <c r="I229" s="635"/>
      <c r="J229" s="635"/>
      <c r="K229" s="635" t="s">
        <v>481</v>
      </c>
      <c r="L229" s="635"/>
      <c r="M229" s="646"/>
    </row>
    <row r="230" spans="1:13" ht="30" customHeight="1" x14ac:dyDescent="0.3">
      <c r="A230" s="642" t="s">
        <v>372</v>
      </c>
      <c r="B230" s="643"/>
      <c r="C230" s="643"/>
      <c r="D230" s="643"/>
      <c r="E230" s="643"/>
      <c r="F230" s="635" t="s">
        <v>370</v>
      </c>
      <c r="G230" s="635"/>
      <c r="H230" s="635"/>
      <c r="I230" s="635"/>
      <c r="J230" s="635"/>
      <c r="K230" s="635" t="s">
        <v>370</v>
      </c>
      <c r="L230" s="635"/>
      <c r="M230" s="646"/>
    </row>
    <row r="231" spans="1:13" ht="30" customHeight="1" x14ac:dyDescent="0.3">
      <c r="A231" s="642" t="s">
        <v>373</v>
      </c>
      <c r="B231" s="643"/>
      <c r="C231" s="643"/>
      <c r="D231" s="643"/>
      <c r="E231" s="643"/>
      <c r="F231" s="635" t="s">
        <v>370</v>
      </c>
      <c r="G231" s="635"/>
      <c r="H231" s="635"/>
      <c r="I231" s="635"/>
      <c r="J231" s="635"/>
      <c r="K231" s="635" t="s">
        <v>370</v>
      </c>
      <c r="L231" s="635"/>
      <c r="M231" s="646"/>
    </row>
    <row r="232" spans="1:13" ht="30" customHeight="1" x14ac:dyDescent="0.3">
      <c r="A232" s="652" t="s">
        <v>374</v>
      </c>
      <c r="B232" s="638"/>
      <c r="C232" s="638"/>
      <c r="D232" s="638"/>
      <c r="E232" s="639"/>
      <c r="F232" s="633" t="s">
        <v>375</v>
      </c>
      <c r="G232" s="650"/>
      <c r="H232" s="650"/>
      <c r="I232" s="650"/>
      <c r="J232" s="634"/>
      <c r="K232" s="633" t="s">
        <v>375</v>
      </c>
      <c r="L232" s="650"/>
      <c r="M232" s="651"/>
    </row>
    <row r="233" spans="1:13" ht="30" customHeight="1" x14ac:dyDescent="0.3">
      <c r="A233" s="652" t="s">
        <v>376</v>
      </c>
      <c r="B233" s="638"/>
      <c r="C233" s="638"/>
      <c r="D233" s="638"/>
      <c r="E233" s="639"/>
      <c r="F233" s="633" t="s">
        <v>375</v>
      </c>
      <c r="G233" s="650"/>
      <c r="H233" s="650"/>
      <c r="I233" s="650"/>
      <c r="J233" s="634"/>
      <c r="K233" s="633" t="s">
        <v>505</v>
      </c>
      <c r="L233" s="650"/>
      <c r="M233" s="651"/>
    </row>
    <row r="234" spans="1:13" ht="30" customHeight="1" x14ac:dyDescent="0.3">
      <c r="A234" s="649" t="s">
        <v>377</v>
      </c>
      <c r="B234" s="635"/>
      <c r="C234" s="635"/>
      <c r="D234" s="635"/>
      <c r="E234" s="635"/>
      <c r="F234" s="635"/>
      <c r="G234" s="635"/>
      <c r="H234" s="635"/>
      <c r="I234" s="635"/>
      <c r="J234" s="635"/>
      <c r="K234" s="635"/>
      <c r="L234" s="635"/>
      <c r="M234" s="646"/>
    </row>
    <row r="235" spans="1:13" ht="30" customHeight="1" x14ac:dyDescent="0.3">
      <c r="A235" s="649" t="s">
        <v>367</v>
      </c>
      <c r="B235" s="635"/>
      <c r="C235" s="635"/>
      <c r="D235" s="635"/>
      <c r="E235" s="635"/>
      <c r="F235" s="635" t="s">
        <v>368</v>
      </c>
      <c r="G235" s="635"/>
      <c r="H235" s="635"/>
      <c r="I235" s="635"/>
      <c r="J235" s="635"/>
      <c r="K235" s="635" t="s">
        <v>481</v>
      </c>
      <c r="L235" s="635"/>
      <c r="M235" s="646"/>
    </row>
    <row r="236" spans="1:13" ht="30" customHeight="1" x14ac:dyDescent="0.3">
      <c r="A236" s="645" t="s">
        <v>378</v>
      </c>
      <c r="B236" s="640"/>
      <c r="C236" s="640"/>
      <c r="D236" s="640"/>
      <c r="E236" s="640"/>
      <c r="F236" s="640"/>
      <c r="G236" s="635" t="s">
        <v>545</v>
      </c>
      <c r="H236" s="635"/>
      <c r="I236" s="635"/>
      <c r="J236" s="635"/>
      <c r="K236" s="635"/>
      <c r="L236" s="635"/>
      <c r="M236" s="646"/>
    </row>
    <row r="237" spans="1:13" ht="30" customHeight="1" x14ac:dyDescent="0.3">
      <c r="A237" s="470" t="s">
        <v>482</v>
      </c>
      <c r="B237" s="633"/>
      <c r="C237" s="650"/>
      <c r="D237" s="650"/>
      <c r="E237" s="650"/>
      <c r="F237" s="650"/>
      <c r="G237" s="650"/>
      <c r="H237" s="650"/>
      <c r="I237" s="650"/>
      <c r="J237" s="650"/>
      <c r="K237" s="650"/>
      <c r="L237" s="650"/>
      <c r="M237" s="651"/>
    </row>
    <row r="238" spans="1:13" ht="30" customHeight="1" x14ac:dyDescent="0.3">
      <c r="A238" s="470" t="s">
        <v>380</v>
      </c>
      <c r="B238" s="633" t="s">
        <v>536</v>
      </c>
      <c r="C238" s="650"/>
      <c r="D238" s="650"/>
      <c r="E238" s="650"/>
      <c r="F238" s="650"/>
      <c r="G238" s="650"/>
      <c r="H238" s="650"/>
      <c r="I238" s="650"/>
      <c r="J238" s="650"/>
      <c r="K238" s="650"/>
      <c r="L238" s="650"/>
      <c r="M238" s="651"/>
    </row>
    <row r="239" spans="1:13" ht="30" customHeight="1" x14ac:dyDescent="0.3">
      <c r="A239" s="649" t="s">
        <v>483</v>
      </c>
      <c r="B239" s="635"/>
      <c r="C239" s="635"/>
      <c r="D239" s="635" t="s">
        <v>501</v>
      </c>
      <c r="E239" s="635"/>
      <c r="F239" s="635"/>
      <c r="G239" s="635"/>
      <c r="H239" s="635"/>
      <c r="I239" s="635"/>
      <c r="J239" s="635" t="s">
        <v>484</v>
      </c>
      <c r="K239" s="635"/>
      <c r="L239" s="635"/>
      <c r="M239" s="646"/>
    </row>
    <row r="240" spans="1:13" ht="30" customHeight="1" x14ac:dyDescent="0.3">
      <c r="A240" s="649"/>
      <c r="B240" s="635"/>
      <c r="C240" s="635"/>
      <c r="D240" s="635"/>
      <c r="E240" s="635"/>
      <c r="F240" s="635"/>
      <c r="G240" s="635"/>
      <c r="H240" s="635"/>
      <c r="I240" s="635"/>
      <c r="J240" s="635"/>
      <c r="K240" s="635"/>
      <c r="L240" s="635"/>
      <c r="M240" s="646"/>
    </row>
    <row r="241" spans="1:13" ht="30" customHeight="1" x14ac:dyDescent="0.3">
      <c r="A241" s="649"/>
      <c r="B241" s="635"/>
      <c r="C241" s="635"/>
      <c r="D241" s="635"/>
      <c r="E241" s="635"/>
      <c r="F241" s="635"/>
      <c r="G241" s="635"/>
      <c r="H241" s="635"/>
      <c r="I241" s="635"/>
      <c r="J241" s="635"/>
      <c r="K241" s="635"/>
      <c r="L241" s="635"/>
      <c r="M241" s="646"/>
    </row>
    <row r="242" spans="1:13" ht="30" customHeight="1" x14ac:dyDescent="0.3">
      <c r="A242" s="649"/>
      <c r="B242" s="635"/>
      <c r="C242" s="635"/>
      <c r="D242" s="635"/>
      <c r="E242" s="635"/>
      <c r="F242" s="635"/>
      <c r="G242" s="635"/>
      <c r="H242" s="635"/>
      <c r="I242" s="635"/>
      <c r="J242" s="635"/>
      <c r="K242" s="635"/>
      <c r="L242" s="635"/>
      <c r="M242" s="646"/>
    </row>
    <row r="243" spans="1:13" ht="30" customHeight="1" x14ac:dyDescent="0.3">
      <c r="A243" s="649" t="s">
        <v>381</v>
      </c>
      <c r="B243" s="635"/>
      <c r="C243" s="635"/>
      <c r="D243" s="635"/>
      <c r="E243" s="635"/>
      <c r="F243" s="635"/>
      <c r="G243" s="635"/>
      <c r="H243" s="633" t="s">
        <v>382</v>
      </c>
      <c r="I243" s="650"/>
      <c r="J243" s="650"/>
      <c r="K243" s="650"/>
      <c r="L243" s="650"/>
      <c r="M243" s="651"/>
    </row>
    <row r="244" spans="1:13" ht="30" customHeight="1" x14ac:dyDescent="0.3">
      <c r="A244" s="488" t="s">
        <v>383</v>
      </c>
      <c r="B244" s="635" t="s">
        <v>19</v>
      </c>
      <c r="C244" s="635"/>
      <c r="D244" s="464" t="s">
        <v>383</v>
      </c>
      <c r="E244" s="456"/>
      <c r="F244" s="635" t="s">
        <v>19</v>
      </c>
      <c r="G244" s="635"/>
      <c r="J244" s="489" t="s">
        <v>384</v>
      </c>
      <c r="L244" s="489" t="s">
        <v>19</v>
      </c>
      <c r="M244" s="490"/>
    </row>
    <row r="245" spans="1:13" ht="30" customHeight="1" x14ac:dyDescent="0.3">
      <c r="A245" s="488" t="s">
        <v>385</v>
      </c>
      <c r="B245" s="635" t="s">
        <v>386</v>
      </c>
      <c r="C245" s="635"/>
      <c r="D245" s="635" t="s">
        <v>387</v>
      </c>
      <c r="E245" s="635"/>
      <c r="F245" s="635" t="s">
        <v>388</v>
      </c>
      <c r="G245" s="635"/>
      <c r="J245" s="633">
        <v>3</v>
      </c>
      <c r="K245" s="634"/>
      <c r="L245" s="456" t="s">
        <v>375</v>
      </c>
      <c r="M245" s="490"/>
    </row>
    <row r="246" spans="1:13" ht="30" customHeight="1" x14ac:dyDescent="0.3">
      <c r="A246" s="488" t="s">
        <v>389</v>
      </c>
      <c r="B246" s="635" t="s">
        <v>390</v>
      </c>
      <c r="C246" s="635"/>
      <c r="D246" s="635" t="s">
        <v>391</v>
      </c>
      <c r="E246" s="635"/>
      <c r="F246" s="635" t="s">
        <v>392</v>
      </c>
      <c r="G246" s="635"/>
      <c r="J246" s="633">
        <v>2</v>
      </c>
      <c r="K246" s="634"/>
      <c r="L246" s="456" t="s">
        <v>370</v>
      </c>
      <c r="M246" s="490"/>
    </row>
    <row r="247" spans="1:13" ht="30" customHeight="1" x14ac:dyDescent="0.3">
      <c r="A247" s="488" t="s">
        <v>393</v>
      </c>
      <c r="B247" s="635" t="s">
        <v>394</v>
      </c>
      <c r="C247" s="635"/>
      <c r="D247" s="635" t="s">
        <v>395</v>
      </c>
      <c r="E247" s="635"/>
      <c r="F247" s="635" t="s">
        <v>396</v>
      </c>
      <c r="G247" s="635"/>
      <c r="J247" s="633">
        <v>1</v>
      </c>
      <c r="K247" s="634"/>
      <c r="L247" s="456" t="s">
        <v>397</v>
      </c>
      <c r="M247" s="490"/>
    </row>
    <row r="248" spans="1:13" ht="30" customHeight="1" thickBot="1" x14ac:dyDescent="0.35">
      <c r="A248" s="491" t="s">
        <v>398</v>
      </c>
      <c r="B248" s="636" t="s">
        <v>399</v>
      </c>
      <c r="C248" s="636"/>
      <c r="D248" s="636" t="s">
        <v>400</v>
      </c>
      <c r="E248" s="636"/>
      <c r="F248" s="636" t="s">
        <v>401</v>
      </c>
      <c r="G248" s="636"/>
      <c r="H248" s="492"/>
      <c r="I248" s="492"/>
      <c r="J248" s="492"/>
      <c r="K248" s="492"/>
      <c r="L248" s="492"/>
      <c r="M248" s="493"/>
    </row>
    <row r="250" spans="1:13" ht="30" customHeight="1" thickBot="1" x14ac:dyDescent="0.35"/>
    <row r="251" spans="1:13" ht="30" customHeight="1" x14ac:dyDescent="0.3">
      <c r="A251" s="460"/>
      <c r="B251" s="655" t="s">
        <v>443</v>
      </c>
      <c r="C251" s="655"/>
      <c r="D251" s="655"/>
      <c r="E251" s="655"/>
      <c r="F251" s="655"/>
      <c r="G251" s="655"/>
      <c r="H251" s="655"/>
      <c r="I251" s="656"/>
      <c r="J251" s="657" t="s">
        <v>444</v>
      </c>
      <c r="K251" s="655"/>
      <c r="L251" s="655"/>
      <c r="M251" s="658"/>
    </row>
    <row r="252" spans="1:13" ht="30" customHeight="1" x14ac:dyDescent="0.3">
      <c r="A252" s="649" t="s">
        <v>445</v>
      </c>
      <c r="B252" s="635"/>
      <c r="C252" s="635"/>
      <c r="D252" s="635"/>
      <c r="E252" s="635"/>
      <c r="F252" s="635"/>
      <c r="G252" s="635"/>
      <c r="H252" s="635"/>
      <c r="I252" s="635"/>
      <c r="J252" s="635"/>
      <c r="K252" s="635"/>
      <c r="L252" s="635"/>
      <c r="M252" s="646"/>
    </row>
    <row r="253" spans="1:13" ht="30" customHeight="1" x14ac:dyDescent="0.3">
      <c r="A253" s="461"/>
      <c r="B253" s="659" t="s">
        <v>446</v>
      </c>
      <c r="C253" s="659"/>
      <c r="D253" s="659"/>
      <c r="E253" s="660"/>
      <c r="F253" s="462" t="s">
        <v>447</v>
      </c>
      <c r="G253" s="462"/>
      <c r="H253" s="633" t="s">
        <v>448</v>
      </c>
      <c r="I253" s="650"/>
      <c r="J253" s="634"/>
      <c r="K253" s="463" t="s">
        <v>449</v>
      </c>
      <c r="L253" s="464"/>
      <c r="M253" s="465"/>
    </row>
    <row r="254" spans="1:13" ht="30" customHeight="1" x14ac:dyDescent="0.3">
      <c r="A254" s="653" t="s">
        <v>509</v>
      </c>
      <c r="B254" s="650"/>
      <c r="C254" s="650"/>
      <c r="D254" s="650"/>
      <c r="E254" s="650"/>
      <c r="F254" s="650"/>
      <c r="G254" s="650"/>
      <c r="H254" s="650"/>
      <c r="I254" s="650"/>
      <c r="J254" s="650"/>
      <c r="K254" s="650"/>
      <c r="L254" s="650"/>
      <c r="M254" s="651"/>
    </row>
    <row r="255" spans="1:13" ht="30" customHeight="1" x14ac:dyDescent="0.3">
      <c r="A255" s="652" t="s">
        <v>450</v>
      </c>
      <c r="B255" s="638"/>
      <c r="C255" s="638"/>
      <c r="D255" s="638"/>
      <c r="E255" s="638"/>
      <c r="F255" s="638"/>
      <c r="G255" s="638"/>
      <c r="H255" s="638"/>
      <c r="I255" s="638"/>
      <c r="J255" s="638"/>
      <c r="K255" s="638"/>
      <c r="L255" s="638"/>
      <c r="M255" s="654"/>
    </row>
    <row r="256" spans="1:13" ht="30" customHeight="1" x14ac:dyDescent="0.3">
      <c r="A256" s="642" t="s">
        <v>451</v>
      </c>
      <c r="B256" s="643"/>
      <c r="C256" s="644" t="s">
        <v>45</v>
      </c>
      <c r="D256" s="638"/>
      <c r="E256" s="638"/>
      <c r="F256" s="638"/>
      <c r="G256" s="639"/>
      <c r="H256" s="466" t="s">
        <v>452</v>
      </c>
      <c r="I256" s="467"/>
      <c r="J256" s="640">
        <v>6</v>
      </c>
      <c r="K256" s="640"/>
      <c r="L256" s="640"/>
      <c r="M256" s="641"/>
    </row>
    <row r="257" spans="1:17" ht="30" customHeight="1" x14ac:dyDescent="0.3">
      <c r="A257" s="642" t="s">
        <v>453</v>
      </c>
      <c r="B257" s="643"/>
      <c r="C257" s="644" t="s">
        <v>497</v>
      </c>
      <c r="D257" s="638"/>
      <c r="E257" s="638"/>
      <c r="F257" s="638"/>
      <c r="G257" s="639"/>
      <c r="H257" s="466" t="s">
        <v>454</v>
      </c>
      <c r="I257" s="467"/>
      <c r="J257" s="640">
        <v>1222</v>
      </c>
      <c r="K257" s="640"/>
      <c r="L257" s="640"/>
      <c r="M257" s="641"/>
    </row>
    <row r="258" spans="1:17" ht="30" customHeight="1" x14ac:dyDescent="0.3">
      <c r="A258" s="642" t="s">
        <v>455</v>
      </c>
      <c r="B258" s="643"/>
      <c r="C258" s="637" t="s">
        <v>171</v>
      </c>
      <c r="D258" s="638"/>
      <c r="E258" s="638"/>
      <c r="F258" s="638"/>
      <c r="G258" s="639"/>
      <c r="H258" s="466" t="s">
        <v>456</v>
      </c>
      <c r="I258" s="467"/>
      <c r="J258" s="640" t="s">
        <v>173</v>
      </c>
      <c r="K258" s="640"/>
      <c r="L258" s="640"/>
      <c r="M258" s="641"/>
    </row>
    <row r="259" spans="1:17" ht="30" customHeight="1" x14ac:dyDescent="0.3">
      <c r="A259" s="642" t="s">
        <v>457</v>
      </c>
      <c r="B259" s="643"/>
      <c r="C259" s="644" t="s">
        <v>47</v>
      </c>
      <c r="D259" s="638"/>
      <c r="E259" s="638"/>
      <c r="F259" s="638"/>
      <c r="G259" s="639"/>
      <c r="H259" s="645" t="s">
        <v>356</v>
      </c>
      <c r="I259" s="640"/>
      <c r="J259" s="640" t="s">
        <v>46</v>
      </c>
      <c r="K259" s="640"/>
      <c r="L259" s="640"/>
      <c r="M259" s="641"/>
    </row>
    <row r="260" spans="1:17" ht="30" customHeight="1" x14ac:dyDescent="0.3">
      <c r="A260" s="649" t="s">
        <v>458</v>
      </c>
      <c r="B260" s="635"/>
      <c r="C260" s="635"/>
      <c r="D260" s="635"/>
      <c r="E260" s="635"/>
      <c r="F260" s="635"/>
      <c r="G260" s="635"/>
      <c r="H260" s="635"/>
      <c r="I260" s="635"/>
      <c r="J260" s="635"/>
      <c r="K260" s="635"/>
      <c r="L260" s="635"/>
      <c r="M260" s="646"/>
      <c r="Q260" s="489" t="s">
        <v>525</v>
      </c>
    </row>
    <row r="261" spans="1:17" ht="30" customHeight="1" x14ac:dyDescent="0.3">
      <c r="A261" s="661" t="s">
        <v>459</v>
      </c>
      <c r="B261" s="635" t="s">
        <v>460</v>
      </c>
      <c r="C261" s="635"/>
      <c r="D261" s="635"/>
      <c r="E261" s="635"/>
      <c r="F261" s="635"/>
      <c r="G261" s="635"/>
      <c r="H261" s="635" t="s">
        <v>461</v>
      </c>
      <c r="I261" s="635"/>
      <c r="J261" s="635"/>
      <c r="K261" s="635"/>
      <c r="L261" s="635"/>
      <c r="M261" s="646"/>
    </row>
    <row r="262" spans="1:17" ht="30" customHeight="1" x14ac:dyDescent="0.3">
      <c r="A262" s="661"/>
      <c r="B262" s="468" t="s">
        <v>462</v>
      </c>
      <c r="C262" s="468" t="s">
        <v>463</v>
      </c>
      <c r="D262" s="468" t="s">
        <v>464</v>
      </c>
      <c r="E262" s="468" t="s">
        <v>465</v>
      </c>
      <c r="F262" s="468">
        <v>100</v>
      </c>
      <c r="G262" s="459" t="s">
        <v>326</v>
      </c>
      <c r="H262" s="468" t="s">
        <v>466</v>
      </c>
      <c r="I262" s="468" t="s">
        <v>463</v>
      </c>
      <c r="J262" s="468" t="s">
        <v>464</v>
      </c>
      <c r="K262" s="468" t="s">
        <v>467</v>
      </c>
      <c r="L262" s="468">
        <v>100</v>
      </c>
      <c r="M262" s="469" t="s">
        <v>326</v>
      </c>
    </row>
    <row r="263" spans="1:17" ht="30" customHeight="1" x14ac:dyDescent="0.3">
      <c r="A263" s="470" t="s">
        <v>21</v>
      </c>
      <c r="B263" s="455">
        <v>7.75</v>
      </c>
      <c r="C263" s="456">
        <v>4</v>
      </c>
      <c r="D263" s="456">
        <v>4</v>
      </c>
      <c r="E263" s="455">
        <v>46.5</v>
      </c>
      <c r="F263" s="473">
        <f t="shared" ref="F263" si="53">SUM(B263:E263)</f>
        <v>62.25</v>
      </c>
      <c r="G263" s="456" t="str">
        <f t="shared" ref="G263:G264" si="54">IF(F263&gt;=91,"A1",IF(F263&gt;=81,"A2",IF(F263&gt;=71,"B1",IF(F263&gt;=61,"B2",IF(F263&gt;=51,"C1",IF(F263&gt;=41,"C2",IF(F263&gt;=33,"D","E")))))))</f>
        <v>B2</v>
      </c>
      <c r="H263" s="456">
        <v>8</v>
      </c>
      <c r="I263" s="456">
        <v>5</v>
      </c>
      <c r="J263" s="456">
        <v>4</v>
      </c>
      <c r="K263" s="475">
        <v>58</v>
      </c>
      <c r="L263" s="475">
        <f t="shared" ref="L263" si="55">SUM(H263:K263)</f>
        <v>75</v>
      </c>
      <c r="M263" s="456" t="str">
        <f t="shared" ref="M263:M264" si="56">IF(L263&gt;=91,"A1",IF(L263&gt;=81,"A2",IF(L263&gt;=71,"B1",IF(L263&gt;=61,"B2",IF(L263&gt;=51,"C1",IF(L263&gt;=41,"C2",IF(L263&gt;=33,"D","E")))))))</f>
        <v>B1</v>
      </c>
    </row>
    <row r="264" spans="1:17" ht="30" customHeight="1" x14ac:dyDescent="0.3">
      <c r="A264" s="470" t="s">
        <v>22</v>
      </c>
      <c r="B264" s="457">
        <v>6.5</v>
      </c>
      <c r="C264" s="458">
        <v>4</v>
      </c>
      <c r="D264" s="458">
        <v>4</v>
      </c>
      <c r="E264" s="458">
        <v>50</v>
      </c>
      <c r="F264" s="458">
        <f t="shared" ref="F264" si="57">(B264+C264+D264+E264)</f>
        <v>64.5</v>
      </c>
      <c r="G264" s="458" t="str">
        <f t="shared" si="54"/>
        <v>B2</v>
      </c>
      <c r="H264" s="458">
        <v>4</v>
      </c>
      <c r="I264" s="458">
        <v>5</v>
      </c>
      <c r="J264" s="474">
        <v>3.5</v>
      </c>
      <c r="K264" s="478">
        <v>40.5</v>
      </c>
      <c r="L264" s="458">
        <f t="shared" ref="L264" si="58">SUM(H264:K264)</f>
        <v>53</v>
      </c>
      <c r="M264" s="479" t="str">
        <f t="shared" si="56"/>
        <v>C1</v>
      </c>
    </row>
    <row r="265" spans="1:17" ht="30" customHeight="1" x14ac:dyDescent="0.3">
      <c r="A265" s="470" t="s">
        <v>468</v>
      </c>
      <c r="B265" s="456">
        <v>7.75</v>
      </c>
      <c r="C265" s="456">
        <v>4</v>
      </c>
      <c r="D265" s="456">
        <v>4</v>
      </c>
      <c r="E265" s="456">
        <v>59</v>
      </c>
      <c r="F265" s="456">
        <f t="shared" ref="F265:F267" si="59">SUM(B265:E265)</f>
        <v>74.75</v>
      </c>
      <c r="G265" s="456" t="str">
        <f t="shared" ref="G265:G267" si="60">IF(F265&gt;=91,"A1",IF(F265&gt;=81,"A2",IF(F265&gt;=71,"B1",IF(F265&gt;=61,"B2",IF(F265&gt;=51,"C1",IF(F265&gt;=41,"C2",IF(F265&gt;=33,"D","E")))))))</f>
        <v>B1</v>
      </c>
      <c r="H265" s="456">
        <v>5.75</v>
      </c>
      <c r="I265" s="456">
        <v>5</v>
      </c>
      <c r="J265" s="456">
        <v>4</v>
      </c>
      <c r="K265" s="480">
        <v>62</v>
      </c>
      <c r="L265" s="473">
        <f t="shared" ref="L265" si="61">SUM(H265:K265)</f>
        <v>76.75</v>
      </c>
      <c r="M265" s="456" t="str">
        <f t="shared" ref="M265:M267" si="62">IF(L265&gt;=91,"A1",IF(L265&gt;=81,"A2",IF(L265&gt;=71,"B1",IF(L265&gt;=61,"B2",IF(L265&gt;=51,"C1",IF(L265&gt;=41,"C2",IF(L265&gt;=33,"D","E")))))))</f>
        <v>B1</v>
      </c>
    </row>
    <row r="266" spans="1:17" ht="30" customHeight="1" x14ac:dyDescent="0.3">
      <c r="A266" s="470" t="s">
        <v>24</v>
      </c>
      <c r="B266" s="459">
        <v>9.25</v>
      </c>
      <c r="C266" s="456">
        <v>4</v>
      </c>
      <c r="D266" s="456">
        <v>5</v>
      </c>
      <c r="E266" s="456">
        <v>73.5</v>
      </c>
      <c r="F266" s="456">
        <f t="shared" si="59"/>
        <v>91.75</v>
      </c>
      <c r="G266" s="456" t="str">
        <f t="shared" si="60"/>
        <v>A1</v>
      </c>
      <c r="H266" s="459">
        <v>8.5</v>
      </c>
      <c r="I266" s="512">
        <v>4.5</v>
      </c>
      <c r="J266" s="475">
        <v>4</v>
      </c>
      <c r="K266" s="480">
        <v>51</v>
      </c>
      <c r="L266" s="475">
        <f t="shared" ref="L266" si="63">SUM(H266:K266)</f>
        <v>68</v>
      </c>
      <c r="M266" s="473" t="str">
        <f t="shared" si="62"/>
        <v>B2</v>
      </c>
    </row>
    <row r="267" spans="1:17" ht="30" customHeight="1" x14ac:dyDescent="0.3">
      <c r="A267" s="470" t="s">
        <v>359</v>
      </c>
      <c r="B267" s="456">
        <v>9</v>
      </c>
      <c r="C267" s="456">
        <v>5</v>
      </c>
      <c r="D267" s="456">
        <v>5</v>
      </c>
      <c r="E267" s="456">
        <v>48</v>
      </c>
      <c r="F267" s="456">
        <f t="shared" si="59"/>
        <v>67</v>
      </c>
      <c r="G267" s="456" t="str">
        <f t="shared" si="60"/>
        <v>B2</v>
      </c>
      <c r="H267" s="459">
        <v>4</v>
      </c>
      <c r="I267" s="456">
        <v>3.5</v>
      </c>
      <c r="J267" s="456">
        <v>4</v>
      </c>
      <c r="K267" s="480">
        <v>37</v>
      </c>
      <c r="L267" s="474">
        <f t="shared" ref="L267" si="64">SUM(H267:K267)</f>
        <v>48.5</v>
      </c>
      <c r="M267" s="456" t="str">
        <f t="shared" si="62"/>
        <v>C2</v>
      </c>
    </row>
    <row r="268" spans="1:17" ht="30" customHeight="1" x14ac:dyDescent="0.3">
      <c r="A268" s="653" t="s">
        <v>503</v>
      </c>
      <c r="B268" s="634"/>
      <c r="C268" s="456"/>
      <c r="D268" s="456"/>
      <c r="E268" s="483">
        <v>31.5</v>
      </c>
      <c r="F268" s="480"/>
      <c r="G268" s="456"/>
      <c r="H268" s="456"/>
      <c r="I268" s="456"/>
      <c r="J268" s="456"/>
      <c r="K268" s="456">
        <v>35.5</v>
      </c>
      <c r="L268" s="456"/>
      <c r="M268" s="484"/>
    </row>
    <row r="269" spans="1:17" ht="30" customHeight="1" x14ac:dyDescent="0.3">
      <c r="A269" s="653" t="s">
        <v>504</v>
      </c>
      <c r="B269" s="634"/>
      <c r="C269" s="456"/>
      <c r="D269" s="456"/>
      <c r="E269" s="485">
        <v>45.5</v>
      </c>
      <c r="F269" s="456"/>
      <c r="G269" s="456"/>
      <c r="H269" s="456"/>
      <c r="I269" s="456"/>
      <c r="J269" s="456"/>
      <c r="K269" s="485">
        <v>33.5</v>
      </c>
      <c r="L269" s="456"/>
      <c r="M269" s="484"/>
    </row>
    <row r="270" spans="1:17" ht="30" customHeight="1" x14ac:dyDescent="0.3">
      <c r="A270" s="653" t="s">
        <v>561</v>
      </c>
      <c r="B270" s="634"/>
      <c r="C270" s="456"/>
      <c r="D270" s="456"/>
      <c r="E270" s="456">
        <v>45</v>
      </c>
      <c r="F270" s="456"/>
      <c r="G270" s="456"/>
      <c r="H270" s="456"/>
      <c r="I270" s="456"/>
      <c r="J270" s="456"/>
      <c r="K270" s="456">
        <v>32</v>
      </c>
      <c r="L270" s="456"/>
      <c r="M270" s="484"/>
    </row>
    <row r="271" spans="1:17" ht="30" customHeight="1" x14ac:dyDescent="0.3">
      <c r="A271" s="464" t="s">
        <v>470</v>
      </c>
      <c r="B271" s="464"/>
      <c r="C271" s="486" t="s">
        <v>471</v>
      </c>
      <c r="D271" s="456">
        <f>(F263+F264+F265+F266+F267)</f>
        <v>360.25</v>
      </c>
      <c r="E271" s="456"/>
      <c r="F271" s="486" t="s">
        <v>472</v>
      </c>
      <c r="G271" s="456">
        <f>(D271/500)*100</f>
        <v>72.05</v>
      </c>
      <c r="H271" s="456"/>
      <c r="I271" s="464"/>
      <c r="J271" s="647" t="s">
        <v>473</v>
      </c>
      <c r="K271" s="647"/>
      <c r="L271" s="635" t="str">
        <f>IF(G271&gt;=91,"A1",IF(G271&gt;=81,"A2",IF(G271&gt;=71,"B1",IF(G271&gt;=61,"B2",IF(G271&gt;=51,"C1",IF(G271&gt;=41,"C2",IF(G271&gt;=33,"D","E")))))))</f>
        <v>B1</v>
      </c>
      <c r="M271" s="635" t="str">
        <f t="shared" ref="M271:M273" si="65">IF(L271&gt;=91,"A1",IF(L271&gt;=81,"A2",IF(L271&gt;=71,"B1",IF(L271&gt;=61,"B2",IF(L271&gt;=51,"C1",IF(L271&gt;=41,"C2",IF(L271&gt;=33,"D","E")))))))</f>
        <v>A1</v>
      </c>
    </row>
    <row r="272" spans="1:17" ht="30" customHeight="1" x14ac:dyDescent="0.3">
      <c r="A272" s="486" t="s">
        <v>474</v>
      </c>
      <c r="B272" s="464"/>
      <c r="C272" s="486" t="s">
        <v>475</v>
      </c>
      <c r="D272" s="456">
        <f>(L263+L264+L265+L266+L267)</f>
        <v>321.25</v>
      </c>
      <c r="E272" s="456"/>
      <c r="F272" s="486" t="s">
        <v>476</v>
      </c>
      <c r="G272" s="456">
        <f>(D272/500)*100</f>
        <v>64.25</v>
      </c>
      <c r="H272" s="456"/>
      <c r="I272" s="464"/>
      <c r="J272" s="647" t="s">
        <v>477</v>
      </c>
      <c r="K272" s="647"/>
      <c r="L272" s="635" t="str">
        <f>IF(G272&gt;=91,"A1",IF(G272&gt;=81,"A2",IF(G272&gt;=71,"B1",IF(G272&gt;=61,"B2",IF(G272&gt;=51,"C1",IF(G272&gt;=41,"C2",IF(G272&gt;=33,"D","E")))))))</f>
        <v>B2</v>
      </c>
      <c r="M272" s="635" t="str">
        <f t="shared" si="65"/>
        <v>A1</v>
      </c>
    </row>
    <row r="273" spans="1:13" ht="30" customHeight="1" x14ac:dyDescent="0.3">
      <c r="A273" s="487" t="s">
        <v>478</v>
      </c>
      <c r="B273" s="487"/>
      <c r="C273" s="487"/>
      <c r="D273" s="648">
        <f>SUM(D271:D272)</f>
        <v>681.5</v>
      </c>
      <c r="E273" s="648"/>
      <c r="F273" s="487" t="s">
        <v>479</v>
      </c>
      <c r="G273" s="487"/>
      <c r="H273" s="487"/>
      <c r="I273" s="487">
        <f>(D273/1000)*100</f>
        <v>68.150000000000006</v>
      </c>
      <c r="J273" s="487" t="s">
        <v>480</v>
      </c>
      <c r="K273" s="487"/>
      <c r="L273" s="648" t="str">
        <f>IF(I273&gt;=91,"A1",IF(I273&gt;=81,"A2",IF(I273&gt;=71,"B1",IF(I273&gt;=61,"B2",IF(I273&gt;=51,"C1",IF(I273&gt;=41,"C2",IF(I273&gt;=33,"D","E")))))))</f>
        <v>B2</v>
      </c>
      <c r="M273" s="648" t="str">
        <f t="shared" si="65"/>
        <v>A1</v>
      </c>
    </row>
    <row r="274" spans="1:13" ht="30" customHeight="1" x14ac:dyDescent="0.3">
      <c r="A274" s="645" t="s">
        <v>365</v>
      </c>
      <c r="B274" s="640"/>
      <c r="C274" s="640"/>
      <c r="D274" s="640"/>
      <c r="E274" s="640"/>
      <c r="F274" s="640"/>
      <c r="G274" s="640"/>
      <c r="H274" s="640"/>
      <c r="I274" s="640"/>
      <c r="J274" s="640"/>
      <c r="K274" s="640"/>
      <c r="L274" s="640"/>
      <c r="M274" s="641"/>
    </row>
    <row r="275" spans="1:13" ht="30" customHeight="1" x14ac:dyDescent="0.3">
      <c r="A275" s="649" t="s">
        <v>366</v>
      </c>
      <c r="B275" s="635"/>
      <c r="C275" s="635"/>
      <c r="D275" s="635"/>
      <c r="E275" s="635"/>
      <c r="F275" s="635"/>
      <c r="G275" s="635"/>
      <c r="H275" s="635"/>
      <c r="I275" s="635"/>
      <c r="J275" s="635"/>
      <c r="K275" s="635"/>
      <c r="L275" s="635"/>
      <c r="M275" s="646"/>
    </row>
    <row r="276" spans="1:13" ht="30" customHeight="1" x14ac:dyDescent="0.3">
      <c r="A276" s="649" t="s">
        <v>367</v>
      </c>
      <c r="B276" s="635"/>
      <c r="C276" s="635"/>
      <c r="D276" s="635"/>
      <c r="E276" s="635"/>
      <c r="F276" s="635" t="s">
        <v>368</v>
      </c>
      <c r="G276" s="635"/>
      <c r="H276" s="635"/>
      <c r="I276" s="635"/>
      <c r="J276" s="635"/>
      <c r="K276" s="635" t="s">
        <v>481</v>
      </c>
      <c r="L276" s="635"/>
      <c r="M276" s="646"/>
    </row>
    <row r="277" spans="1:13" ht="30" customHeight="1" x14ac:dyDescent="0.3">
      <c r="A277" s="645" t="s">
        <v>369</v>
      </c>
      <c r="B277" s="640"/>
      <c r="C277" s="640"/>
      <c r="D277" s="640"/>
      <c r="E277" s="640"/>
      <c r="F277" s="635" t="s">
        <v>370</v>
      </c>
      <c r="G277" s="635"/>
      <c r="H277" s="635"/>
      <c r="I277" s="635"/>
      <c r="J277" s="635"/>
      <c r="K277" s="635" t="s">
        <v>375</v>
      </c>
      <c r="L277" s="635"/>
      <c r="M277" s="646"/>
    </row>
    <row r="278" spans="1:13" ht="30" customHeight="1" x14ac:dyDescent="0.3">
      <c r="A278" s="649" t="s">
        <v>371</v>
      </c>
      <c r="B278" s="635"/>
      <c r="C278" s="635"/>
      <c r="D278" s="635"/>
      <c r="E278" s="635"/>
      <c r="F278" s="635"/>
      <c r="G278" s="635"/>
      <c r="H278" s="635"/>
      <c r="I278" s="635"/>
      <c r="J278" s="635"/>
      <c r="K278" s="635"/>
      <c r="L278" s="635"/>
      <c r="M278" s="646"/>
    </row>
    <row r="279" spans="1:13" ht="30" customHeight="1" x14ac:dyDescent="0.3">
      <c r="A279" s="649" t="s">
        <v>367</v>
      </c>
      <c r="B279" s="635"/>
      <c r="C279" s="635"/>
      <c r="D279" s="635"/>
      <c r="E279" s="635"/>
      <c r="F279" s="635" t="s">
        <v>368</v>
      </c>
      <c r="G279" s="635"/>
      <c r="H279" s="635"/>
      <c r="I279" s="635"/>
      <c r="J279" s="635"/>
      <c r="K279" s="635" t="s">
        <v>481</v>
      </c>
      <c r="L279" s="635"/>
      <c r="M279" s="646"/>
    </row>
    <row r="280" spans="1:13" ht="30" customHeight="1" x14ac:dyDescent="0.3">
      <c r="A280" s="642" t="s">
        <v>372</v>
      </c>
      <c r="B280" s="643"/>
      <c r="C280" s="643"/>
      <c r="D280" s="643"/>
      <c r="E280" s="643"/>
      <c r="F280" s="635" t="s">
        <v>375</v>
      </c>
      <c r="G280" s="635"/>
      <c r="H280" s="635"/>
      <c r="I280" s="635"/>
      <c r="J280" s="635"/>
      <c r="K280" s="635" t="s">
        <v>375</v>
      </c>
      <c r="L280" s="635"/>
      <c r="M280" s="646"/>
    </row>
    <row r="281" spans="1:13" ht="30" customHeight="1" x14ac:dyDescent="0.3">
      <c r="A281" s="642" t="s">
        <v>373</v>
      </c>
      <c r="B281" s="643"/>
      <c r="C281" s="643"/>
      <c r="D281" s="643"/>
      <c r="E281" s="643"/>
      <c r="F281" s="635" t="s">
        <v>375</v>
      </c>
      <c r="G281" s="635"/>
      <c r="H281" s="635"/>
      <c r="I281" s="635"/>
      <c r="J281" s="635"/>
      <c r="K281" s="635" t="s">
        <v>375</v>
      </c>
      <c r="L281" s="635"/>
      <c r="M281" s="646"/>
    </row>
    <row r="282" spans="1:13" ht="30" customHeight="1" x14ac:dyDescent="0.3">
      <c r="A282" s="652" t="s">
        <v>374</v>
      </c>
      <c r="B282" s="638"/>
      <c r="C282" s="638"/>
      <c r="D282" s="638"/>
      <c r="E282" s="639"/>
      <c r="F282" s="633" t="s">
        <v>375</v>
      </c>
      <c r="G282" s="650"/>
      <c r="H282" s="650"/>
      <c r="I282" s="650"/>
      <c r="J282" s="634"/>
      <c r="K282" s="633" t="s">
        <v>375</v>
      </c>
      <c r="L282" s="650"/>
      <c r="M282" s="651"/>
    </row>
    <row r="283" spans="1:13" ht="30" customHeight="1" x14ac:dyDescent="0.3">
      <c r="A283" s="652" t="s">
        <v>376</v>
      </c>
      <c r="B283" s="638"/>
      <c r="C283" s="638"/>
      <c r="D283" s="638"/>
      <c r="E283" s="639"/>
      <c r="F283" s="633" t="s">
        <v>375</v>
      </c>
      <c r="G283" s="650"/>
      <c r="H283" s="650"/>
      <c r="I283" s="650"/>
      <c r="J283" s="634"/>
      <c r="K283" s="633" t="s">
        <v>505</v>
      </c>
      <c r="L283" s="650"/>
      <c r="M283" s="651"/>
    </row>
    <row r="284" spans="1:13" ht="30" customHeight="1" x14ac:dyDescent="0.3">
      <c r="A284" s="649" t="s">
        <v>377</v>
      </c>
      <c r="B284" s="635"/>
      <c r="C284" s="635"/>
      <c r="D284" s="635"/>
      <c r="E284" s="635"/>
      <c r="F284" s="635"/>
      <c r="G284" s="635"/>
      <c r="H284" s="635"/>
      <c r="I284" s="635"/>
      <c r="J284" s="635"/>
      <c r="K284" s="635"/>
      <c r="L284" s="635"/>
      <c r="M284" s="646"/>
    </row>
    <row r="285" spans="1:13" ht="30" customHeight="1" x14ac:dyDescent="0.3">
      <c r="A285" s="649" t="s">
        <v>367</v>
      </c>
      <c r="B285" s="635"/>
      <c r="C285" s="635"/>
      <c r="D285" s="635"/>
      <c r="E285" s="635"/>
      <c r="F285" s="635" t="s">
        <v>368</v>
      </c>
      <c r="G285" s="635"/>
      <c r="H285" s="635"/>
      <c r="I285" s="635"/>
      <c r="J285" s="635"/>
      <c r="K285" s="635" t="s">
        <v>481</v>
      </c>
      <c r="L285" s="635"/>
      <c r="M285" s="646"/>
    </row>
    <row r="286" spans="1:13" ht="30" customHeight="1" x14ac:dyDescent="0.3">
      <c r="A286" s="645" t="s">
        <v>378</v>
      </c>
      <c r="B286" s="640"/>
      <c r="C286" s="640"/>
      <c r="D286" s="640"/>
      <c r="E286" s="640"/>
      <c r="F286" s="640"/>
      <c r="G286" s="635" t="s">
        <v>546</v>
      </c>
      <c r="H286" s="635"/>
      <c r="I286" s="635"/>
      <c r="J286" s="635"/>
      <c r="K286" s="635"/>
      <c r="L286" s="635"/>
      <c r="M286" s="646"/>
    </row>
    <row r="287" spans="1:13" ht="30" customHeight="1" x14ac:dyDescent="0.3">
      <c r="A287" s="470" t="s">
        <v>482</v>
      </c>
      <c r="B287" s="633" t="s">
        <v>537</v>
      </c>
      <c r="C287" s="650"/>
      <c r="D287" s="650"/>
      <c r="E287" s="650"/>
      <c r="F287" s="650"/>
      <c r="G287" s="650"/>
      <c r="H287" s="650"/>
      <c r="I287" s="650"/>
      <c r="J287" s="650"/>
      <c r="K287" s="650"/>
      <c r="L287" s="650"/>
      <c r="M287" s="651"/>
    </row>
    <row r="288" spans="1:13" ht="30" customHeight="1" x14ac:dyDescent="0.3">
      <c r="A288" s="470" t="s">
        <v>380</v>
      </c>
      <c r="B288" s="633" t="s">
        <v>538</v>
      </c>
      <c r="C288" s="650"/>
      <c r="D288" s="650"/>
      <c r="E288" s="650"/>
      <c r="F288" s="650"/>
      <c r="G288" s="650"/>
      <c r="H288" s="650"/>
      <c r="I288" s="650"/>
      <c r="J288" s="650"/>
      <c r="K288" s="650"/>
      <c r="L288" s="650"/>
      <c r="M288" s="651"/>
    </row>
    <row r="289" spans="1:13" ht="30" customHeight="1" x14ac:dyDescent="0.3">
      <c r="A289" s="649" t="s">
        <v>483</v>
      </c>
      <c r="B289" s="635"/>
      <c r="C289" s="635"/>
      <c r="D289" s="635" t="s">
        <v>501</v>
      </c>
      <c r="E289" s="635"/>
      <c r="F289" s="635"/>
      <c r="G289" s="635"/>
      <c r="H289" s="635"/>
      <c r="I289" s="635"/>
      <c r="J289" s="635" t="s">
        <v>484</v>
      </c>
      <c r="K289" s="635"/>
      <c r="L289" s="635"/>
      <c r="M289" s="646"/>
    </row>
    <row r="290" spans="1:13" ht="30" customHeight="1" x14ac:dyDescent="0.3">
      <c r="A290" s="649"/>
      <c r="B290" s="635"/>
      <c r="C290" s="635"/>
      <c r="D290" s="635"/>
      <c r="E290" s="635"/>
      <c r="F290" s="635"/>
      <c r="G290" s="635"/>
      <c r="H290" s="635"/>
      <c r="I290" s="635"/>
      <c r="J290" s="635"/>
      <c r="K290" s="635"/>
      <c r="L290" s="635"/>
      <c r="M290" s="646"/>
    </row>
    <row r="291" spans="1:13" ht="30" customHeight="1" x14ac:dyDescent="0.3">
      <c r="A291" s="649"/>
      <c r="B291" s="635"/>
      <c r="C291" s="635"/>
      <c r="D291" s="635"/>
      <c r="E291" s="635"/>
      <c r="F291" s="635"/>
      <c r="G291" s="635"/>
      <c r="H291" s="635"/>
      <c r="I291" s="635"/>
      <c r="J291" s="635"/>
      <c r="K291" s="635"/>
      <c r="L291" s="635"/>
      <c r="M291" s="646"/>
    </row>
    <row r="292" spans="1:13" ht="30" customHeight="1" x14ac:dyDescent="0.3">
      <c r="A292" s="649"/>
      <c r="B292" s="635"/>
      <c r="C292" s="635"/>
      <c r="D292" s="635"/>
      <c r="E292" s="635"/>
      <c r="F292" s="635"/>
      <c r="G292" s="635"/>
      <c r="H292" s="635"/>
      <c r="I292" s="635"/>
      <c r="J292" s="635"/>
      <c r="K292" s="635"/>
      <c r="L292" s="635"/>
      <c r="M292" s="646"/>
    </row>
    <row r="293" spans="1:13" ht="30" customHeight="1" x14ac:dyDescent="0.3">
      <c r="A293" s="649" t="s">
        <v>381</v>
      </c>
      <c r="B293" s="635"/>
      <c r="C293" s="635"/>
      <c r="D293" s="635"/>
      <c r="E293" s="635"/>
      <c r="F293" s="635"/>
      <c r="G293" s="635"/>
      <c r="H293" s="633" t="s">
        <v>382</v>
      </c>
      <c r="I293" s="650"/>
      <c r="J293" s="650"/>
      <c r="K293" s="650"/>
      <c r="L293" s="650"/>
      <c r="M293" s="651"/>
    </row>
    <row r="294" spans="1:13" ht="30" customHeight="1" x14ac:dyDescent="0.3">
      <c r="A294" s="488" t="s">
        <v>383</v>
      </c>
      <c r="B294" s="635" t="s">
        <v>19</v>
      </c>
      <c r="C294" s="635"/>
      <c r="D294" s="464" t="s">
        <v>383</v>
      </c>
      <c r="E294" s="456"/>
      <c r="F294" s="635" t="s">
        <v>19</v>
      </c>
      <c r="G294" s="635"/>
      <c r="J294" s="489" t="s">
        <v>384</v>
      </c>
      <c r="L294" s="489" t="s">
        <v>19</v>
      </c>
      <c r="M294" s="490"/>
    </row>
    <row r="295" spans="1:13" ht="30" customHeight="1" x14ac:dyDescent="0.3">
      <c r="A295" s="488" t="s">
        <v>385</v>
      </c>
      <c r="B295" s="635" t="s">
        <v>386</v>
      </c>
      <c r="C295" s="635"/>
      <c r="D295" s="635" t="s">
        <v>387</v>
      </c>
      <c r="E295" s="635"/>
      <c r="F295" s="635" t="s">
        <v>388</v>
      </c>
      <c r="G295" s="635"/>
      <c r="J295" s="633">
        <v>3</v>
      </c>
      <c r="K295" s="634"/>
      <c r="L295" s="456" t="s">
        <v>375</v>
      </c>
      <c r="M295" s="490"/>
    </row>
    <row r="296" spans="1:13" ht="30" customHeight="1" x14ac:dyDescent="0.3">
      <c r="A296" s="488" t="s">
        <v>389</v>
      </c>
      <c r="B296" s="635" t="s">
        <v>390</v>
      </c>
      <c r="C296" s="635"/>
      <c r="D296" s="635" t="s">
        <v>391</v>
      </c>
      <c r="E296" s="635"/>
      <c r="F296" s="635" t="s">
        <v>392</v>
      </c>
      <c r="G296" s="635"/>
      <c r="J296" s="633">
        <v>2</v>
      </c>
      <c r="K296" s="634"/>
      <c r="L296" s="456" t="s">
        <v>370</v>
      </c>
      <c r="M296" s="490"/>
    </row>
    <row r="297" spans="1:13" ht="30" customHeight="1" x14ac:dyDescent="0.3">
      <c r="A297" s="488" t="s">
        <v>393</v>
      </c>
      <c r="B297" s="635" t="s">
        <v>394</v>
      </c>
      <c r="C297" s="635"/>
      <c r="D297" s="635" t="s">
        <v>395</v>
      </c>
      <c r="E297" s="635"/>
      <c r="F297" s="635" t="s">
        <v>396</v>
      </c>
      <c r="G297" s="635"/>
      <c r="J297" s="633">
        <v>1</v>
      </c>
      <c r="K297" s="634"/>
      <c r="L297" s="456" t="s">
        <v>397</v>
      </c>
      <c r="M297" s="490"/>
    </row>
    <row r="298" spans="1:13" ht="30" customHeight="1" thickBot="1" x14ac:dyDescent="0.35">
      <c r="A298" s="491" t="s">
        <v>398</v>
      </c>
      <c r="B298" s="636" t="s">
        <v>399</v>
      </c>
      <c r="C298" s="636"/>
      <c r="D298" s="636" t="s">
        <v>400</v>
      </c>
      <c r="E298" s="636"/>
      <c r="F298" s="636" t="s">
        <v>401</v>
      </c>
      <c r="G298" s="636"/>
      <c r="H298" s="492"/>
      <c r="I298" s="492"/>
      <c r="J298" s="492"/>
      <c r="K298" s="492"/>
      <c r="L298" s="492"/>
      <c r="M298" s="493"/>
    </row>
    <row r="300" spans="1:13" ht="30" customHeight="1" thickBot="1" x14ac:dyDescent="0.35"/>
    <row r="301" spans="1:13" ht="30" customHeight="1" x14ac:dyDescent="0.3">
      <c r="A301" s="460"/>
      <c r="B301" s="655" t="s">
        <v>443</v>
      </c>
      <c r="C301" s="655"/>
      <c r="D301" s="655"/>
      <c r="E301" s="655"/>
      <c r="F301" s="655"/>
      <c r="G301" s="655"/>
      <c r="H301" s="655"/>
      <c r="I301" s="656"/>
      <c r="J301" s="657" t="s">
        <v>444</v>
      </c>
      <c r="K301" s="655"/>
      <c r="L301" s="655"/>
      <c r="M301" s="658"/>
    </row>
    <row r="302" spans="1:13" ht="30" customHeight="1" x14ac:dyDescent="0.3">
      <c r="A302" s="649" t="s">
        <v>445</v>
      </c>
      <c r="B302" s="635"/>
      <c r="C302" s="635"/>
      <c r="D302" s="635"/>
      <c r="E302" s="635"/>
      <c r="F302" s="635"/>
      <c r="G302" s="635"/>
      <c r="H302" s="635"/>
      <c r="I302" s="635"/>
      <c r="J302" s="635"/>
      <c r="K302" s="635"/>
      <c r="L302" s="635"/>
      <c r="M302" s="646"/>
    </row>
    <row r="303" spans="1:13" ht="30" customHeight="1" x14ac:dyDescent="0.3">
      <c r="A303" s="461"/>
      <c r="B303" s="659" t="s">
        <v>446</v>
      </c>
      <c r="C303" s="659"/>
      <c r="D303" s="659"/>
      <c r="E303" s="660"/>
      <c r="F303" s="462" t="s">
        <v>447</v>
      </c>
      <c r="G303" s="462"/>
      <c r="H303" s="633" t="s">
        <v>448</v>
      </c>
      <c r="I303" s="650"/>
      <c r="J303" s="634"/>
      <c r="K303" s="463" t="s">
        <v>449</v>
      </c>
      <c r="L303" s="464"/>
      <c r="M303" s="465"/>
    </row>
    <row r="304" spans="1:13" ht="30" customHeight="1" x14ac:dyDescent="0.3">
      <c r="A304" s="653" t="s">
        <v>509</v>
      </c>
      <c r="B304" s="650"/>
      <c r="C304" s="650"/>
      <c r="D304" s="650"/>
      <c r="E304" s="650"/>
      <c r="F304" s="650"/>
      <c r="G304" s="650"/>
      <c r="H304" s="650"/>
      <c r="I304" s="650"/>
      <c r="J304" s="650"/>
      <c r="K304" s="650"/>
      <c r="L304" s="650"/>
      <c r="M304" s="651"/>
    </row>
    <row r="305" spans="1:13" ht="30" customHeight="1" x14ac:dyDescent="0.3">
      <c r="A305" s="652" t="s">
        <v>450</v>
      </c>
      <c r="B305" s="638"/>
      <c r="C305" s="638"/>
      <c r="D305" s="638"/>
      <c r="E305" s="638"/>
      <c r="F305" s="638"/>
      <c r="G305" s="638"/>
      <c r="H305" s="638"/>
      <c r="I305" s="638"/>
      <c r="J305" s="638"/>
      <c r="K305" s="638"/>
      <c r="L305" s="638"/>
      <c r="M305" s="654"/>
    </row>
    <row r="306" spans="1:13" ht="30" customHeight="1" x14ac:dyDescent="0.3">
      <c r="A306" s="642" t="s">
        <v>451</v>
      </c>
      <c r="B306" s="643"/>
      <c r="C306" s="644" t="s">
        <v>49</v>
      </c>
      <c r="D306" s="638"/>
      <c r="E306" s="638"/>
      <c r="F306" s="638"/>
      <c r="G306" s="639"/>
      <c r="H306" s="466" t="s">
        <v>452</v>
      </c>
      <c r="I306" s="467"/>
      <c r="J306" s="640">
        <v>7</v>
      </c>
      <c r="K306" s="640"/>
      <c r="L306" s="640"/>
      <c r="M306" s="641"/>
    </row>
    <row r="307" spans="1:13" ht="30" customHeight="1" x14ac:dyDescent="0.3">
      <c r="A307" s="642" t="s">
        <v>453</v>
      </c>
      <c r="B307" s="643"/>
      <c r="C307" s="644" t="s">
        <v>497</v>
      </c>
      <c r="D307" s="638"/>
      <c r="E307" s="638"/>
      <c r="F307" s="638"/>
      <c r="G307" s="639"/>
      <c r="H307" s="466" t="s">
        <v>454</v>
      </c>
      <c r="I307" s="467"/>
      <c r="J307" s="640">
        <v>1289</v>
      </c>
      <c r="K307" s="640"/>
      <c r="L307" s="640"/>
      <c r="M307" s="641"/>
    </row>
    <row r="308" spans="1:13" ht="30" customHeight="1" x14ac:dyDescent="0.3">
      <c r="A308" s="642" t="s">
        <v>455</v>
      </c>
      <c r="B308" s="643"/>
      <c r="C308" s="637">
        <v>41524</v>
      </c>
      <c r="D308" s="638"/>
      <c r="E308" s="638"/>
      <c r="F308" s="638"/>
      <c r="G308" s="639"/>
      <c r="H308" s="466" t="s">
        <v>456</v>
      </c>
      <c r="I308" s="467"/>
      <c r="J308" s="640" t="s">
        <v>181</v>
      </c>
      <c r="K308" s="640"/>
      <c r="L308" s="640"/>
      <c r="M308" s="641"/>
    </row>
    <row r="309" spans="1:13" ht="30" customHeight="1" x14ac:dyDescent="0.3">
      <c r="A309" s="642" t="s">
        <v>457</v>
      </c>
      <c r="B309" s="643"/>
      <c r="C309" s="644" t="s">
        <v>51</v>
      </c>
      <c r="D309" s="638"/>
      <c r="E309" s="638"/>
      <c r="F309" s="638"/>
      <c r="G309" s="639"/>
      <c r="H309" s="645" t="s">
        <v>356</v>
      </c>
      <c r="I309" s="640"/>
      <c r="J309" s="640" t="s">
        <v>50</v>
      </c>
      <c r="K309" s="640"/>
      <c r="L309" s="640"/>
      <c r="M309" s="641"/>
    </row>
    <row r="310" spans="1:13" ht="30" customHeight="1" x14ac:dyDescent="0.3">
      <c r="A310" s="649" t="s">
        <v>458</v>
      </c>
      <c r="B310" s="635"/>
      <c r="C310" s="635"/>
      <c r="D310" s="635"/>
      <c r="E310" s="635"/>
      <c r="F310" s="635"/>
      <c r="G310" s="635"/>
      <c r="H310" s="635"/>
      <c r="I310" s="635"/>
      <c r="J310" s="635"/>
      <c r="K310" s="635"/>
      <c r="L310" s="635"/>
      <c r="M310" s="646"/>
    </row>
    <row r="311" spans="1:13" ht="30" customHeight="1" x14ac:dyDescent="0.3">
      <c r="A311" s="661" t="s">
        <v>459</v>
      </c>
      <c r="B311" s="635" t="s">
        <v>460</v>
      </c>
      <c r="C311" s="635"/>
      <c r="D311" s="635"/>
      <c r="E311" s="635"/>
      <c r="F311" s="635"/>
      <c r="G311" s="635"/>
      <c r="H311" s="635" t="s">
        <v>461</v>
      </c>
      <c r="I311" s="635"/>
      <c r="J311" s="635"/>
      <c r="K311" s="635"/>
      <c r="L311" s="635"/>
      <c r="M311" s="646"/>
    </row>
    <row r="312" spans="1:13" ht="30" customHeight="1" x14ac:dyDescent="0.3">
      <c r="A312" s="661"/>
      <c r="B312" s="468" t="s">
        <v>462</v>
      </c>
      <c r="C312" s="468" t="s">
        <v>463</v>
      </c>
      <c r="D312" s="468" t="s">
        <v>464</v>
      </c>
      <c r="E312" s="468" t="s">
        <v>465</v>
      </c>
      <c r="F312" s="468">
        <v>100</v>
      </c>
      <c r="G312" s="459" t="s">
        <v>326</v>
      </c>
      <c r="H312" s="468" t="s">
        <v>466</v>
      </c>
      <c r="I312" s="468" t="s">
        <v>463</v>
      </c>
      <c r="J312" s="468" t="s">
        <v>464</v>
      </c>
      <c r="K312" s="468" t="s">
        <v>467</v>
      </c>
      <c r="L312" s="468">
        <v>100</v>
      </c>
      <c r="M312" s="469" t="s">
        <v>326</v>
      </c>
    </row>
    <row r="313" spans="1:13" ht="30" customHeight="1" x14ac:dyDescent="0.3">
      <c r="A313" s="470" t="s">
        <v>21</v>
      </c>
      <c r="B313" s="455">
        <v>8.25</v>
      </c>
      <c r="C313" s="456">
        <v>5</v>
      </c>
      <c r="D313" s="456">
        <v>4</v>
      </c>
      <c r="E313" s="455">
        <v>44</v>
      </c>
      <c r="F313" s="473">
        <f t="shared" ref="F313" si="66">SUM(B313:E313)</f>
        <v>61.25</v>
      </c>
      <c r="G313" s="456" t="str">
        <f t="shared" ref="G313:G314" si="67">IF(F313&gt;=91,"A1",IF(F313&gt;=81,"A2",IF(F313&gt;=71,"B1",IF(F313&gt;=61,"B2",IF(F313&gt;=51,"C1",IF(F313&gt;=41,"C2",IF(F313&gt;=33,"D","E")))))))</f>
        <v>B2</v>
      </c>
      <c r="H313" s="456">
        <v>8.25</v>
      </c>
      <c r="I313" s="456">
        <v>4</v>
      </c>
      <c r="J313" s="456">
        <v>4</v>
      </c>
      <c r="K313" s="475">
        <v>61</v>
      </c>
      <c r="L313" s="473">
        <f t="shared" ref="L313" si="68">SUM(H313:K313)</f>
        <v>77.25</v>
      </c>
      <c r="M313" s="456" t="str">
        <f t="shared" ref="M313:M314" si="69">IF(L313&gt;=91,"A1",IF(L313&gt;=81,"A2",IF(L313&gt;=71,"B1",IF(L313&gt;=61,"B2",IF(L313&gt;=51,"C1",IF(L313&gt;=41,"C2",IF(L313&gt;=33,"D","E")))))))</f>
        <v>B1</v>
      </c>
    </row>
    <row r="314" spans="1:13" ht="30" customHeight="1" x14ac:dyDescent="0.3">
      <c r="A314" s="470" t="s">
        <v>22</v>
      </c>
      <c r="B314" s="457">
        <v>5.25</v>
      </c>
      <c r="C314" s="458">
        <v>4</v>
      </c>
      <c r="D314" s="458">
        <v>4</v>
      </c>
      <c r="E314" s="458">
        <v>46.5</v>
      </c>
      <c r="F314" s="458">
        <f t="shared" ref="F314" si="70">(B314+C314+D314+E314)</f>
        <v>59.75</v>
      </c>
      <c r="G314" s="458" t="str">
        <f t="shared" si="67"/>
        <v>C1</v>
      </c>
      <c r="H314" s="458">
        <v>7.75</v>
      </c>
      <c r="I314" s="458">
        <v>4</v>
      </c>
      <c r="J314" s="475">
        <v>4</v>
      </c>
      <c r="K314" s="478">
        <v>61</v>
      </c>
      <c r="L314" s="458">
        <f t="shared" ref="L314" si="71">SUM(H314:K314)</f>
        <v>76.75</v>
      </c>
      <c r="M314" s="479" t="str">
        <f t="shared" si="69"/>
        <v>B1</v>
      </c>
    </row>
    <row r="315" spans="1:13" ht="30" customHeight="1" x14ac:dyDescent="0.3">
      <c r="A315" s="470" t="s">
        <v>468</v>
      </c>
      <c r="B315" s="456">
        <v>8.5</v>
      </c>
      <c r="C315" s="456">
        <v>3</v>
      </c>
      <c r="D315" s="456">
        <v>3.5</v>
      </c>
      <c r="E315" s="456">
        <v>51.5</v>
      </c>
      <c r="F315" s="456">
        <f t="shared" ref="F315:F317" si="72">SUM(B315:E315)</f>
        <v>66.5</v>
      </c>
      <c r="G315" s="456" t="str">
        <f t="shared" ref="G315:G317" si="73">IF(F315&gt;=91,"A1",IF(F315&gt;=81,"A2",IF(F315&gt;=71,"B1",IF(F315&gt;=61,"B2",IF(F315&gt;=51,"C1",IF(F315&gt;=41,"C2",IF(F315&gt;=33,"D","E")))))))</f>
        <v>B2</v>
      </c>
      <c r="H315" s="456">
        <v>8.25</v>
      </c>
      <c r="I315" s="456">
        <v>5</v>
      </c>
      <c r="J315" s="456">
        <v>4</v>
      </c>
      <c r="K315" s="480">
        <v>66</v>
      </c>
      <c r="L315" s="473">
        <f t="shared" ref="L315" si="74">SUM(H315:K315)</f>
        <v>83.25</v>
      </c>
      <c r="M315" s="456" t="str">
        <f t="shared" ref="M315:M317" si="75">IF(L315&gt;=91,"A1",IF(L315&gt;=81,"A2",IF(L315&gt;=71,"B1",IF(L315&gt;=61,"B2",IF(L315&gt;=51,"C1",IF(L315&gt;=41,"C2",IF(L315&gt;=33,"D","E")))))))</f>
        <v>A2</v>
      </c>
    </row>
    <row r="316" spans="1:13" ht="30" customHeight="1" x14ac:dyDescent="0.3">
      <c r="A316" s="470" t="s">
        <v>24</v>
      </c>
      <c r="B316" s="459">
        <v>9.25</v>
      </c>
      <c r="C316" s="456">
        <v>4</v>
      </c>
      <c r="D316" s="456">
        <v>4.5</v>
      </c>
      <c r="E316" s="456">
        <v>74.5</v>
      </c>
      <c r="F316" s="456">
        <f t="shared" si="72"/>
        <v>92.25</v>
      </c>
      <c r="G316" s="456" t="str">
        <f t="shared" si="73"/>
        <v>A1</v>
      </c>
      <c r="H316" s="459">
        <v>8.5</v>
      </c>
      <c r="I316" s="512">
        <v>4.5</v>
      </c>
      <c r="J316" s="474">
        <v>4.5</v>
      </c>
      <c r="K316" s="480">
        <v>66</v>
      </c>
      <c r="L316" s="474">
        <f t="shared" ref="L316" si="76">SUM(H316:K316)</f>
        <v>83.5</v>
      </c>
      <c r="M316" s="473" t="str">
        <f t="shared" si="75"/>
        <v>A2</v>
      </c>
    </row>
    <row r="317" spans="1:13" ht="30" customHeight="1" x14ac:dyDescent="0.3">
      <c r="A317" s="470" t="s">
        <v>359</v>
      </c>
      <c r="B317" s="456">
        <v>8.75</v>
      </c>
      <c r="C317" s="456">
        <v>4</v>
      </c>
      <c r="D317" s="456">
        <v>5</v>
      </c>
      <c r="E317" s="456">
        <v>62.5</v>
      </c>
      <c r="F317" s="456">
        <f t="shared" si="72"/>
        <v>80.25</v>
      </c>
      <c r="G317" s="456" t="str">
        <f t="shared" si="73"/>
        <v>B1</v>
      </c>
      <c r="H317" s="459">
        <v>8.75</v>
      </c>
      <c r="I317" s="456">
        <v>4</v>
      </c>
      <c r="J317" s="456">
        <v>5</v>
      </c>
      <c r="K317" s="480">
        <v>65</v>
      </c>
      <c r="L317" s="473">
        <f t="shared" ref="L317" si="77">SUM(H317:K317)</f>
        <v>82.75</v>
      </c>
      <c r="M317" s="456" t="str">
        <f t="shared" si="75"/>
        <v>A2</v>
      </c>
    </row>
    <row r="318" spans="1:13" ht="30" customHeight="1" x14ac:dyDescent="0.3">
      <c r="A318" s="653" t="s">
        <v>503</v>
      </c>
      <c r="B318" s="634"/>
      <c r="C318" s="456"/>
      <c r="D318" s="456"/>
      <c r="E318" s="483">
        <v>33.5</v>
      </c>
      <c r="F318" s="480"/>
      <c r="G318" s="456"/>
      <c r="H318" s="456"/>
      <c r="I318" s="456"/>
      <c r="J318" s="456"/>
      <c r="K318" s="456">
        <v>39.5</v>
      </c>
      <c r="L318" s="456"/>
      <c r="M318" s="484"/>
    </row>
    <row r="319" spans="1:13" ht="30" customHeight="1" x14ac:dyDescent="0.3">
      <c r="A319" s="653" t="s">
        <v>504</v>
      </c>
      <c r="B319" s="634"/>
      <c r="C319" s="456"/>
      <c r="D319" s="456"/>
      <c r="E319" s="485">
        <v>42</v>
      </c>
      <c r="F319" s="456"/>
      <c r="G319" s="456"/>
      <c r="H319" s="456"/>
      <c r="I319" s="456"/>
      <c r="J319" s="456"/>
      <c r="K319" s="485">
        <v>47.5</v>
      </c>
      <c r="L319" s="456"/>
      <c r="M319" s="484"/>
    </row>
    <row r="320" spans="1:13" ht="30" customHeight="1" x14ac:dyDescent="0.3">
      <c r="A320" s="653" t="s">
        <v>561</v>
      </c>
      <c r="B320" s="634"/>
      <c r="C320" s="456"/>
      <c r="D320" s="456"/>
      <c r="E320" s="456">
        <v>39</v>
      </c>
      <c r="F320" s="456"/>
      <c r="G320" s="456"/>
      <c r="H320" s="456"/>
      <c r="I320" s="456"/>
      <c r="J320" s="456"/>
      <c r="K320" s="456">
        <v>46</v>
      </c>
      <c r="L320" s="456"/>
      <c r="M320" s="484"/>
    </row>
    <row r="321" spans="1:13" ht="30" customHeight="1" x14ac:dyDescent="0.3">
      <c r="A321" s="464" t="s">
        <v>470</v>
      </c>
      <c r="B321" s="464"/>
      <c r="C321" s="486" t="s">
        <v>471</v>
      </c>
      <c r="D321" s="456">
        <f>(F313+F314+F315+F316+F317)</f>
        <v>360</v>
      </c>
      <c r="E321" s="456"/>
      <c r="F321" s="486" t="s">
        <v>472</v>
      </c>
      <c r="G321" s="456">
        <f>(D321/500)*100</f>
        <v>72</v>
      </c>
      <c r="H321" s="456"/>
      <c r="I321" s="464"/>
      <c r="J321" s="647" t="s">
        <v>473</v>
      </c>
      <c r="K321" s="647"/>
      <c r="L321" s="635" t="str">
        <f>IF(G321&gt;=91,"A1",IF(G321&gt;=81,"A2",IF(G321&gt;=71,"B1",IF(G321&gt;=61,"B2",IF(G321&gt;=51,"C1",IF(G321&gt;=41,"C2",IF(G321&gt;=33,"D","E")))))))</f>
        <v>B1</v>
      </c>
      <c r="M321" s="635" t="str">
        <f t="shared" ref="M321:M323" si="78">IF(L321&gt;=91,"A1",IF(L321&gt;=81,"A2",IF(L321&gt;=71,"B1",IF(L321&gt;=61,"B2",IF(L321&gt;=51,"C1",IF(L321&gt;=41,"C2",IF(L321&gt;=33,"D","E")))))))</f>
        <v>A1</v>
      </c>
    </row>
    <row r="322" spans="1:13" ht="30" customHeight="1" x14ac:dyDescent="0.3">
      <c r="A322" s="486" t="s">
        <v>474</v>
      </c>
      <c r="B322" s="464"/>
      <c r="C322" s="486" t="s">
        <v>475</v>
      </c>
      <c r="D322" s="456">
        <f>(L313+L314+L315+L316+L317)</f>
        <v>403.5</v>
      </c>
      <c r="E322" s="456"/>
      <c r="F322" s="486" t="s">
        <v>476</v>
      </c>
      <c r="G322" s="456">
        <f>(D322/500)*100</f>
        <v>80.7</v>
      </c>
      <c r="H322" s="456"/>
      <c r="I322" s="464"/>
      <c r="J322" s="647" t="s">
        <v>477</v>
      </c>
      <c r="K322" s="647"/>
      <c r="L322" s="635" t="str">
        <f>IF(G322&gt;=91,"A1",IF(G322&gt;=81,"A2",IF(G322&gt;=71,"B1",IF(G322&gt;=61,"B2",IF(G322&gt;=51,"C1",IF(G322&gt;=41,"C2",IF(G322&gt;=33,"D","E")))))))</f>
        <v>B1</v>
      </c>
      <c r="M322" s="635" t="str">
        <f t="shared" si="78"/>
        <v>A1</v>
      </c>
    </row>
    <row r="323" spans="1:13" ht="30" customHeight="1" x14ac:dyDescent="0.3">
      <c r="A323" s="487" t="s">
        <v>478</v>
      </c>
      <c r="B323" s="487"/>
      <c r="C323" s="487"/>
      <c r="D323" s="648">
        <f>SUM(D321:D322)</f>
        <v>763.5</v>
      </c>
      <c r="E323" s="648"/>
      <c r="F323" s="487" t="s">
        <v>479</v>
      </c>
      <c r="G323" s="487"/>
      <c r="H323" s="487"/>
      <c r="I323" s="487">
        <f>(D323/1000)*100</f>
        <v>76.349999999999994</v>
      </c>
      <c r="J323" s="487" t="s">
        <v>480</v>
      </c>
      <c r="K323" s="487"/>
      <c r="L323" s="648" t="str">
        <f>IF(I323&gt;=91,"A1",IF(I323&gt;=81,"A2",IF(I323&gt;=71,"B1",IF(I323&gt;=61,"B2",IF(I323&gt;=51,"C1",IF(I323&gt;=41,"C2",IF(I323&gt;=33,"D","E")))))))</f>
        <v>B1</v>
      </c>
      <c r="M323" s="648" t="str">
        <f t="shared" si="78"/>
        <v>A1</v>
      </c>
    </row>
    <row r="324" spans="1:13" ht="30" customHeight="1" x14ac:dyDescent="0.3">
      <c r="A324" s="645" t="s">
        <v>365</v>
      </c>
      <c r="B324" s="640"/>
      <c r="C324" s="640"/>
      <c r="D324" s="640"/>
      <c r="E324" s="640"/>
      <c r="F324" s="640"/>
      <c r="G324" s="640"/>
      <c r="H324" s="640"/>
      <c r="I324" s="640"/>
      <c r="J324" s="640"/>
      <c r="K324" s="640"/>
      <c r="L324" s="640"/>
      <c r="M324" s="641"/>
    </row>
    <row r="325" spans="1:13" ht="30" customHeight="1" x14ac:dyDescent="0.3">
      <c r="A325" s="649" t="s">
        <v>366</v>
      </c>
      <c r="B325" s="635"/>
      <c r="C325" s="635"/>
      <c r="D325" s="635"/>
      <c r="E325" s="635"/>
      <c r="F325" s="635"/>
      <c r="G325" s="635"/>
      <c r="H325" s="635"/>
      <c r="I325" s="635"/>
      <c r="J325" s="635"/>
      <c r="K325" s="635"/>
      <c r="L325" s="635"/>
      <c r="M325" s="646"/>
    </row>
    <row r="326" spans="1:13" ht="30" customHeight="1" x14ac:dyDescent="0.3">
      <c r="A326" s="649" t="s">
        <v>367</v>
      </c>
      <c r="B326" s="635"/>
      <c r="C326" s="635"/>
      <c r="D326" s="635"/>
      <c r="E326" s="635"/>
      <c r="F326" s="635" t="s">
        <v>368</v>
      </c>
      <c r="G326" s="635"/>
      <c r="H326" s="635"/>
      <c r="I326" s="635"/>
      <c r="J326" s="635"/>
      <c r="K326" s="635" t="s">
        <v>481</v>
      </c>
      <c r="L326" s="635"/>
      <c r="M326" s="646"/>
    </row>
    <row r="327" spans="1:13" ht="30" customHeight="1" x14ac:dyDescent="0.3">
      <c r="A327" s="645" t="s">
        <v>369</v>
      </c>
      <c r="B327" s="640"/>
      <c r="C327" s="640"/>
      <c r="D327" s="640"/>
      <c r="E327" s="640"/>
      <c r="F327" s="635" t="s">
        <v>370</v>
      </c>
      <c r="G327" s="635"/>
      <c r="H327" s="635"/>
      <c r="I327" s="635"/>
      <c r="J327" s="635"/>
      <c r="K327" s="635" t="s">
        <v>375</v>
      </c>
      <c r="L327" s="635"/>
      <c r="M327" s="646"/>
    </row>
    <row r="328" spans="1:13" ht="30" customHeight="1" x14ac:dyDescent="0.3">
      <c r="A328" s="649" t="s">
        <v>371</v>
      </c>
      <c r="B328" s="635"/>
      <c r="C328" s="635"/>
      <c r="D328" s="635"/>
      <c r="E328" s="635"/>
      <c r="F328" s="635"/>
      <c r="G328" s="635"/>
      <c r="H328" s="635"/>
      <c r="I328" s="635"/>
      <c r="J328" s="635"/>
      <c r="K328" s="635"/>
      <c r="L328" s="635"/>
      <c r="M328" s="646"/>
    </row>
    <row r="329" spans="1:13" ht="30" customHeight="1" x14ac:dyDescent="0.3">
      <c r="A329" s="649" t="s">
        <v>367</v>
      </c>
      <c r="B329" s="635"/>
      <c r="C329" s="635"/>
      <c r="D329" s="635"/>
      <c r="E329" s="635"/>
      <c r="F329" s="635" t="s">
        <v>368</v>
      </c>
      <c r="G329" s="635"/>
      <c r="H329" s="635"/>
      <c r="I329" s="635"/>
      <c r="J329" s="635"/>
      <c r="K329" s="635" t="s">
        <v>481</v>
      </c>
      <c r="L329" s="635"/>
      <c r="M329" s="646"/>
    </row>
    <row r="330" spans="1:13" ht="30" customHeight="1" x14ac:dyDescent="0.3">
      <c r="A330" s="642" t="s">
        <v>372</v>
      </c>
      <c r="B330" s="643"/>
      <c r="C330" s="643"/>
      <c r="D330" s="643"/>
      <c r="E330" s="643"/>
      <c r="F330" s="635" t="s">
        <v>375</v>
      </c>
      <c r="G330" s="635"/>
      <c r="H330" s="635"/>
      <c r="I330" s="635"/>
      <c r="J330" s="635"/>
      <c r="K330" s="635" t="s">
        <v>370</v>
      </c>
      <c r="L330" s="635"/>
      <c r="M330" s="646"/>
    </row>
    <row r="331" spans="1:13" ht="30" customHeight="1" x14ac:dyDescent="0.3">
      <c r="A331" s="642" t="s">
        <v>373</v>
      </c>
      <c r="B331" s="643"/>
      <c r="C331" s="643"/>
      <c r="D331" s="643"/>
      <c r="E331" s="643"/>
      <c r="F331" s="635" t="s">
        <v>375</v>
      </c>
      <c r="G331" s="635"/>
      <c r="H331" s="635"/>
      <c r="I331" s="635"/>
      <c r="J331" s="635"/>
      <c r="K331" s="635" t="s">
        <v>375</v>
      </c>
      <c r="L331" s="635"/>
      <c r="M331" s="646"/>
    </row>
    <row r="332" spans="1:13" ht="30" customHeight="1" x14ac:dyDescent="0.3">
      <c r="A332" s="652" t="s">
        <v>374</v>
      </c>
      <c r="B332" s="638"/>
      <c r="C332" s="638"/>
      <c r="D332" s="638"/>
      <c r="E332" s="639"/>
      <c r="F332" s="633" t="s">
        <v>375</v>
      </c>
      <c r="G332" s="650"/>
      <c r="H332" s="650"/>
      <c r="I332" s="650"/>
      <c r="J332" s="634"/>
      <c r="K332" s="633" t="s">
        <v>375</v>
      </c>
      <c r="L332" s="650"/>
      <c r="M332" s="651"/>
    </row>
    <row r="333" spans="1:13" ht="30" customHeight="1" x14ac:dyDescent="0.3">
      <c r="A333" s="652" t="s">
        <v>376</v>
      </c>
      <c r="B333" s="638"/>
      <c r="C333" s="638"/>
      <c r="D333" s="638"/>
      <c r="E333" s="639"/>
      <c r="F333" s="633" t="s">
        <v>375</v>
      </c>
      <c r="G333" s="650"/>
      <c r="H333" s="650"/>
      <c r="I333" s="650"/>
      <c r="J333" s="634"/>
      <c r="K333" s="633" t="s">
        <v>375</v>
      </c>
      <c r="L333" s="650"/>
      <c r="M333" s="651"/>
    </row>
    <row r="334" spans="1:13" ht="30" customHeight="1" x14ac:dyDescent="0.3">
      <c r="A334" s="649" t="s">
        <v>377</v>
      </c>
      <c r="B334" s="635"/>
      <c r="C334" s="635"/>
      <c r="D334" s="635"/>
      <c r="E334" s="635"/>
      <c r="F334" s="635"/>
      <c r="G334" s="635"/>
      <c r="H334" s="635"/>
      <c r="I334" s="635"/>
      <c r="J334" s="635"/>
      <c r="K334" s="635"/>
      <c r="L334" s="635"/>
      <c r="M334" s="646"/>
    </row>
    <row r="335" spans="1:13" ht="30" customHeight="1" x14ac:dyDescent="0.3">
      <c r="A335" s="649" t="s">
        <v>367</v>
      </c>
      <c r="B335" s="635"/>
      <c r="C335" s="635"/>
      <c r="D335" s="635"/>
      <c r="E335" s="635"/>
      <c r="F335" s="635" t="s">
        <v>368</v>
      </c>
      <c r="G335" s="635"/>
      <c r="H335" s="635"/>
      <c r="I335" s="635"/>
      <c r="J335" s="635"/>
      <c r="K335" s="635" t="s">
        <v>481</v>
      </c>
      <c r="L335" s="635"/>
      <c r="M335" s="646"/>
    </row>
    <row r="336" spans="1:13" ht="30" customHeight="1" x14ac:dyDescent="0.3">
      <c r="A336" s="645" t="s">
        <v>378</v>
      </c>
      <c r="B336" s="640"/>
      <c r="C336" s="640"/>
      <c r="D336" s="640"/>
      <c r="E336" s="640"/>
      <c r="F336" s="640"/>
      <c r="G336" s="635" t="s">
        <v>547</v>
      </c>
      <c r="H336" s="635"/>
      <c r="I336" s="635"/>
      <c r="J336" s="635"/>
      <c r="K336" s="635"/>
      <c r="L336" s="635"/>
      <c r="M336" s="646"/>
    </row>
    <row r="337" spans="1:13" ht="30" customHeight="1" x14ac:dyDescent="0.3">
      <c r="A337" s="470" t="s">
        <v>482</v>
      </c>
      <c r="B337" s="633" t="s">
        <v>48</v>
      </c>
      <c r="C337" s="650"/>
      <c r="D337" s="650"/>
      <c r="E337" s="650"/>
      <c r="F337" s="650"/>
      <c r="G337" s="650"/>
      <c r="H337" s="650"/>
      <c r="I337" s="650"/>
      <c r="J337" s="650"/>
      <c r="K337" s="650"/>
      <c r="L337" s="650"/>
      <c r="M337" s="651"/>
    </row>
    <row r="338" spans="1:13" ht="30" customHeight="1" x14ac:dyDescent="0.3">
      <c r="A338" s="470" t="s">
        <v>380</v>
      </c>
      <c r="B338" s="633" t="s">
        <v>536</v>
      </c>
      <c r="C338" s="650"/>
      <c r="D338" s="650"/>
      <c r="E338" s="650"/>
      <c r="F338" s="650"/>
      <c r="G338" s="650"/>
      <c r="H338" s="650"/>
      <c r="I338" s="650"/>
      <c r="J338" s="650"/>
      <c r="K338" s="650"/>
      <c r="L338" s="650"/>
      <c r="M338" s="651"/>
    </row>
    <row r="339" spans="1:13" ht="30" customHeight="1" x14ac:dyDescent="0.3">
      <c r="A339" s="649" t="s">
        <v>483</v>
      </c>
      <c r="B339" s="635"/>
      <c r="C339" s="635"/>
      <c r="D339" s="635" t="s">
        <v>501</v>
      </c>
      <c r="E339" s="635"/>
      <c r="F339" s="635"/>
      <c r="G339" s="635"/>
      <c r="H339" s="635"/>
      <c r="I339" s="635"/>
      <c r="J339" s="635" t="s">
        <v>484</v>
      </c>
      <c r="K339" s="635"/>
      <c r="L339" s="635"/>
      <c r="M339" s="646"/>
    </row>
    <row r="340" spans="1:13" ht="30" customHeight="1" x14ac:dyDescent="0.3">
      <c r="A340" s="649"/>
      <c r="B340" s="635"/>
      <c r="C340" s="635"/>
      <c r="D340" s="635"/>
      <c r="E340" s="635"/>
      <c r="F340" s="635"/>
      <c r="G340" s="635"/>
      <c r="H340" s="635"/>
      <c r="I340" s="635"/>
      <c r="J340" s="635"/>
      <c r="K340" s="635"/>
      <c r="L340" s="635"/>
      <c r="M340" s="646"/>
    </row>
    <row r="341" spans="1:13" ht="30" customHeight="1" x14ac:dyDescent="0.3">
      <c r="A341" s="649"/>
      <c r="B341" s="635"/>
      <c r="C341" s="635"/>
      <c r="D341" s="635"/>
      <c r="E341" s="635"/>
      <c r="F341" s="635"/>
      <c r="G341" s="635"/>
      <c r="H341" s="635"/>
      <c r="I341" s="635"/>
      <c r="J341" s="635"/>
      <c r="K341" s="635"/>
      <c r="L341" s="635"/>
      <c r="M341" s="646"/>
    </row>
    <row r="342" spans="1:13" ht="30" customHeight="1" x14ac:dyDescent="0.3">
      <c r="A342" s="649"/>
      <c r="B342" s="635"/>
      <c r="C342" s="635"/>
      <c r="D342" s="635"/>
      <c r="E342" s="635"/>
      <c r="F342" s="635"/>
      <c r="G342" s="635"/>
      <c r="H342" s="635"/>
      <c r="I342" s="635"/>
      <c r="J342" s="635"/>
      <c r="K342" s="635"/>
      <c r="L342" s="635"/>
      <c r="M342" s="646"/>
    </row>
    <row r="343" spans="1:13" ht="30" customHeight="1" x14ac:dyDescent="0.3">
      <c r="A343" s="649" t="s">
        <v>381</v>
      </c>
      <c r="B343" s="635"/>
      <c r="C343" s="635"/>
      <c r="D343" s="635"/>
      <c r="E343" s="635"/>
      <c r="F343" s="635"/>
      <c r="G343" s="635"/>
      <c r="H343" s="633" t="s">
        <v>382</v>
      </c>
      <c r="I343" s="650"/>
      <c r="J343" s="650"/>
      <c r="K343" s="650"/>
      <c r="L343" s="650"/>
      <c r="M343" s="651"/>
    </row>
    <row r="344" spans="1:13" ht="30" customHeight="1" x14ac:dyDescent="0.3">
      <c r="A344" s="488" t="s">
        <v>383</v>
      </c>
      <c r="B344" s="635" t="s">
        <v>19</v>
      </c>
      <c r="C344" s="635"/>
      <c r="D344" s="464" t="s">
        <v>383</v>
      </c>
      <c r="E344" s="456"/>
      <c r="F344" s="635" t="s">
        <v>19</v>
      </c>
      <c r="G344" s="635"/>
      <c r="J344" s="489" t="s">
        <v>384</v>
      </c>
      <c r="L344" s="489" t="s">
        <v>19</v>
      </c>
      <c r="M344" s="490"/>
    </row>
    <row r="345" spans="1:13" ht="30" customHeight="1" x14ac:dyDescent="0.3">
      <c r="A345" s="488" t="s">
        <v>385</v>
      </c>
      <c r="B345" s="635" t="s">
        <v>386</v>
      </c>
      <c r="C345" s="635"/>
      <c r="D345" s="635" t="s">
        <v>387</v>
      </c>
      <c r="E345" s="635"/>
      <c r="F345" s="635" t="s">
        <v>388</v>
      </c>
      <c r="G345" s="635"/>
      <c r="J345" s="633">
        <v>3</v>
      </c>
      <c r="K345" s="634"/>
      <c r="L345" s="456" t="s">
        <v>375</v>
      </c>
      <c r="M345" s="490"/>
    </row>
    <row r="346" spans="1:13" ht="30" customHeight="1" x14ac:dyDescent="0.3">
      <c r="A346" s="488" t="s">
        <v>389</v>
      </c>
      <c r="B346" s="635" t="s">
        <v>390</v>
      </c>
      <c r="C346" s="635"/>
      <c r="D346" s="635" t="s">
        <v>391</v>
      </c>
      <c r="E346" s="635"/>
      <c r="F346" s="635" t="s">
        <v>392</v>
      </c>
      <c r="G346" s="635"/>
      <c r="J346" s="633">
        <v>2</v>
      </c>
      <c r="K346" s="634"/>
      <c r="L346" s="456" t="s">
        <v>370</v>
      </c>
      <c r="M346" s="490"/>
    </row>
    <row r="347" spans="1:13" ht="30" customHeight="1" x14ac:dyDescent="0.3">
      <c r="A347" s="488" t="s">
        <v>393</v>
      </c>
      <c r="B347" s="635" t="s">
        <v>394</v>
      </c>
      <c r="C347" s="635"/>
      <c r="D347" s="635" t="s">
        <v>395</v>
      </c>
      <c r="E347" s="635"/>
      <c r="F347" s="635" t="s">
        <v>396</v>
      </c>
      <c r="G347" s="635"/>
      <c r="J347" s="633">
        <v>1</v>
      </c>
      <c r="K347" s="634"/>
      <c r="L347" s="456" t="s">
        <v>397</v>
      </c>
      <c r="M347" s="490"/>
    </row>
    <row r="348" spans="1:13" ht="30" customHeight="1" thickBot="1" x14ac:dyDescent="0.35">
      <c r="A348" s="491" t="s">
        <v>398</v>
      </c>
      <c r="B348" s="636" t="s">
        <v>399</v>
      </c>
      <c r="C348" s="636"/>
      <c r="D348" s="636" t="s">
        <v>400</v>
      </c>
      <c r="E348" s="636"/>
      <c r="F348" s="636" t="s">
        <v>401</v>
      </c>
      <c r="G348" s="636"/>
      <c r="H348" s="492"/>
      <c r="I348" s="492"/>
      <c r="J348" s="492"/>
      <c r="K348" s="492"/>
      <c r="L348" s="492"/>
      <c r="M348" s="493"/>
    </row>
    <row r="350" spans="1:13" ht="30" customHeight="1" thickBot="1" x14ac:dyDescent="0.35"/>
    <row r="351" spans="1:13" ht="30" customHeight="1" x14ac:dyDescent="0.3">
      <c r="A351" s="460"/>
      <c r="B351" s="655" t="s">
        <v>443</v>
      </c>
      <c r="C351" s="655"/>
      <c r="D351" s="655"/>
      <c r="E351" s="655"/>
      <c r="F351" s="655"/>
      <c r="G351" s="655"/>
      <c r="H351" s="655"/>
      <c r="I351" s="656"/>
      <c r="J351" s="657" t="s">
        <v>444</v>
      </c>
      <c r="K351" s="655"/>
      <c r="L351" s="655"/>
      <c r="M351" s="658"/>
    </row>
    <row r="352" spans="1:13" ht="30" customHeight="1" x14ac:dyDescent="0.3">
      <c r="A352" s="649" t="s">
        <v>445</v>
      </c>
      <c r="B352" s="635"/>
      <c r="C352" s="635"/>
      <c r="D352" s="635"/>
      <c r="E352" s="635"/>
      <c r="F352" s="635"/>
      <c r="G352" s="635"/>
      <c r="H352" s="635"/>
      <c r="I352" s="635"/>
      <c r="J352" s="635"/>
      <c r="K352" s="635"/>
      <c r="L352" s="635"/>
      <c r="M352" s="646"/>
    </row>
    <row r="353" spans="1:13" ht="30" customHeight="1" x14ac:dyDescent="0.3">
      <c r="A353" s="461"/>
      <c r="B353" s="659" t="s">
        <v>446</v>
      </c>
      <c r="C353" s="659"/>
      <c r="D353" s="659"/>
      <c r="E353" s="660"/>
      <c r="F353" s="462" t="s">
        <v>447</v>
      </c>
      <c r="G353" s="462"/>
      <c r="H353" s="633" t="s">
        <v>448</v>
      </c>
      <c r="I353" s="650"/>
      <c r="J353" s="634"/>
      <c r="K353" s="463" t="s">
        <v>449</v>
      </c>
      <c r="L353" s="464"/>
      <c r="M353" s="465"/>
    </row>
    <row r="354" spans="1:13" ht="30" customHeight="1" x14ac:dyDescent="0.3">
      <c r="A354" s="653" t="s">
        <v>509</v>
      </c>
      <c r="B354" s="650"/>
      <c r="C354" s="650"/>
      <c r="D354" s="650"/>
      <c r="E354" s="650"/>
      <c r="F354" s="650"/>
      <c r="G354" s="650"/>
      <c r="H354" s="650"/>
      <c r="I354" s="650"/>
      <c r="J354" s="650"/>
      <c r="K354" s="650"/>
      <c r="L354" s="650"/>
      <c r="M354" s="651"/>
    </row>
    <row r="355" spans="1:13" ht="30" customHeight="1" x14ac:dyDescent="0.3">
      <c r="A355" s="652" t="s">
        <v>450</v>
      </c>
      <c r="B355" s="638"/>
      <c r="C355" s="638"/>
      <c r="D355" s="638"/>
      <c r="E355" s="638"/>
      <c r="F355" s="638"/>
      <c r="G355" s="638"/>
      <c r="H355" s="638"/>
      <c r="I355" s="638"/>
      <c r="J355" s="638"/>
      <c r="K355" s="638"/>
      <c r="L355" s="638"/>
      <c r="M355" s="654"/>
    </row>
    <row r="356" spans="1:13" ht="30" customHeight="1" x14ac:dyDescent="0.3">
      <c r="A356" s="642" t="s">
        <v>451</v>
      </c>
      <c r="B356" s="643"/>
      <c r="C356" s="644" t="s">
        <v>52</v>
      </c>
      <c r="D356" s="638"/>
      <c r="E356" s="638"/>
      <c r="F356" s="638"/>
      <c r="G356" s="639"/>
      <c r="H356" s="466" t="s">
        <v>452</v>
      </c>
      <c r="I356" s="467"/>
      <c r="J356" s="640">
        <v>8</v>
      </c>
      <c r="K356" s="640"/>
      <c r="L356" s="640"/>
      <c r="M356" s="641"/>
    </row>
    <row r="357" spans="1:13" ht="30" customHeight="1" x14ac:dyDescent="0.3">
      <c r="A357" s="642" t="s">
        <v>453</v>
      </c>
      <c r="B357" s="643"/>
      <c r="C357" s="644" t="s">
        <v>497</v>
      </c>
      <c r="D357" s="638"/>
      <c r="E357" s="638"/>
      <c r="F357" s="638"/>
      <c r="G357" s="639"/>
      <c r="H357" s="466" t="s">
        <v>454</v>
      </c>
      <c r="I357" s="467"/>
      <c r="J357" s="640">
        <v>1225</v>
      </c>
      <c r="K357" s="640"/>
      <c r="L357" s="640"/>
      <c r="M357" s="641"/>
    </row>
    <row r="358" spans="1:13" ht="30" customHeight="1" x14ac:dyDescent="0.3">
      <c r="A358" s="642" t="s">
        <v>455</v>
      </c>
      <c r="B358" s="643"/>
      <c r="C358" s="637">
        <v>41553</v>
      </c>
      <c r="D358" s="638"/>
      <c r="E358" s="638"/>
      <c r="F358" s="638"/>
      <c r="G358" s="639"/>
      <c r="H358" s="466" t="s">
        <v>456</v>
      </c>
      <c r="I358" s="467"/>
      <c r="J358" s="640" t="s">
        <v>189</v>
      </c>
      <c r="K358" s="640"/>
      <c r="L358" s="640"/>
      <c r="M358" s="641"/>
    </row>
    <row r="359" spans="1:13" ht="30" customHeight="1" x14ac:dyDescent="0.3">
      <c r="A359" s="652" t="s">
        <v>356</v>
      </c>
      <c r="B359" s="639"/>
      <c r="C359" s="644" t="s">
        <v>417</v>
      </c>
      <c r="D359" s="638"/>
      <c r="E359" s="638"/>
      <c r="F359" s="638"/>
      <c r="G359" s="654"/>
      <c r="H359" s="652"/>
      <c r="I359" s="639"/>
      <c r="J359" s="644"/>
      <c r="K359" s="638"/>
      <c r="L359" s="638"/>
      <c r="M359" s="654"/>
    </row>
    <row r="360" spans="1:13" ht="30" customHeight="1" x14ac:dyDescent="0.3">
      <c r="A360" s="649" t="s">
        <v>458</v>
      </c>
      <c r="B360" s="635"/>
      <c r="C360" s="635"/>
      <c r="D360" s="635"/>
      <c r="E360" s="635"/>
      <c r="F360" s="635"/>
      <c r="G360" s="635"/>
      <c r="H360" s="635"/>
      <c r="I360" s="635"/>
      <c r="J360" s="635"/>
      <c r="K360" s="635"/>
      <c r="L360" s="635"/>
      <c r="M360" s="646"/>
    </row>
    <row r="361" spans="1:13" ht="30" customHeight="1" x14ac:dyDescent="0.3">
      <c r="A361" s="661" t="s">
        <v>459</v>
      </c>
      <c r="B361" s="635" t="s">
        <v>460</v>
      </c>
      <c r="C361" s="635"/>
      <c r="D361" s="635"/>
      <c r="E361" s="635"/>
      <c r="F361" s="635"/>
      <c r="G361" s="635"/>
      <c r="H361" s="635" t="s">
        <v>461</v>
      </c>
      <c r="I361" s="635"/>
      <c r="J361" s="635"/>
      <c r="K361" s="635"/>
      <c r="L361" s="635"/>
      <c r="M361" s="646"/>
    </row>
    <row r="362" spans="1:13" ht="58.5" customHeight="1" x14ac:dyDescent="0.3">
      <c r="A362" s="661"/>
      <c r="B362" s="468" t="s">
        <v>462</v>
      </c>
      <c r="C362" s="468" t="s">
        <v>463</v>
      </c>
      <c r="D362" s="468" t="s">
        <v>464</v>
      </c>
      <c r="E362" s="468" t="s">
        <v>465</v>
      </c>
      <c r="F362" s="468">
        <v>100</v>
      </c>
      <c r="G362" s="459" t="s">
        <v>326</v>
      </c>
      <c r="H362" s="468" t="s">
        <v>466</v>
      </c>
      <c r="I362" s="468" t="s">
        <v>463</v>
      </c>
      <c r="J362" s="468" t="s">
        <v>464</v>
      </c>
      <c r="K362" s="468" t="s">
        <v>467</v>
      </c>
      <c r="L362" s="468">
        <v>100</v>
      </c>
      <c r="M362" s="469" t="s">
        <v>326</v>
      </c>
    </row>
    <row r="363" spans="1:13" ht="30" customHeight="1" x14ac:dyDescent="0.3">
      <c r="A363" s="470" t="s">
        <v>21</v>
      </c>
      <c r="B363" s="455">
        <v>9</v>
      </c>
      <c r="C363" s="456">
        <v>5</v>
      </c>
      <c r="D363" s="456">
        <v>5</v>
      </c>
      <c r="E363" s="455">
        <v>68.5</v>
      </c>
      <c r="F363" s="473">
        <f t="shared" ref="F363" si="79">SUM(B363:E363)</f>
        <v>87.5</v>
      </c>
      <c r="G363" s="456" t="str">
        <f t="shared" ref="G363:G364" si="80">IF(F363&gt;=91,"A1",IF(F363&gt;=81,"A2",IF(F363&gt;=71,"B1",IF(F363&gt;=61,"B2",IF(F363&gt;=51,"C1",IF(F363&gt;=41,"C2",IF(F363&gt;=33,"D","E")))))))</f>
        <v>A2</v>
      </c>
      <c r="H363" s="456">
        <v>9.5</v>
      </c>
      <c r="I363" s="456">
        <v>5</v>
      </c>
      <c r="J363" s="456">
        <v>5</v>
      </c>
      <c r="K363" s="474">
        <v>70.5</v>
      </c>
      <c r="L363" s="475">
        <f>SUM(H363:K363)</f>
        <v>90</v>
      </c>
      <c r="M363" s="484" t="str">
        <f t="shared" ref="M363:M364" si="81">IF(L363&gt;=91,"A1",IF(L363&gt;=81,"A2",IF(L363&gt;=71,"B1",IF(L363&gt;=61,"B2",IF(L363&gt;=51,"C1",IF(L363&gt;=41,"C2",IF(L363&gt;=33,"D","E")))))))</f>
        <v>A2</v>
      </c>
    </row>
    <row r="364" spans="1:13" ht="30" customHeight="1" x14ac:dyDescent="0.3">
      <c r="A364" s="470" t="s">
        <v>22</v>
      </c>
      <c r="B364" s="457">
        <v>8.25</v>
      </c>
      <c r="C364" s="458">
        <v>5</v>
      </c>
      <c r="D364" s="458">
        <v>4</v>
      </c>
      <c r="E364" s="458">
        <v>72.5</v>
      </c>
      <c r="F364" s="458">
        <f t="shared" ref="F364" si="82">(B364+C364+D364+E364)</f>
        <v>89.75</v>
      </c>
      <c r="G364" s="458" t="str">
        <f t="shared" si="80"/>
        <v>A2</v>
      </c>
      <c r="H364" s="458">
        <v>8.5</v>
      </c>
      <c r="I364" s="458">
        <v>5</v>
      </c>
      <c r="J364" s="474">
        <v>4.5</v>
      </c>
      <c r="K364" s="458">
        <v>64</v>
      </c>
      <c r="L364" s="458">
        <f t="shared" ref="L364" si="83">SUM(H364:K364)</f>
        <v>82</v>
      </c>
      <c r="M364" s="479" t="str">
        <f t="shared" si="81"/>
        <v>A2</v>
      </c>
    </row>
    <row r="365" spans="1:13" ht="30" customHeight="1" x14ac:dyDescent="0.3">
      <c r="A365" s="470" t="s">
        <v>468</v>
      </c>
      <c r="B365" s="456">
        <v>8.5</v>
      </c>
      <c r="C365" s="456">
        <v>5</v>
      </c>
      <c r="D365" s="456">
        <v>5</v>
      </c>
      <c r="E365" s="456">
        <v>63.5</v>
      </c>
      <c r="F365" s="456">
        <f t="shared" ref="F365:F367" si="84">SUM(B365:E365)</f>
        <v>82</v>
      </c>
      <c r="G365" s="456" t="str">
        <f t="shared" ref="G365:G367" si="85">IF(F365&gt;=91,"A1",IF(F365&gt;=81,"A2",IF(F365&gt;=71,"B1",IF(F365&gt;=61,"B2",IF(F365&gt;=51,"C1",IF(F365&gt;=41,"C2",IF(F365&gt;=33,"D","E")))))))</f>
        <v>A2</v>
      </c>
      <c r="H365" s="456">
        <v>9.25</v>
      </c>
      <c r="I365" s="456">
        <v>5</v>
      </c>
      <c r="J365" s="456">
        <v>5</v>
      </c>
      <c r="K365" s="456">
        <v>71</v>
      </c>
      <c r="L365" s="473">
        <f t="shared" ref="L365" si="86">SUM(H365:K365)</f>
        <v>90.25</v>
      </c>
      <c r="M365" s="484" t="str">
        <f t="shared" ref="M365:M367" si="87">IF(L365&gt;=91,"A1",IF(L365&gt;=81,"A2",IF(L365&gt;=71,"B1",IF(L365&gt;=61,"B2",IF(L365&gt;=51,"C1",IF(L365&gt;=41,"C2",IF(L365&gt;=33,"D","E")))))))</f>
        <v>A2</v>
      </c>
    </row>
    <row r="366" spans="1:13" ht="30" customHeight="1" x14ac:dyDescent="0.3">
      <c r="A366" s="470" t="s">
        <v>24</v>
      </c>
      <c r="B366" s="459">
        <v>9.75</v>
      </c>
      <c r="C366" s="456">
        <v>5</v>
      </c>
      <c r="D366" s="456">
        <v>5</v>
      </c>
      <c r="E366" s="456">
        <v>79</v>
      </c>
      <c r="F366" s="456">
        <f t="shared" si="84"/>
        <v>98.75</v>
      </c>
      <c r="G366" s="456" t="str">
        <f t="shared" si="85"/>
        <v>A1</v>
      </c>
      <c r="H366" s="459">
        <v>9.75</v>
      </c>
      <c r="I366" s="514">
        <v>5</v>
      </c>
      <c r="J366" s="475">
        <v>5</v>
      </c>
      <c r="K366" s="456">
        <v>74.5</v>
      </c>
      <c r="L366" s="473">
        <f t="shared" ref="L366" si="88">SUM(H366:K366)</f>
        <v>94.25</v>
      </c>
      <c r="M366" s="496" t="str">
        <f t="shared" si="87"/>
        <v>A1</v>
      </c>
    </row>
    <row r="367" spans="1:13" ht="30" customHeight="1" x14ac:dyDescent="0.3">
      <c r="A367" s="470" t="s">
        <v>359</v>
      </c>
      <c r="B367" s="456">
        <v>10</v>
      </c>
      <c r="C367" s="456">
        <v>5</v>
      </c>
      <c r="D367" s="456">
        <v>5</v>
      </c>
      <c r="E367" s="456">
        <v>68.5</v>
      </c>
      <c r="F367" s="456">
        <f t="shared" si="84"/>
        <v>88.5</v>
      </c>
      <c r="G367" s="456" t="str">
        <f t="shared" si="85"/>
        <v>A2</v>
      </c>
      <c r="H367" s="459">
        <v>10</v>
      </c>
      <c r="I367" s="456">
        <v>5</v>
      </c>
      <c r="J367" s="456">
        <v>5</v>
      </c>
      <c r="K367" s="456">
        <v>71.5</v>
      </c>
      <c r="L367" s="474">
        <f t="shared" ref="L367" si="89">SUM(H367:K367)</f>
        <v>91.5</v>
      </c>
      <c r="M367" s="484" t="str">
        <f t="shared" si="87"/>
        <v>A1</v>
      </c>
    </row>
    <row r="368" spans="1:13" ht="30" customHeight="1" x14ac:dyDescent="0.3">
      <c r="A368" s="523" t="s">
        <v>503</v>
      </c>
      <c r="B368" s="515"/>
      <c r="C368" s="456"/>
      <c r="D368" s="456"/>
      <c r="E368" s="483">
        <v>50</v>
      </c>
      <c r="F368" s="480"/>
      <c r="G368" s="456"/>
      <c r="H368" s="456"/>
      <c r="I368" s="456"/>
      <c r="J368" s="456"/>
      <c r="K368" s="456">
        <v>50</v>
      </c>
      <c r="L368" s="456"/>
      <c r="M368" s="484"/>
    </row>
    <row r="369" spans="1:15" ht="30" customHeight="1" x14ac:dyDescent="0.3">
      <c r="A369" s="523" t="s">
        <v>504</v>
      </c>
      <c r="B369" s="515"/>
      <c r="C369" s="456"/>
      <c r="D369" s="456"/>
      <c r="E369" s="485">
        <v>50</v>
      </c>
      <c r="F369" s="456"/>
      <c r="G369" s="456"/>
      <c r="H369" s="456"/>
      <c r="I369" s="456"/>
      <c r="J369" s="456"/>
      <c r="K369" s="485">
        <v>48.5</v>
      </c>
      <c r="L369" s="456"/>
      <c r="M369" s="484"/>
    </row>
    <row r="370" spans="1:15" ht="30" customHeight="1" x14ac:dyDescent="0.3">
      <c r="A370" s="523" t="s">
        <v>561</v>
      </c>
      <c r="B370" s="515"/>
      <c r="C370" s="456"/>
      <c r="D370" s="456"/>
      <c r="E370" s="456">
        <v>49</v>
      </c>
      <c r="F370" s="456"/>
      <c r="G370" s="456"/>
      <c r="H370" s="456"/>
      <c r="I370" s="456"/>
      <c r="J370" s="456"/>
      <c r="K370" s="456">
        <v>50</v>
      </c>
      <c r="L370" s="456"/>
      <c r="M370" s="484"/>
    </row>
    <row r="371" spans="1:15" ht="65.25" customHeight="1" x14ac:dyDescent="0.3">
      <c r="A371" s="470" t="s">
        <v>470</v>
      </c>
      <c r="B371" s="464"/>
      <c r="C371" s="486" t="s">
        <v>471</v>
      </c>
      <c r="D371" s="456">
        <f>(F363+F364+F365+F366+F367)</f>
        <v>446.5</v>
      </c>
      <c r="E371" s="456"/>
      <c r="F371" s="486" t="s">
        <v>472</v>
      </c>
      <c r="G371" s="456">
        <f>(D371/500)*100</f>
        <v>89.3</v>
      </c>
      <c r="H371" s="456"/>
      <c r="I371" s="464"/>
      <c r="J371" s="647" t="s">
        <v>473</v>
      </c>
      <c r="K371" s="647"/>
      <c r="L371" s="635" t="str">
        <f>IF(G371&gt;=91,"A1",IF(G371&gt;=81,"A2",IF(G371&gt;=71,"B1",IF(G371&gt;=61,"B2",IF(G371&gt;=51,"C1",IF(G371&gt;=41,"C2",IF(G371&gt;=33,"D","E")))))))</f>
        <v>A2</v>
      </c>
      <c r="M371" s="646" t="str">
        <f t="shared" ref="M371:M373" si="90">IF(L371&gt;=91,"A1",IF(L371&gt;=81,"A2",IF(L371&gt;=71,"B1",IF(L371&gt;=61,"B2",IF(L371&gt;=51,"C1",IF(L371&gt;=41,"C2",IF(L371&gt;=33,"D","E")))))))</f>
        <v>A1</v>
      </c>
    </row>
    <row r="372" spans="1:15" ht="66" customHeight="1" x14ac:dyDescent="0.3">
      <c r="A372" s="497" t="s">
        <v>474</v>
      </c>
      <c r="B372" s="464"/>
      <c r="C372" s="486" t="s">
        <v>475</v>
      </c>
      <c r="D372" s="456">
        <f>(L363+L364+L365+L366+L367)</f>
        <v>448</v>
      </c>
      <c r="E372" s="456"/>
      <c r="F372" s="486" t="s">
        <v>476</v>
      </c>
      <c r="G372" s="456">
        <f>(D372/500)*100</f>
        <v>89.600000000000009</v>
      </c>
      <c r="H372" s="456"/>
      <c r="I372" s="464"/>
      <c r="J372" s="647" t="s">
        <v>477</v>
      </c>
      <c r="K372" s="647"/>
      <c r="L372" s="635" t="str">
        <f>IF(G372&gt;=91,"A1",IF(G372&gt;=81,"A2",IF(G372&gt;=71,"B1",IF(G372&gt;=61,"B2",IF(G372&gt;=51,"C1",IF(G372&gt;=41,"C2",IF(G372&gt;=33,"D","E")))))))</f>
        <v>A2</v>
      </c>
      <c r="M372" s="646" t="str">
        <f t="shared" si="90"/>
        <v>A1</v>
      </c>
    </row>
    <row r="373" spans="1:15" ht="65.25" customHeight="1" x14ac:dyDescent="0.3">
      <c r="A373" s="498" t="s">
        <v>478</v>
      </c>
      <c r="B373" s="487"/>
      <c r="C373" s="487"/>
      <c r="D373" s="648">
        <f>SUM(D371:D372)</f>
        <v>894.5</v>
      </c>
      <c r="E373" s="648"/>
      <c r="F373" s="487" t="s">
        <v>479</v>
      </c>
      <c r="G373" s="487"/>
      <c r="H373" s="487"/>
      <c r="I373" s="487">
        <f>(D373/1000)*100</f>
        <v>89.45</v>
      </c>
      <c r="J373" s="487" t="s">
        <v>480</v>
      </c>
      <c r="K373" s="487"/>
      <c r="L373" s="648" t="str">
        <f>IF(I373&gt;=91,"A1",IF(I373&gt;=81,"A2",IF(I373&gt;=71,"B1",IF(I373&gt;=61,"B2",IF(I373&gt;=51,"C1",IF(I373&gt;=41,"C2",IF(I373&gt;=33,"D","E")))))))</f>
        <v>A2</v>
      </c>
      <c r="M373" s="662" t="str">
        <f t="shared" si="90"/>
        <v>A1</v>
      </c>
    </row>
    <row r="374" spans="1:15" ht="30" customHeight="1" x14ac:dyDescent="0.3">
      <c r="A374" s="645" t="s">
        <v>365</v>
      </c>
      <c r="B374" s="640"/>
      <c r="C374" s="640"/>
      <c r="D374" s="640"/>
      <c r="E374" s="640"/>
      <c r="F374" s="640"/>
      <c r="G374" s="640"/>
      <c r="H374" s="640"/>
      <c r="I374" s="640"/>
      <c r="J374" s="640"/>
      <c r="K374" s="640"/>
      <c r="L374" s="640"/>
      <c r="M374" s="641"/>
    </row>
    <row r="375" spans="1:15" ht="30" customHeight="1" x14ac:dyDescent="0.3">
      <c r="A375" s="649" t="s">
        <v>366</v>
      </c>
      <c r="B375" s="635"/>
      <c r="C375" s="635"/>
      <c r="D375" s="635"/>
      <c r="E375" s="635"/>
      <c r="F375" s="635"/>
      <c r="G375" s="635"/>
      <c r="H375" s="635"/>
      <c r="I375" s="635"/>
      <c r="J375" s="635"/>
      <c r="K375" s="635"/>
      <c r="L375" s="635"/>
      <c r="M375" s="646"/>
    </row>
    <row r="376" spans="1:15" ht="30" customHeight="1" x14ac:dyDescent="0.3">
      <c r="A376" s="649" t="s">
        <v>367</v>
      </c>
      <c r="B376" s="635"/>
      <c r="C376" s="635"/>
      <c r="D376" s="635"/>
      <c r="E376" s="635"/>
      <c r="F376" s="635" t="s">
        <v>368</v>
      </c>
      <c r="G376" s="635"/>
      <c r="H376" s="635"/>
      <c r="I376" s="635"/>
      <c r="J376" s="635"/>
      <c r="K376" s="635" t="s">
        <v>481</v>
      </c>
      <c r="L376" s="635"/>
      <c r="M376" s="646"/>
    </row>
    <row r="377" spans="1:15" ht="30" customHeight="1" x14ac:dyDescent="0.3">
      <c r="A377" s="645" t="s">
        <v>369</v>
      </c>
      <c r="B377" s="640"/>
      <c r="C377" s="640"/>
      <c r="D377" s="640"/>
      <c r="E377" s="640"/>
      <c r="F377" s="635" t="s">
        <v>370</v>
      </c>
      <c r="G377" s="635"/>
      <c r="H377" s="635"/>
      <c r="I377" s="635"/>
      <c r="J377" s="635"/>
      <c r="K377" s="635" t="s">
        <v>505</v>
      </c>
      <c r="L377" s="635"/>
      <c r="M377" s="646"/>
    </row>
    <row r="378" spans="1:15" ht="30" customHeight="1" x14ac:dyDescent="0.3">
      <c r="A378" s="649" t="s">
        <v>371</v>
      </c>
      <c r="B378" s="635"/>
      <c r="C378" s="635"/>
      <c r="D378" s="635"/>
      <c r="E378" s="635"/>
      <c r="F378" s="635"/>
      <c r="G378" s="635"/>
      <c r="H378" s="635"/>
      <c r="I378" s="635"/>
      <c r="J378" s="635"/>
      <c r="K378" s="635"/>
      <c r="L378" s="635"/>
      <c r="M378" s="646"/>
    </row>
    <row r="379" spans="1:15" ht="30" customHeight="1" x14ac:dyDescent="0.3">
      <c r="A379" s="649" t="s">
        <v>367</v>
      </c>
      <c r="B379" s="635"/>
      <c r="C379" s="635"/>
      <c r="D379" s="635"/>
      <c r="E379" s="635"/>
      <c r="F379" s="635" t="s">
        <v>368</v>
      </c>
      <c r="G379" s="635"/>
      <c r="H379" s="635"/>
      <c r="I379" s="635"/>
      <c r="J379" s="635"/>
      <c r="K379" s="635" t="s">
        <v>481</v>
      </c>
      <c r="L379" s="635"/>
      <c r="M379" s="646"/>
    </row>
    <row r="380" spans="1:15" ht="30" customHeight="1" x14ac:dyDescent="0.3">
      <c r="A380" s="642" t="s">
        <v>372</v>
      </c>
      <c r="B380" s="643"/>
      <c r="C380" s="643"/>
      <c r="D380" s="643"/>
      <c r="E380" s="643"/>
      <c r="F380" s="635" t="s">
        <v>397</v>
      </c>
      <c r="G380" s="635"/>
      <c r="H380" s="635"/>
      <c r="I380" s="635"/>
      <c r="J380" s="635"/>
      <c r="K380" s="635" t="s">
        <v>397</v>
      </c>
      <c r="L380" s="635"/>
      <c r="M380" s="646"/>
    </row>
    <row r="381" spans="1:15" ht="30" customHeight="1" x14ac:dyDescent="0.3">
      <c r="A381" s="642" t="s">
        <v>373</v>
      </c>
      <c r="B381" s="643"/>
      <c r="C381" s="643"/>
      <c r="D381" s="643"/>
      <c r="E381" s="643"/>
      <c r="F381" s="635" t="s">
        <v>397</v>
      </c>
      <c r="G381" s="635"/>
      <c r="H381" s="635"/>
      <c r="I381" s="635"/>
      <c r="J381" s="635"/>
      <c r="K381" s="635" t="s">
        <v>397</v>
      </c>
      <c r="L381" s="635"/>
      <c r="M381" s="646"/>
      <c r="O381" s="513"/>
    </row>
    <row r="382" spans="1:15" ht="30" customHeight="1" x14ac:dyDescent="0.3">
      <c r="A382" s="652" t="s">
        <v>374</v>
      </c>
      <c r="B382" s="638"/>
      <c r="C382" s="638"/>
      <c r="D382" s="638"/>
      <c r="E382" s="639"/>
      <c r="F382" s="633" t="s">
        <v>397</v>
      </c>
      <c r="G382" s="650"/>
      <c r="H382" s="650"/>
      <c r="I382" s="650"/>
      <c r="J382" s="634"/>
      <c r="K382" s="633" t="s">
        <v>375</v>
      </c>
      <c r="L382" s="650"/>
      <c r="M382" s="651"/>
    </row>
    <row r="383" spans="1:15" ht="30" customHeight="1" x14ac:dyDescent="0.3">
      <c r="A383" s="652" t="s">
        <v>376</v>
      </c>
      <c r="B383" s="638"/>
      <c r="C383" s="638"/>
      <c r="D383" s="638"/>
      <c r="E383" s="639"/>
      <c r="F383" s="633" t="s">
        <v>375</v>
      </c>
      <c r="G383" s="650"/>
      <c r="H383" s="650"/>
      <c r="I383" s="650"/>
      <c r="J383" s="634"/>
      <c r="K383" s="633" t="s">
        <v>505</v>
      </c>
      <c r="L383" s="650"/>
      <c r="M383" s="651"/>
    </row>
    <row r="384" spans="1:15" ht="30" customHeight="1" x14ac:dyDescent="0.3">
      <c r="A384" s="649" t="s">
        <v>377</v>
      </c>
      <c r="B384" s="635"/>
      <c r="C384" s="635"/>
      <c r="D384" s="635"/>
      <c r="E384" s="635"/>
      <c r="F384" s="635"/>
      <c r="G384" s="635"/>
      <c r="H384" s="635"/>
      <c r="I384" s="635"/>
      <c r="J384" s="635"/>
      <c r="K384" s="635"/>
      <c r="L384" s="635"/>
      <c r="M384" s="646"/>
    </row>
    <row r="385" spans="1:13" ht="30" customHeight="1" x14ac:dyDescent="0.3">
      <c r="A385" s="649" t="s">
        <v>367</v>
      </c>
      <c r="B385" s="635"/>
      <c r="C385" s="635"/>
      <c r="D385" s="635"/>
      <c r="E385" s="635"/>
      <c r="F385" s="635" t="s">
        <v>368</v>
      </c>
      <c r="G385" s="635"/>
      <c r="H385" s="635"/>
      <c r="I385" s="635"/>
      <c r="J385" s="635"/>
      <c r="K385" s="635" t="s">
        <v>481</v>
      </c>
      <c r="L385" s="635"/>
      <c r="M385" s="646"/>
    </row>
    <row r="386" spans="1:13" ht="30" customHeight="1" x14ac:dyDescent="0.3">
      <c r="A386" s="645" t="s">
        <v>378</v>
      </c>
      <c r="B386" s="640"/>
      <c r="C386" s="640"/>
      <c r="D386" s="640"/>
      <c r="E386" s="640"/>
      <c r="F386" s="640"/>
      <c r="G386" s="635" t="s">
        <v>548</v>
      </c>
      <c r="H386" s="635"/>
      <c r="I386" s="635"/>
      <c r="J386" s="635"/>
      <c r="K386" s="635"/>
      <c r="L386" s="635"/>
      <c r="M386" s="646"/>
    </row>
    <row r="387" spans="1:13" ht="30" customHeight="1" x14ac:dyDescent="0.3">
      <c r="A387" s="470" t="s">
        <v>482</v>
      </c>
      <c r="B387" s="633" t="s">
        <v>54</v>
      </c>
      <c r="C387" s="650"/>
      <c r="D387" s="650"/>
      <c r="E387" s="650"/>
      <c r="F387" s="650"/>
      <c r="G387" s="650"/>
      <c r="H387" s="650"/>
      <c r="I387" s="650"/>
      <c r="J387" s="650"/>
      <c r="K387" s="650"/>
      <c r="L387" s="650"/>
      <c r="M387" s="651"/>
    </row>
    <row r="388" spans="1:13" ht="30" customHeight="1" x14ac:dyDescent="0.3">
      <c r="A388" s="470" t="s">
        <v>380</v>
      </c>
      <c r="B388" s="633" t="s">
        <v>536</v>
      </c>
      <c r="C388" s="650"/>
      <c r="D388" s="650"/>
      <c r="E388" s="650"/>
      <c r="F388" s="650"/>
      <c r="G388" s="650"/>
      <c r="H388" s="650"/>
      <c r="I388" s="650"/>
      <c r="J388" s="650"/>
      <c r="K388" s="650"/>
      <c r="L388" s="650"/>
      <c r="M388" s="651"/>
    </row>
    <row r="389" spans="1:13" ht="30" customHeight="1" x14ac:dyDescent="0.3">
      <c r="A389" s="649" t="s">
        <v>483</v>
      </c>
      <c r="B389" s="635"/>
      <c r="C389" s="635"/>
      <c r="D389" s="635"/>
      <c r="E389" s="635"/>
      <c r="F389" s="635"/>
      <c r="G389" s="635"/>
      <c r="H389" s="635"/>
      <c r="I389" s="635"/>
      <c r="J389" s="635" t="s">
        <v>484</v>
      </c>
      <c r="K389" s="635"/>
      <c r="L389" s="635"/>
      <c r="M389" s="646"/>
    </row>
    <row r="390" spans="1:13" ht="30" customHeight="1" x14ac:dyDescent="0.3">
      <c r="A390" s="649"/>
      <c r="B390" s="635"/>
      <c r="C390" s="635"/>
      <c r="D390" s="635"/>
      <c r="E390" s="635"/>
      <c r="F390" s="635"/>
      <c r="G390" s="635"/>
      <c r="H390" s="635"/>
      <c r="I390" s="635"/>
      <c r="J390" s="635"/>
      <c r="K390" s="635"/>
      <c r="L390" s="635"/>
      <c r="M390" s="646"/>
    </row>
    <row r="391" spans="1:13" ht="30" customHeight="1" x14ac:dyDescent="0.3">
      <c r="A391" s="649"/>
      <c r="B391" s="635"/>
      <c r="C391" s="635"/>
      <c r="D391" s="635"/>
      <c r="E391" s="635"/>
      <c r="F391" s="635"/>
      <c r="G391" s="635"/>
      <c r="H391" s="635"/>
      <c r="I391" s="635"/>
      <c r="J391" s="635"/>
      <c r="K391" s="635"/>
      <c r="L391" s="635"/>
      <c r="M391" s="646"/>
    </row>
    <row r="392" spans="1:13" ht="30" customHeight="1" x14ac:dyDescent="0.3">
      <c r="A392" s="649"/>
      <c r="B392" s="635"/>
      <c r="C392" s="635"/>
      <c r="D392" s="635"/>
      <c r="E392" s="635"/>
      <c r="F392" s="635"/>
      <c r="G392" s="635"/>
      <c r="H392" s="635"/>
      <c r="I392" s="635"/>
      <c r="J392" s="635"/>
      <c r="K392" s="635"/>
      <c r="L392" s="635"/>
      <c r="M392" s="646"/>
    </row>
    <row r="393" spans="1:13" ht="30" customHeight="1" x14ac:dyDescent="0.3">
      <c r="A393" s="649" t="s">
        <v>381</v>
      </c>
      <c r="B393" s="635"/>
      <c r="C393" s="635"/>
      <c r="D393" s="635"/>
      <c r="E393" s="635"/>
      <c r="F393" s="635"/>
      <c r="G393" s="635"/>
      <c r="H393" s="633" t="s">
        <v>382</v>
      </c>
      <c r="I393" s="650"/>
      <c r="J393" s="650"/>
      <c r="K393" s="650"/>
      <c r="L393" s="650"/>
      <c r="M393" s="651"/>
    </row>
    <row r="394" spans="1:13" ht="30" customHeight="1" x14ac:dyDescent="0.3">
      <c r="A394" s="488" t="s">
        <v>383</v>
      </c>
      <c r="B394" s="635" t="s">
        <v>19</v>
      </c>
      <c r="C394" s="635"/>
      <c r="D394" s="464" t="s">
        <v>383</v>
      </c>
      <c r="E394" s="456"/>
      <c r="F394" s="635" t="s">
        <v>19</v>
      </c>
      <c r="G394" s="635"/>
      <c r="H394" s="499"/>
      <c r="I394" s="499"/>
      <c r="J394" s="499" t="s">
        <v>384</v>
      </c>
      <c r="K394" s="499"/>
      <c r="L394" s="499" t="s">
        <v>19</v>
      </c>
      <c r="M394" s="490"/>
    </row>
    <row r="395" spans="1:13" ht="30" customHeight="1" x14ac:dyDescent="0.3">
      <c r="A395" s="488" t="s">
        <v>385</v>
      </c>
      <c r="B395" s="635" t="s">
        <v>386</v>
      </c>
      <c r="C395" s="635"/>
      <c r="D395" s="635" t="s">
        <v>387</v>
      </c>
      <c r="E395" s="635"/>
      <c r="F395" s="635" t="s">
        <v>388</v>
      </c>
      <c r="G395" s="635"/>
      <c r="H395" s="499"/>
      <c r="I395" s="499"/>
      <c r="J395" s="633">
        <v>3</v>
      </c>
      <c r="K395" s="634"/>
      <c r="L395" s="456" t="s">
        <v>375</v>
      </c>
      <c r="M395" s="490"/>
    </row>
    <row r="396" spans="1:13" ht="30" customHeight="1" x14ac:dyDescent="0.3">
      <c r="A396" s="488" t="s">
        <v>389</v>
      </c>
      <c r="B396" s="635" t="s">
        <v>390</v>
      </c>
      <c r="C396" s="635"/>
      <c r="D396" s="635" t="s">
        <v>391</v>
      </c>
      <c r="E396" s="635"/>
      <c r="F396" s="635" t="s">
        <v>392</v>
      </c>
      <c r="G396" s="635"/>
      <c r="H396" s="499"/>
      <c r="I396" s="499"/>
      <c r="J396" s="633">
        <v>2</v>
      </c>
      <c r="K396" s="634"/>
      <c r="L396" s="456" t="s">
        <v>370</v>
      </c>
      <c r="M396" s="490"/>
    </row>
    <row r="397" spans="1:13" ht="30" customHeight="1" x14ac:dyDescent="0.3">
      <c r="A397" s="488" t="s">
        <v>393</v>
      </c>
      <c r="B397" s="635" t="s">
        <v>394</v>
      </c>
      <c r="C397" s="635"/>
      <c r="D397" s="635" t="s">
        <v>395</v>
      </c>
      <c r="E397" s="635"/>
      <c r="F397" s="635" t="s">
        <v>396</v>
      </c>
      <c r="G397" s="635"/>
      <c r="H397" s="499"/>
      <c r="I397" s="499"/>
      <c r="J397" s="633">
        <v>1</v>
      </c>
      <c r="K397" s="634"/>
      <c r="L397" s="456" t="s">
        <v>397</v>
      </c>
      <c r="M397" s="490"/>
    </row>
    <row r="398" spans="1:13" ht="30" customHeight="1" thickBot="1" x14ac:dyDescent="0.35">
      <c r="A398" s="491" t="s">
        <v>398</v>
      </c>
      <c r="B398" s="636" t="s">
        <v>399</v>
      </c>
      <c r="C398" s="636"/>
      <c r="D398" s="636" t="s">
        <v>400</v>
      </c>
      <c r="E398" s="636"/>
      <c r="F398" s="636" t="s">
        <v>401</v>
      </c>
      <c r="G398" s="636"/>
      <c r="H398" s="492"/>
      <c r="I398" s="492"/>
      <c r="J398" s="492"/>
      <c r="K398" s="492"/>
      <c r="L398" s="492"/>
      <c r="M398" s="493"/>
    </row>
    <row r="400" spans="1:13" ht="30" customHeight="1" thickBot="1" x14ac:dyDescent="0.35"/>
    <row r="401" spans="1:13" ht="30" customHeight="1" x14ac:dyDescent="0.3">
      <c r="A401" s="460"/>
      <c r="B401" s="655" t="s">
        <v>443</v>
      </c>
      <c r="C401" s="655"/>
      <c r="D401" s="655"/>
      <c r="E401" s="655"/>
      <c r="F401" s="655"/>
      <c r="G401" s="655"/>
      <c r="H401" s="655"/>
      <c r="I401" s="656"/>
      <c r="J401" s="657" t="s">
        <v>444</v>
      </c>
      <c r="K401" s="655"/>
      <c r="L401" s="655"/>
      <c r="M401" s="658"/>
    </row>
    <row r="402" spans="1:13" ht="30" customHeight="1" x14ac:dyDescent="0.3">
      <c r="A402" s="649" t="s">
        <v>445</v>
      </c>
      <c r="B402" s="635"/>
      <c r="C402" s="635"/>
      <c r="D402" s="635"/>
      <c r="E402" s="635"/>
      <c r="F402" s="635"/>
      <c r="G402" s="635"/>
      <c r="H402" s="635"/>
      <c r="I402" s="635"/>
      <c r="J402" s="635"/>
      <c r="K402" s="635"/>
      <c r="L402" s="635"/>
      <c r="M402" s="646"/>
    </row>
    <row r="403" spans="1:13" ht="30" customHeight="1" x14ac:dyDescent="0.3">
      <c r="A403" s="461"/>
      <c r="B403" s="659" t="s">
        <v>446</v>
      </c>
      <c r="C403" s="659"/>
      <c r="D403" s="659"/>
      <c r="E403" s="660"/>
      <c r="F403" s="462" t="s">
        <v>447</v>
      </c>
      <c r="G403" s="462"/>
      <c r="H403" s="633" t="s">
        <v>448</v>
      </c>
      <c r="I403" s="650"/>
      <c r="J403" s="634"/>
      <c r="K403" s="463" t="s">
        <v>449</v>
      </c>
      <c r="L403" s="464"/>
      <c r="M403" s="465"/>
    </row>
    <row r="404" spans="1:13" ht="30" customHeight="1" x14ac:dyDescent="0.3">
      <c r="A404" s="653" t="s">
        <v>509</v>
      </c>
      <c r="B404" s="650"/>
      <c r="C404" s="650"/>
      <c r="D404" s="650"/>
      <c r="E404" s="650"/>
      <c r="F404" s="650"/>
      <c r="G404" s="650"/>
      <c r="H404" s="650"/>
      <c r="I404" s="650"/>
      <c r="J404" s="650"/>
      <c r="K404" s="650"/>
      <c r="L404" s="650"/>
      <c r="M404" s="651"/>
    </row>
    <row r="405" spans="1:13" ht="30" customHeight="1" x14ac:dyDescent="0.3">
      <c r="A405" s="652" t="s">
        <v>450</v>
      </c>
      <c r="B405" s="638"/>
      <c r="C405" s="638"/>
      <c r="D405" s="638"/>
      <c r="E405" s="638"/>
      <c r="F405" s="638"/>
      <c r="G405" s="638"/>
      <c r="H405" s="638"/>
      <c r="I405" s="638"/>
      <c r="J405" s="638"/>
      <c r="K405" s="638"/>
      <c r="L405" s="638"/>
      <c r="M405" s="654"/>
    </row>
    <row r="406" spans="1:13" ht="30" customHeight="1" x14ac:dyDescent="0.3">
      <c r="A406" s="642" t="s">
        <v>451</v>
      </c>
      <c r="B406" s="643"/>
      <c r="C406" s="644" t="s">
        <v>56</v>
      </c>
      <c r="D406" s="638"/>
      <c r="E406" s="638"/>
      <c r="F406" s="638"/>
      <c r="G406" s="639"/>
      <c r="H406" s="466" t="s">
        <v>452</v>
      </c>
      <c r="I406" s="467"/>
      <c r="J406" s="640">
        <v>9</v>
      </c>
      <c r="K406" s="640"/>
      <c r="L406" s="640"/>
      <c r="M406" s="641"/>
    </row>
    <row r="407" spans="1:13" ht="30" customHeight="1" x14ac:dyDescent="0.3">
      <c r="A407" s="642" t="s">
        <v>453</v>
      </c>
      <c r="B407" s="643"/>
      <c r="C407" s="644" t="s">
        <v>497</v>
      </c>
      <c r="D407" s="638"/>
      <c r="E407" s="638"/>
      <c r="F407" s="638"/>
      <c r="G407" s="639"/>
      <c r="H407" s="466" t="s">
        <v>454</v>
      </c>
      <c r="I407" s="467"/>
      <c r="J407" s="640">
        <v>1494</v>
      </c>
      <c r="K407" s="640"/>
      <c r="L407" s="640"/>
      <c r="M407" s="641"/>
    </row>
    <row r="408" spans="1:13" ht="30" customHeight="1" x14ac:dyDescent="0.3">
      <c r="A408" s="642" t="s">
        <v>455</v>
      </c>
      <c r="B408" s="643"/>
      <c r="C408" s="637" t="s">
        <v>195</v>
      </c>
      <c r="D408" s="638"/>
      <c r="E408" s="638"/>
      <c r="F408" s="638"/>
      <c r="G408" s="639"/>
      <c r="H408" s="466" t="s">
        <v>456</v>
      </c>
      <c r="I408" s="467"/>
      <c r="J408" s="640" t="s">
        <v>197</v>
      </c>
      <c r="K408" s="640"/>
      <c r="L408" s="640"/>
      <c r="M408" s="641"/>
    </row>
    <row r="409" spans="1:13" ht="30" customHeight="1" x14ac:dyDescent="0.3">
      <c r="A409" s="642" t="s">
        <v>457</v>
      </c>
      <c r="B409" s="643"/>
      <c r="C409" s="644" t="s">
        <v>59</v>
      </c>
      <c r="D409" s="638"/>
      <c r="E409" s="638"/>
      <c r="F409" s="638"/>
      <c r="G409" s="639"/>
      <c r="H409" s="645" t="s">
        <v>356</v>
      </c>
      <c r="I409" s="640"/>
      <c r="J409" s="640" t="s">
        <v>58</v>
      </c>
      <c r="K409" s="640"/>
      <c r="L409" s="640"/>
      <c r="M409" s="641"/>
    </row>
    <row r="410" spans="1:13" ht="30" customHeight="1" x14ac:dyDescent="0.3">
      <c r="A410" s="649" t="s">
        <v>458</v>
      </c>
      <c r="B410" s="635"/>
      <c r="C410" s="635"/>
      <c r="D410" s="635"/>
      <c r="E410" s="635"/>
      <c r="F410" s="635"/>
      <c r="G410" s="635"/>
      <c r="H410" s="635"/>
      <c r="I410" s="635"/>
      <c r="J410" s="635"/>
      <c r="K410" s="635"/>
      <c r="L410" s="635"/>
      <c r="M410" s="646"/>
    </row>
    <row r="411" spans="1:13" ht="30" customHeight="1" x14ac:dyDescent="0.3">
      <c r="A411" s="661" t="s">
        <v>459</v>
      </c>
      <c r="B411" s="635" t="s">
        <v>460</v>
      </c>
      <c r="C411" s="635"/>
      <c r="D411" s="635"/>
      <c r="E411" s="635"/>
      <c r="F411" s="635"/>
      <c r="G411" s="635"/>
      <c r="H411" s="635" t="s">
        <v>461</v>
      </c>
      <c r="I411" s="635"/>
      <c r="J411" s="635"/>
      <c r="K411" s="635"/>
      <c r="L411" s="635"/>
      <c r="M411" s="646"/>
    </row>
    <row r="412" spans="1:13" ht="58.5" customHeight="1" x14ac:dyDescent="0.3">
      <c r="A412" s="661"/>
      <c r="B412" s="468" t="s">
        <v>462</v>
      </c>
      <c r="C412" s="468" t="s">
        <v>463</v>
      </c>
      <c r="D412" s="468" t="s">
        <v>464</v>
      </c>
      <c r="E412" s="468" t="s">
        <v>465</v>
      </c>
      <c r="F412" s="468">
        <v>100</v>
      </c>
      <c r="G412" s="459" t="s">
        <v>326</v>
      </c>
      <c r="H412" s="468" t="s">
        <v>466</v>
      </c>
      <c r="I412" s="468" t="s">
        <v>463</v>
      </c>
      <c r="J412" s="468" t="s">
        <v>464</v>
      </c>
      <c r="K412" s="468" t="s">
        <v>467</v>
      </c>
      <c r="L412" s="468">
        <v>100</v>
      </c>
      <c r="M412" s="469" t="s">
        <v>326</v>
      </c>
    </row>
    <row r="413" spans="1:13" ht="30" customHeight="1" x14ac:dyDescent="0.3">
      <c r="A413" s="470" t="s">
        <v>21</v>
      </c>
      <c r="B413" s="455">
        <v>1.25</v>
      </c>
      <c r="C413" s="456">
        <v>4</v>
      </c>
      <c r="D413" s="456">
        <v>3</v>
      </c>
      <c r="E413" s="455">
        <v>5.5</v>
      </c>
      <c r="F413" s="473">
        <f t="shared" ref="F413" si="91">SUM(B413:E413)</f>
        <v>13.75</v>
      </c>
      <c r="G413" s="456" t="str">
        <f t="shared" ref="G413:G414" si="92">IF(F413&gt;=91,"A1",IF(F413&gt;=81,"A2",IF(F413&gt;=71,"B1",IF(F413&gt;=61,"B2",IF(F413&gt;=51,"C1",IF(F413&gt;=41,"C2",IF(F413&gt;=33,"D","E")))))))</f>
        <v>E</v>
      </c>
      <c r="H413" s="456">
        <v>1</v>
      </c>
      <c r="I413" s="456">
        <v>3</v>
      </c>
      <c r="J413" s="456">
        <v>2.5</v>
      </c>
      <c r="K413" s="475">
        <v>12</v>
      </c>
      <c r="L413" s="474">
        <f t="shared" ref="L413" si="93">SUM(H413:K413)</f>
        <v>18.5</v>
      </c>
      <c r="M413" s="484" t="str">
        <f t="shared" ref="M413:M414" si="94">IF(L413&gt;=91,"A1",IF(L413&gt;=81,"A2",IF(L413&gt;=71,"B1",IF(L413&gt;=61,"B2",IF(L413&gt;=51,"C1",IF(L413&gt;=41,"C2",IF(L413&gt;=33,"D","E")))))))</f>
        <v>E</v>
      </c>
    </row>
    <row r="414" spans="1:13" ht="30" customHeight="1" x14ac:dyDescent="0.3">
      <c r="A414" s="470" t="s">
        <v>22</v>
      </c>
      <c r="B414" s="457">
        <v>3.25</v>
      </c>
      <c r="C414" s="458">
        <v>3</v>
      </c>
      <c r="D414" s="458">
        <v>4</v>
      </c>
      <c r="E414" s="458">
        <v>16</v>
      </c>
      <c r="F414" s="458">
        <f t="shared" ref="F414" si="95">(B414+C414+D414+E414)</f>
        <v>26.25</v>
      </c>
      <c r="G414" s="458" t="str">
        <f t="shared" si="92"/>
        <v>E</v>
      </c>
      <c r="H414" s="458">
        <v>0.75</v>
      </c>
      <c r="I414" s="458">
        <v>4</v>
      </c>
      <c r="J414" s="474">
        <v>2.5</v>
      </c>
      <c r="K414" s="458">
        <v>23</v>
      </c>
      <c r="L414" s="458">
        <f t="shared" ref="L414" si="96">SUM(H414:K414)</f>
        <v>30.25</v>
      </c>
      <c r="M414" s="479" t="str">
        <f t="shared" si="94"/>
        <v>E</v>
      </c>
    </row>
    <row r="415" spans="1:13" ht="30" customHeight="1" x14ac:dyDescent="0.3">
      <c r="A415" s="470" t="s">
        <v>468</v>
      </c>
      <c r="B415" s="456">
        <v>1</v>
      </c>
      <c r="C415" s="456">
        <v>2</v>
      </c>
      <c r="D415" s="456">
        <v>2</v>
      </c>
      <c r="E415" s="456">
        <v>13</v>
      </c>
      <c r="F415" s="456">
        <f t="shared" ref="F415:F417" si="97">SUM(B415:E415)</f>
        <v>18</v>
      </c>
      <c r="G415" s="456" t="str">
        <f t="shared" ref="G415:G417" si="98">IF(F415&gt;=91,"A1",IF(F415&gt;=81,"A2",IF(F415&gt;=71,"B1",IF(F415&gt;=61,"B2",IF(F415&gt;=51,"C1",IF(F415&gt;=41,"C2",IF(F415&gt;=33,"D","E")))))))</f>
        <v>E</v>
      </c>
      <c r="H415" s="456">
        <v>2.5</v>
      </c>
      <c r="I415" s="456">
        <v>3</v>
      </c>
      <c r="J415" s="456">
        <v>3</v>
      </c>
      <c r="K415" s="456">
        <v>12</v>
      </c>
      <c r="L415" s="474">
        <f t="shared" ref="L415" si="99">SUM(H415:K415)</f>
        <v>20.5</v>
      </c>
      <c r="M415" s="484" t="str">
        <f t="shared" ref="M415:M417" si="100">IF(L415&gt;=91,"A1",IF(L415&gt;=81,"A2",IF(L415&gt;=71,"B1",IF(L415&gt;=61,"B2",IF(L415&gt;=51,"C1",IF(L415&gt;=41,"C2",IF(L415&gt;=33,"D","E")))))))</f>
        <v>E</v>
      </c>
    </row>
    <row r="416" spans="1:13" ht="30" customHeight="1" x14ac:dyDescent="0.3">
      <c r="A416" s="470" t="s">
        <v>24</v>
      </c>
      <c r="B416" s="459">
        <v>2.5</v>
      </c>
      <c r="C416" s="456">
        <v>2.5</v>
      </c>
      <c r="D416" s="456">
        <v>3.5</v>
      </c>
      <c r="E416" s="456">
        <v>16</v>
      </c>
      <c r="F416" s="456">
        <f t="shared" si="97"/>
        <v>24.5</v>
      </c>
      <c r="G416" s="456" t="str">
        <f t="shared" si="98"/>
        <v>E</v>
      </c>
      <c r="H416" s="459">
        <v>2</v>
      </c>
      <c r="I416" s="514">
        <v>4</v>
      </c>
      <c r="J416" s="474">
        <v>2.5</v>
      </c>
      <c r="K416" s="456">
        <v>14</v>
      </c>
      <c r="L416" s="474">
        <f t="shared" ref="L416" si="101">SUM(H416:K416)</f>
        <v>22.5</v>
      </c>
      <c r="M416" s="496" t="str">
        <f t="shared" si="100"/>
        <v>E</v>
      </c>
    </row>
    <row r="417" spans="1:13" ht="30" customHeight="1" x14ac:dyDescent="0.3">
      <c r="A417" s="470" t="s">
        <v>359</v>
      </c>
      <c r="B417" s="456">
        <v>0.75</v>
      </c>
      <c r="C417" s="456">
        <v>3</v>
      </c>
      <c r="D417" s="456">
        <v>5</v>
      </c>
      <c r="E417" s="456">
        <v>14</v>
      </c>
      <c r="F417" s="456">
        <f t="shared" si="97"/>
        <v>22.75</v>
      </c>
      <c r="G417" s="456" t="str">
        <f t="shared" si="98"/>
        <v>E</v>
      </c>
      <c r="H417" s="459">
        <v>0.75</v>
      </c>
      <c r="I417" s="456">
        <v>2.5</v>
      </c>
      <c r="J417" s="456">
        <v>3</v>
      </c>
      <c r="K417" s="456">
        <v>7</v>
      </c>
      <c r="L417" s="473">
        <f t="shared" ref="L417" si="102">SUM(H417:K417)</f>
        <v>13.25</v>
      </c>
      <c r="M417" s="484" t="str">
        <f t="shared" si="100"/>
        <v>E</v>
      </c>
    </row>
    <row r="418" spans="1:13" ht="30" customHeight="1" x14ac:dyDescent="0.3">
      <c r="A418" s="653" t="s">
        <v>503</v>
      </c>
      <c r="B418" s="634"/>
      <c r="C418" s="456"/>
      <c r="D418" s="456"/>
      <c r="E418" s="483">
        <v>10</v>
      </c>
      <c r="F418" s="480"/>
      <c r="G418" s="456"/>
      <c r="H418" s="456"/>
      <c r="I418" s="456"/>
      <c r="J418" s="456"/>
      <c r="K418" s="456">
        <v>8</v>
      </c>
      <c r="L418" s="456"/>
      <c r="M418" s="484"/>
    </row>
    <row r="419" spans="1:13" ht="30" customHeight="1" x14ac:dyDescent="0.3">
      <c r="A419" s="653" t="s">
        <v>504</v>
      </c>
      <c r="B419" s="634"/>
      <c r="C419" s="456"/>
      <c r="D419" s="456"/>
      <c r="E419" s="485">
        <v>2</v>
      </c>
      <c r="F419" s="456"/>
      <c r="G419" s="456"/>
      <c r="H419" s="456"/>
      <c r="I419" s="456"/>
      <c r="J419" s="456"/>
      <c r="K419" s="485">
        <v>11.5</v>
      </c>
      <c r="L419" s="456"/>
      <c r="M419" s="484"/>
    </row>
    <row r="420" spans="1:13" ht="30" customHeight="1" x14ac:dyDescent="0.3">
      <c r="A420" s="653" t="s">
        <v>561</v>
      </c>
      <c r="B420" s="634"/>
      <c r="C420" s="456"/>
      <c r="D420" s="456"/>
      <c r="E420" s="456">
        <v>11</v>
      </c>
      <c r="F420" s="456"/>
      <c r="G420" s="456"/>
      <c r="H420" s="456"/>
      <c r="I420" s="456"/>
      <c r="J420" s="456"/>
      <c r="K420" s="456">
        <v>12.5</v>
      </c>
      <c r="L420" s="456"/>
      <c r="M420" s="484"/>
    </row>
    <row r="421" spans="1:13" ht="61.5" customHeight="1" x14ac:dyDescent="0.3">
      <c r="A421" s="470" t="s">
        <v>470</v>
      </c>
      <c r="B421" s="464"/>
      <c r="C421" s="486" t="s">
        <v>471</v>
      </c>
      <c r="D421" s="456">
        <f>(F413+F414+F415+F416+F417)</f>
        <v>105.25</v>
      </c>
      <c r="E421" s="456"/>
      <c r="F421" s="486" t="s">
        <v>472</v>
      </c>
      <c r="G421" s="456">
        <f>(D421/500)*100</f>
        <v>21.05</v>
      </c>
      <c r="H421" s="456"/>
      <c r="I421" s="464"/>
      <c r="J421" s="647" t="s">
        <v>473</v>
      </c>
      <c r="K421" s="647"/>
      <c r="L421" s="635" t="str">
        <f>IF(G421&gt;=91,"A1",IF(G421&gt;=81,"A2",IF(G421&gt;=71,"B1",IF(G421&gt;=61,"B2",IF(G421&gt;=51,"C1",IF(G421&gt;=41,"C2",IF(G421&gt;=33,"D","E")))))))</f>
        <v>E</v>
      </c>
      <c r="M421" s="646" t="str">
        <f t="shared" ref="M421:M423" si="103">IF(L421&gt;=91,"A1",IF(L421&gt;=81,"A2",IF(L421&gt;=71,"B1",IF(L421&gt;=61,"B2",IF(L421&gt;=51,"C1",IF(L421&gt;=41,"C2",IF(L421&gt;=33,"D","E")))))))</f>
        <v>A1</v>
      </c>
    </row>
    <row r="422" spans="1:13" ht="58.5" customHeight="1" x14ac:dyDescent="0.3">
      <c r="A422" s="497" t="s">
        <v>474</v>
      </c>
      <c r="B422" s="464"/>
      <c r="C422" s="486" t="s">
        <v>475</v>
      </c>
      <c r="D422" s="456">
        <f>(L413+L414+L415+L416+L417)</f>
        <v>105</v>
      </c>
      <c r="E422" s="456"/>
      <c r="F422" s="486" t="s">
        <v>476</v>
      </c>
      <c r="G422" s="456">
        <f>(D422/500)*100</f>
        <v>21</v>
      </c>
      <c r="H422" s="456"/>
      <c r="I422" s="464"/>
      <c r="J422" s="647" t="s">
        <v>477</v>
      </c>
      <c r="K422" s="647"/>
      <c r="L422" s="635" t="str">
        <f>IF(G422&gt;=91,"A1",IF(G422&gt;=81,"A2",IF(G422&gt;=71,"B1",IF(G422&gt;=61,"B2",IF(G422&gt;=51,"C1",IF(G422&gt;=41,"C2",IF(G422&gt;=33,"D","E")))))))</f>
        <v>E</v>
      </c>
      <c r="M422" s="646" t="str">
        <f t="shared" si="103"/>
        <v>A1</v>
      </c>
    </row>
    <row r="423" spans="1:13" ht="56.25" customHeight="1" x14ac:dyDescent="0.3">
      <c r="A423" s="498" t="s">
        <v>478</v>
      </c>
      <c r="B423" s="487"/>
      <c r="C423" s="487"/>
      <c r="D423" s="648">
        <f>SUM(D421:D422)</f>
        <v>210.25</v>
      </c>
      <c r="E423" s="648"/>
      <c r="F423" s="487" t="s">
        <v>479</v>
      </c>
      <c r="G423" s="487"/>
      <c r="H423" s="487"/>
      <c r="I423" s="487">
        <v>21.02</v>
      </c>
      <c r="J423" s="487" t="s">
        <v>480</v>
      </c>
      <c r="K423" s="487"/>
      <c r="L423" s="648" t="str">
        <f>IF(I423&gt;=91,"A1",IF(I423&gt;=81,"A2",IF(I423&gt;=71,"B1",IF(I423&gt;=61,"B2",IF(I423&gt;=51,"C1",IF(I423&gt;=41,"C2",IF(I423&gt;=33,"D","E")))))))</f>
        <v>E</v>
      </c>
      <c r="M423" s="662" t="str">
        <f t="shared" si="103"/>
        <v>A1</v>
      </c>
    </row>
    <row r="424" spans="1:13" ht="30" customHeight="1" x14ac:dyDescent="0.3">
      <c r="A424" s="645" t="s">
        <v>365</v>
      </c>
      <c r="B424" s="640"/>
      <c r="C424" s="640"/>
      <c r="D424" s="640"/>
      <c r="E424" s="640"/>
      <c r="F424" s="640"/>
      <c r="G424" s="640"/>
      <c r="H424" s="640"/>
      <c r="I424" s="640"/>
      <c r="J424" s="640"/>
      <c r="K424" s="640"/>
      <c r="L424" s="640"/>
      <c r="M424" s="641"/>
    </row>
    <row r="425" spans="1:13" ht="30" customHeight="1" x14ac:dyDescent="0.3">
      <c r="A425" s="649" t="s">
        <v>366</v>
      </c>
      <c r="B425" s="635"/>
      <c r="C425" s="635"/>
      <c r="D425" s="635"/>
      <c r="E425" s="635"/>
      <c r="F425" s="635"/>
      <c r="G425" s="635"/>
      <c r="H425" s="635"/>
      <c r="I425" s="635"/>
      <c r="J425" s="635"/>
      <c r="K425" s="635"/>
      <c r="L425" s="635"/>
      <c r="M425" s="646"/>
    </row>
    <row r="426" spans="1:13" ht="30" customHeight="1" x14ac:dyDescent="0.3">
      <c r="A426" s="649" t="s">
        <v>367</v>
      </c>
      <c r="B426" s="635"/>
      <c r="C426" s="635"/>
      <c r="D426" s="635"/>
      <c r="E426" s="635"/>
      <c r="F426" s="635" t="s">
        <v>368</v>
      </c>
      <c r="G426" s="635"/>
      <c r="H426" s="635"/>
      <c r="I426" s="635"/>
      <c r="J426" s="635"/>
      <c r="K426" s="635" t="s">
        <v>481</v>
      </c>
      <c r="L426" s="635"/>
      <c r="M426" s="646"/>
    </row>
    <row r="427" spans="1:13" ht="30" customHeight="1" x14ac:dyDescent="0.3">
      <c r="A427" s="645" t="s">
        <v>369</v>
      </c>
      <c r="B427" s="640"/>
      <c r="C427" s="640"/>
      <c r="D427" s="640"/>
      <c r="E427" s="640"/>
      <c r="F427" s="635" t="s">
        <v>370</v>
      </c>
      <c r="G427" s="635"/>
      <c r="H427" s="635"/>
      <c r="I427" s="635"/>
      <c r="J427" s="635"/>
      <c r="K427" s="635" t="s">
        <v>375</v>
      </c>
      <c r="L427" s="635"/>
      <c r="M427" s="646"/>
    </row>
    <row r="428" spans="1:13" ht="30" customHeight="1" x14ac:dyDescent="0.3">
      <c r="A428" s="649" t="s">
        <v>371</v>
      </c>
      <c r="B428" s="635"/>
      <c r="C428" s="635"/>
      <c r="D428" s="635"/>
      <c r="E428" s="635"/>
      <c r="F428" s="635"/>
      <c r="G428" s="635"/>
      <c r="H428" s="635"/>
      <c r="I428" s="635"/>
      <c r="J428" s="635"/>
      <c r="K428" s="635"/>
      <c r="L428" s="635"/>
      <c r="M428" s="646"/>
    </row>
    <row r="429" spans="1:13" ht="30" customHeight="1" x14ac:dyDescent="0.3">
      <c r="A429" s="649" t="s">
        <v>367</v>
      </c>
      <c r="B429" s="635"/>
      <c r="C429" s="635"/>
      <c r="D429" s="635"/>
      <c r="E429" s="635"/>
      <c r="F429" s="635" t="s">
        <v>368</v>
      </c>
      <c r="G429" s="635"/>
      <c r="H429" s="635"/>
      <c r="I429" s="635"/>
      <c r="J429" s="635"/>
      <c r="K429" s="635" t="s">
        <v>481</v>
      </c>
      <c r="L429" s="635"/>
      <c r="M429" s="646"/>
    </row>
    <row r="430" spans="1:13" ht="30" customHeight="1" x14ac:dyDescent="0.3">
      <c r="A430" s="642" t="s">
        <v>372</v>
      </c>
      <c r="B430" s="643"/>
      <c r="C430" s="643"/>
      <c r="D430" s="643"/>
      <c r="E430" s="643"/>
      <c r="F430" s="635" t="s">
        <v>370</v>
      </c>
      <c r="G430" s="635"/>
      <c r="H430" s="635"/>
      <c r="I430" s="635"/>
      <c r="J430" s="635"/>
      <c r="K430" s="635" t="s">
        <v>370</v>
      </c>
      <c r="L430" s="635"/>
      <c r="M430" s="646"/>
    </row>
    <row r="431" spans="1:13" ht="30" customHeight="1" x14ac:dyDescent="0.3">
      <c r="A431" s="642" t="s">
        <v>373</v>
      </c>
      <c r="B431" s="643"/>
      <c r="C431" s="643"/>
      <c r="D431" s="643"/>
      <c r="E431" s="643"/>
      <c r="F431" s="635" t="s">
        <v>370</v>
      </c>
      <c r="G431" s="635"/>
      <c r="H431" s="635"/>
      <c r="I431" s="635"/>
      <c r="J431" s="635"/>
      <c r="K431" s="635" t="s">
        <v>370</v>
      </c>
      <c r="L431" s="635"/>
      <c r="M431" s="646"/>
    </row>
    <row r="432" spans="1:13" ht="30" customHeight="1" x14ac:dyDescent="0.3">
      <c r="A432" s="652" t="s">
        <v>374</v>
      </c>
      <c r="B432" s="638"/>
      <c r="C432" s="638"/>
      <c r="D432" s="638"/>
      <c r="E432" s="639"/>
      <c r="F432" s="633" t="s">
        <v>370</v>
      </c>
      <c r="G432" s="650"/>
      <c r="H432" s="650"/>
      <c r="I432" s="650"/>
      <c r="J432" s="634"/>
      <c r="K432" s="633" t="s">
        <v>375</v>
      </c>
      <c r="L432" s="650"/>
      <c r="M432" s="651"/>
    </row>
    <row r="433" spans="1:13" ht="30" customHeight="1" x14ac:dyDescent="0.3">
      <c r="A433" s="652" t="s">
        <v>376</v>
      </c>
      <c r="B433" s="638"/>
      <c r="C433" s="638"/>
      <c r="D433" s="638"/>
      <c r="E433" s="639"/>
      <c r="F433" s="633" t="s">
        <v>375</v>
      </c>
      <c r="G433" s="650"/>
      <c r="H433" s="650"/>
      <c r="I433" s="650"/>
      <c r="J433" s="634"/>
      <c r="K433" s="633" t="s">
        <v>375</v>
      </c>
      <c r="L433" s="650"/>
      <c r="M433" s="651"/>
    </row>
    <row r="434" spans="1:13" ht="30" customHeight="1" x14ac:dyDescent="0.3">
      <c r="A434" s="649" t="s">
        <v>377</v>
      </c>
      <c r="B434" s="635"/>
      <c r="C434" s="635"/>
      <c r="D434" s="635"/>
      <c r="E434" s="635"/>
      <c r="F434" s="635"/>
      <c r="G434" s="635"/>
      <c r="H434" s="635"/>
      <c r="I434" s="635"/>
      <c r="J434" s="635"/>
      <c r="K434" s="635"/>
      <c r="L434" s="635"/>
      <c r="M434" s="646"/>
    </row>
    <row r="435" spans="1:13" ht="30" customHeight="1" x14ac:dyDescent="0.3">
      <c r="A435" s="649" t="s">
        <v>367</v>
      </c>
      <c r="B435" s="635"/>
      <c r="C435" s="635"/>
      <c r="D435" s="635"/>
      <c r="E435" s="635"/>
      <c r="F435" s="635" t="s">
        <v>368</v>
      </c>
      <c r="G435" s="635"/>
      <c r="H435" s="635"/>
      <c r="I435" s="635"/>
      <c r="J435" s="635"/>
      <c r="K435" s="635" t="s">
        <v>481</v>
      </c>
      <c r="L435" s="635"/>
      <c r="M435" s="646"/>
    </row>
    <row r="436" spans="1:13" ht="30" customHeight="1" x14ac:dyDescent="0.3">
      <c r="A436" s="645" t="s">
        <v>378</v>
      </c>
      <c r="B436" s="640"/>
      <c r="C436" s="640"/>
      <c r="D436" s="640"/>
      <c r="E436" s="640"/>
      <c r="F436" s="640"/>
      <c r="G436" s="635">
        <v>183</v>
      </c>
      <c r="H436" s="635"/>
      <c r="I436" s="635"/>
      <c r="J436" s="635"/>
      <c r="K436" s="635"/>
      <c r="L436" s="635"/>
      <c r="M436" s="646"/>
    </row>
    <row r="437" spans="1:13" ht="30" customHeight="1" x14ac:dyDescent="0.3">
      <c r="A437" s="470" t="s">
        <v>482</v>
      </c>
      <c r="B437" s="633"/>
      <c r="C437" s="650"/>
      <c r="D437" s="650"/>
      <c r="E437" s="650"/>
      <c r="F437" s="650"/>
      <c r="G437" s="650"/>
      <c r="H437" s="650"/>
      <c r="I437" s="650"/>
      <c r="J437" s="650"/>
      <c r="K437" s="650"/>
      <c r="L437" s="650"/>
      <c r="M437" s="651"/>
    </row>
    <row r="438" spans="1:13" ht="30" customHeight="1" x14ac:dyDescent="0.3">
      <c r="A438" s="470" t="s">
        <v>380</v>
      </c>
      <c r="B438" s="633"/>
      <c r="C438" s="650"/>
      <c r="D438" s="650"/>
      <c r="E438" s="650"/>
      <c r="F438" s="650"/>
      <c r="G438" s="650"/>
      <c r="H438" s="650"/>
      <c r="I438" s="650"/>
      <c r="J438" s="650"/>
      <c r="K438" s="650"/>
      <c r="L438" s="650"/>
      <c r="M438" s="651"/>
    </row>
    <row r="439" spans="1:13" ht="30" customHeight="1" x14ac:dyDescent="0.3">
      <c r="A439" s="649" t="s">
        <v>483</v>
      </c>
      <c r="B439" s="635"/>
      <c r="C439" s="635"/>
      <c r="D439" s="635" t="s">
        <v>501</v>
      </c>
      <c r="E439" s="635"/>
      <c r="F439" s="635"/>
      <c r="G439" s="635"/>
      <c r="H439" s="635"/>
      <c r="I439" s="635"/>
      <c r="J439" s="635" t="s">
        <v>484</v>
      </c>
      <c r="K439" s="635"/>
      <c r="L439" s="635"/>
      <c r="M439" s="646"/>
    </row>
    <row r="440" spans="1:13" ht="30" customHeight="1" x14ac:dyDescent="0.3">
      <c r="A440" s="649"/>
      <c r="B440" s="635"/>
      <c r="C440" s="635"/>
      <c r="D440" s="635"/>
      <c r="E440" s="635"/>
      <c r="F440" s="635"/>
      <c r="G440" s="635"/>
      <c r="H440" s="635"/>
      <c r="I440" s="635"/>
      <c r="J440" s="635"/>
      <c r="K440" s="635"/>
      <c r="L440" s="635"/>
      <c r="M440" s="646"/>
    </row>
    <row r="441" spans="1:13" ht="30" customHeight="1" x14ac:dyDescent="0.3">
      <c r="A441" s="649"/>
      <c r="B441" s="635"/>
      <c r="C441" s="635"/>
      <c r="D441" s="635"/>
      <c r="E441" s="635"/>
      <c r="F441" s="635"/>
      <c r="G441" s="635"/>
      <c r="H441" s="635"/>
      <c r="I441" s="635"/>
      <c r="J441" s="635"/>
      <c r="K441" s="635"/>
      <c r="L441" s="635"/>
      <c r="M441" s="646"/>
    </row>
    <row r="442" spans="1:13" ht="30" customHeight="1" x14ac:dyDescent="0.3">
      <c r="A442" s="649"/>
      <c r="B442" s="635"/>
      <c r="C442" s="635"/>
      <c r="D442" s="635"/>
      <c r="E442" s="635"/>
      <c r="F442" s="635"/>
      <c r="G442" s="635"/>
      <c r="H442" s="635"/>
      <c r="I442" s="635"/>
      <c r="J442" s="635"/>
      <c r="K442" s="635"/>
      <c r="L442" s="635"/>
      <c r="M442" s="646"/>
    </row>
    <row r="443" spans="1:13" ht="30" customHeight="1" x14ac:dyDescent="0.3">
      <c r="A443" s="649" t="s">
        <v>381</v>
      </c>
      <c r="B443" s="635"/>
      <c r="C443" s="635"/>
      <c r="D443" s="635"/>
      <c r="E443" s="635"/>
      <c r="F443" s="635"/>
      <c r="G443" s="635"/>
      <c r="H443" s="633" t="s">
        <v>382</v>
      </c>
      <c r="I443" s="650"/>
      <c r="J443" s="650"/>
      <c r="K443" s="650"/>
      <c r="L443" s="650"/>
      <c r="M443" s="651"/>
    </row>
    <row r="444" spans="1:13" ht="30" customHeight="1" x14ac:dyDescent="0.3">
      <c r="A444" s="488" t="s">
        <v>383</v>
      </c>
      <c r="B444" s="635" t="s">
        <v>19</v>
      </c>
      <c r="C444" s="635"/>
      <c r="D444" s="464" t="s">
        <v>383</v>
      </c>
      <c r="E444" s="456"/>
      <c r="F444" s="635" t="s">
        <v>19</v>
      </c>
      <c r="G444" s="635"/>
      <c r="H444" s="499"/>
      <c r="I444" s="499"/>
      <c r="J444" s="499" t="s">
        <v>384</v>
      </c>
      <c r="K444" s="499"/>
      <c r="L444" s="499" t="s">
        <v>19</v>
      </c>
      <c r="M444" s="490"/>
    </row>
    <row r="445" spans="1:13" ht="30" customHeight="1" x14ac:dyDescent="0.3">
      <c r="A445" s="488" t="s">
        <v>385</v>
      </c>
      <c r="B445" s="635" t="s">
        <v>386</v>
      </c>
      <c r="C445" s="635"/>
      <c r="D445" s="635" t="s">
        <v>387</v>
      </c>
      <c r="E445" s="635"/>
      <c r="F445" s="635" t="s">
        <v>388</v>
      </c>
      <c r="G445" s="635"/>
      <c r="H445" s="499"/>
      <c r="I445" s="499"/>
      <c r="J445" s="633">
        <v>3</v>
      </c>
      <c r="K445" s="634"/>
      <c r="L445" s="456" t="s">
        <v>375</v>
      </c>
      <c r="M445" s="490"/>
    </row>
    <row r="446" spans="1:13" ht="30" customHeight="1" x14ac:dyDescent="0.3">
      <c r="A446" s="488" t="s">
        <v>389</v>
      </c>
      <c r="B446" s="635" t="s">
        <v>390</v>
      </c>
      <c r="C446" s="635"/>
      <c r="D446" s="635" t="s">
        <v>391</v>
      </c>
      <c r="E446" s="635"/>
      <c r="F446" s="635" t="s">
        <v>392</v>
      </c>
      <c r="G446" s="635"/>
      <c r="H446" s="499"/>
      <c r="I446" s="499"/>
      <c r="J446" s="633">
        <v>2</v>
      </c>
      <c r="K446" s="634"/>
      <c r="L446" s="456" t="s">
        <v>370</v>
      </c>
      <c r="M446" s="490"/>
    </row>
    <row r="447" spans="1:13" ht="30" customHeight="1" x14ac:dyDescent="0.3">
      <c r="A447" s="488" t="s">
        <v>393</v>
      </c>
      <c r="B447" s="635" t="s">
        <v>394</v>
      </c>
      <c r="C447" s="635"/>
      <c r="D447" s="635" t="s">
        <v>395</v>
      </c>
      <c r="E447" s="635"/>
      <c r="F447" s="635" t="s">
        <v>396</v>
      </c>
      <c r="G447" s="635"/>
      <c r="H447" s="499"/>
      <c r="I447" s="499"/>
      <c r="J447" s="633">
        <v>1</v>
      </c>
      <c r="K447" s="634"/>
      <c r="L447" s="456" t="s">
        <v>397</v>
      </c>
      <c r="M447" s="490"/>
    </row>
    <row r="448" spans="1:13" ht="30" customHeight="1" thickBot="1" x14ac:dyDescent="0.35">
      <c r="A448" s="491" t="s">
        <v>398</v>
      </c>
      <c r="B448" s="636" t="s">
        <v>399</v>
      </c>
      <c r="C448" s="636"/>
      <c r="D448" s="636" t="s">
        <v>400</v>
      </c>
      <c r="E448" s="636"/>
      <c r="F448" s="636" t="s">
        <v>401</v>
      </c>
      <c r="G448" s="636"/>
      <c r="H448" s="492"/>
      <c r="I448" s="492"/>
      <c r="J448" s="492"/>
      <c r="K448" s="492"/>
      <c r="L448" s="492"/>
      <c r="M448" s="493"/>
    </row>
    <row r="450" spans="1:13" ht="30" customHeight="1" thickBot="1" x14ac:dyDescent="0.35"/>
    <row r="451" spans="1:13" ht="30" customHeight="1" x14ac:dyDescent="0.3">
      <c r="A451" s="460"/>
      <c r="B451" s="655" t="s">
        <v>443</v>
      </c>
      <c r="C451" s="655"/>
      <c r="D451" s="655"/>
      <c r="E451" s="655"/>
      <c r="F451" s="655"/>
      <c r="G451" s="655"/>
      <c r="H451" s="655"/>
      <c r="I451" s="656"/>
      <c r="J451" s="657" t="s">
        <v>444</v>
      </c>
      <c r="K451" s="655"/>
      <c r="L451" s="655"/>
      <c r="M451" s="658"/>
    </row>
    <row r="452" spans="1:13" ht="30" customHeight="1" x14ac:dyDescent="0.3">
      <c r="A452" s="649" t="s">
        <v>445</v>
      </c>
      <c r="B452" s="635"/>
      <c r="C452" s="635"/>
      <c r="D452" s="635"/>
      <c r="E452" s="635"/>
      <c r="F452" s="635"/>
      <c r="G452" s="635"/>
      <c r="H452" s="635"/>
      <c r="I452" s="635"/>
      <c r="J452" s="635"/>
      <c r="K452" s="635"/>
      <c r="L452" s="635"/>
      <c r="M452" s="646"/>
    </row>
    <row r="453" spans="1:13" ht="30" customHeight="1" x14ac:dyDescent="0.3">
      <c r="A453" s="461"/>
      <c r="B453" s="659" t="s">
        <v>446</v>
      </c>
      <c r="C453" s="659"/>
      <c r="D453" s="659"/>
      <c r="E453" s="660"/>
      <c r="F453" s="462" t="s">
        <v>447</v>
      </c>
      <c r="G453" s="462"/>
      <c r="H453" s="633" t="s">
        <v>448</v>
      </c>
      <c r="I453" s="650"/>
      <c r="J453" s="634"/>
      <c r="K453" s="463" t="s">
        <v>449</v>
      </c>
      <c r="L453" s="464"/>
      <c r="M453" s="465"/>
    </row>
    <row r="454" spans="1:13" ht="30" customHeight="1" x14ac:dyDescent="0.3">
      <c r="A454" s="653" t="s">
        <v>509</v>
      </c>
      <c r="B454" s="650"/>
      <c r="C454" s="650"/>
      <c r="D454" s="650"/>
      <c r="E454" s="650"/>
      <c r="F454" s="650"/>
      <c r="G454" s="650"/>
      <c r="H454" s="650"/>
      <c r="I454" s="650"/>
      <c r="J454" s="650"/>
      <c r="K454" s="650"/>
      <c r="L454" s="650"/>
      <c r="M454" s="651"/>
    </row>
    <row r="455" spans="1:13" ht="30" customHeight="1" x14ac:dyDescent="0.3">
      <c r="A455" s="652" t="s">
        <v>450</v>
      </c>
      <c r="B455" s="638"/>
      <c r="C455" s="638"/>
      <c r="D455" s="638"/>
      <c r="E455" s="638"/>
      <c r="F455" s="638"/>
      <c r="G455" s="638"/>
      <c r="H455" s="638"/>
      <c r="I455" s="638"/>
      <c r="J455" s="638"/>
      <c r="K455" s="638"/>
      <c r="L455" s="638"/>
      <c r="M455" s="654"/>
    </row>
    <row r="456" spans="1:13" ht="30" customHeight="1" x14ac:dyDescent="0.3">
      <c r="A456" s="642" t="s">
        <v>451</v>
      </c>
      <c r="B456" s="643"/>
      <c r="C456" s="644" t="s">
        <v>60</v>
      </c>
      <c r="D456" s="638"/>
      <c r="E456" s="638"/>
      <c r="F456" s="638"/>
      <c r="G456" s="639"/>
      <c r="H456" s="466" t="s">
        <v>452</v>
      </c>
      <c r="I456" s="467"/>
      <c r="J456" s="640">
        <v>10</v>
      </c>
      <c r="K456" s="640"/>
      <c r="L456" s="640"/>
      <c r="M456" s="641"/>
    </row>
    <row r="457" spans="1:13" ht="30" customHeight="1" x14ac:dyDescent="0.3">
      <c r="A457" s="642" t="s">
        <v>453</v>
      </c>
      <c r="B457" s="643"/>
      <c r="C457" s="644" t="s">
        <v>497</v>
      </c>
      <c r="D457" s="638"/>
      <c r="E457" s="638"/>
      <c r="F457" s="638"/>
      <c r="G457" s="639"/>
      <c r="H457" s="466" t="s">
        <v>454</v>
      </c>
      <c r="I457" s="467"/>
      <c r="J457" s="640">
        <v>1265</v>
      </c>
      <c r="K457" s="640"/>
      <c r="L457" s="640"/>
      <c r="M457" s="641"/>
    </row>
    <row r="458" spans="1:13" ht="30" customHeight="1" x14ac:dyDescent="0.3">
      <c r="A458" s="642" t="s">
        <v>455</v>
      </c>
      <c r="B458" s="643"/>
      <c r="C458" s="637">
        <v>41475</v>
      </c>
      <c r="D458" s="638"/>
      <c r="E458" s="638"/>
      <c r="F458" s="638"/>
      <c r="G458" s="639"/>
      <c r="H458" s="466" t="s">
        <v>456</v>
      </c>
      <c r="I458" s="467"/>
      <c r="J458" s="640" t="s">
        <v>205</v>
      </c>
      <c r="K458" s="640"/>
      <c r="L458" s="640"/>
      <c r="M458" s="641"/>
    </row>
    <row r="459" spans="1:13" ht="30" customHeight="1" x14ac:dyDescent="0.3">
      <c r="A459" s="642" t="s">
        <v>457</v>
      </c>
      <c r="B459" s="643"/>
      <c r="C459" s="644" t="s">
        <v>203</v>
      </c>
      <c r="D459" s="638"/>
      <c r="E459" s="638"/>
      <c r="F459" s="638"/>
      <c r="G459" s="639"/>
      <c r="H459" s="645" t="s">
        <v>356</v>
      </c>
      <c r="I459" s="640"/>
      <c r="J459" s="640" t="s">
        <v>61</v>
      </c>
      <c r="K459" s="640"/>
      <c r="L459" s="640"/>
      <c r="M459" s="641"/>
    </row>
    <row r="460" spans="1:13" ht="30" customHeight="1" x14ac:dyDescent="0.3">
      <c r="A460" s="649" t="s">
        <v>458</v>
      </c>
      <c r="B460" s="635"/>
      <c r="C460" s="635"/>
      <c r="D460" s="635"/>
      <c r="E460" s="635"/>
      <c r="F460" s="635"/>
      <c r="G460" s="635"/>
      <c r="H460" s="635"/>
      <c r="I460" s="635"/>
      <c r="J460" s="635"/>
      <c r="K460" s="635"/>
      <c r="L460" s="635"/>
      <c r="M460" s="646"/>
    </row>
    <row r="461" spans="1:13" ht="30" customHeight="1" x14ac:dyDescent="0.3">
      <c r="A461" s="661" t="s">
        <v>459</v>
      </c>
      <c r="B461" s="635" t="s">
        <v>460</v>
      </c>
      <c r="C461" s="635"/>
      <c r="D461" s="635"/>
      <c r="E461" s="635"/>
      <c r="F461" s="635"/>
      <c r="G461" s="635"/>
      <c r="H461" s="635" t="s">
        <v>461</v>
      </c>
      <c r="I461" s="635"/>
      <c r="J461" s="635"/>
      <c r="K461" s="635"/>
      <c r="L461" s="635"/>
      <c r="M461" s="646"/>
    </row>
    <row r="462" spans="1:13" ht="62.25" customHeight="1" x14ac:dyDescent="0.3">
      <c r="A462" s="661"/>
      <c r="B462" s="468" t="s">
        <v>462</v>
      </c>
      <c r="C462" s="468" t="s">
        <v>463</v>
      </c>
      <c r="D462" s="468" t="s">
        <v>464</v>
      </c>
      <c r="E462" s="468" t="s">
        <v>465</v>
      </c>
      <c r="F462" s="468">
        <v>100</v>
      </c>
      <c r="G462" s="459" t="s">
        <v>326</v>
      </c>
      <c r="H462" s="468" t="s">
        <v>466</v>
      </c>
      <c r="I462" s="468" t="s">
        <v>463</v>
      </c>
      <c r="J462" s="468" t="s">
        <v>464</v>
      </c>
      <c r="K462" s="468" t="s">
        <v>467</v>
      </c>
      <c r="L462" s="468">
        <v>100</v>
      </c>
      <c r="M462" s="469" t="s">
        <v>326</v>
      </c>
    </row>
    <row r="463" spans="1:13" ht="30" customHeight="1" x14ac:dyDescent="0.3">
      <c r="A463" s="470" t="s">
        <v>21</v>
      </c>
      <c r="B463" s="455">
        <v>7</v>
      </c>
      <c r="C463" s="456">
        <v>5</v>
      </c>
      <c r="D463" s="456">
        <v>5</v>
      </c>
      <c r="E463" s="455">
        <v>56</v>
      </c>
      <c r="F463" s="473">
        <f t="shared" ref="F463" si="104">SUM(B463:E463)</f>
        <v>73</v>
      </c>
      <c r="G463" s="456" t="str">
        <f t="shared" ref="G463:G464" si="105">IF(F463&gt;=91,"A1",IF(F463&gt;=81,"A2",IF(F463&gt;=71,"B1",IF(F463&gt;=61,"B2",IF(F463&gt;=51,"C1",IF(F463&gt;=41,"C2",IF(F463&gt;=33,"D","E")))))))</f>
        <v>B1</v>
      </c>
      <c r="H463" s="456">
        <v>8.75</v>
      </c>
      <c r="I463" s="456">
        <v>5</v>
      </c>
      <c r="J463" s="456">
        <v>4</v>
      </c>
      <c r="K463" s="475">
        <v>64</v>
      </c>
      <c r="L463" s="473">
        <f t="shared" ref="L463" si="106">SUM(H463:K463)</f>
        <v>81.75</v>
      </c>
      <c r="M463" s="484" t="str">
        <f t="shared" ref="M463:M464" si="107">IF(L463&gt;=91,"A1",IF(L463&gt;=81,"A2",IF(L463&gt;=71,"B1",IF(L463&gt;=61,"B2",IF(L463&gt;=51,"C1",IF(L463&gt;=41,"C2",IF(L463&gt;=33,"D","E")))))))</f>
        <v>A2</v>
      </c>
    </row>
    <row r="464" spans="1:13" ht="30" customHeight="1" x14ac:dyDescent="0.3">
      <c r="A464" s="470" t="s">
        <v>22</v>
      </c>
      <c r="B464" s="457">
        <v>9</v>
      </c>
      <c r="C464" s="458">
        <v>4</v>
      </c>
      <c r="D464" s="458">
        <v>4</v>
      </c>
      <c r="E464" s="458">
        <v>63.5</v>
      </c>
      <c r="F464" s="458">
        <f t="shared" ref="F464" si="108">(B464+C464+D464+E464)</f>
        <v>80.5</v>
      </c>
      <c r="G464" s="458" t="str">
        <f t="shared" si="105"/>
        <v>B1</v>
      </c>
      <c r="H464" s="458">
        <v>8.5</v>
      </c>
      <c r="I464" s="458">
        <v>5</v>
      </c>
      <c r="J464" s="475">
        <v>4</v>
      </c>
      <c r="K464" s="458">
        <v>70.5</v>
      </c>
      <c r="L464" s="458">
        <f t="shared" ref="L464" si="109">SUM(H464:K464)</f>
        <v>88</v>
      </c>
      <c r="M464" s="479" t="str">
        <f t="shared" si="107"/>
        <v>A2</v>
      </c>
    </row>
    <row r="465" spans="1:13" ht="30" customHeight="1" x14ac:dyDescent="0.3">
      <c r="A465" s="470" t="s">
        <v>468</v>
      </c>
      <c r="B465" s="456">
        <v>9.25</v>
      </c>
      <c r="C465" s="456">
        <v>5</v>
      </c>
      <c r="D465" s="456">
        <v>5</v>
      </c>
      <c r="E465" s="456">
        <v>58</v>
      </c>
      <c r="F465" s="456">
        <f t="shared" ref="F465:F467" si="110">SUM(B465:E465)</f>
        <v>77.25</v>
      </c>
      <c r="G465" s="456" t="str">
        <f t="shared" ref="G465:G467" si="111">IF(F465&gt;=91,"A1",IF(F465&gt;=81,"A2",IF(F465&gt;=71,"B1",IF(F465&gt;=61,"B2",IF(F465&gt;=51,"C1",IF(F465&gt;=41,"C2",IF(F465&gt;=33,"D","E")))))))</f>
        <v>B1</v>
      </c>
      <c r="H465" s="456">
        <v>9.25</v>
      </c>
      <c r="I465" s="456">
        <v>5</v>
      </c>
      <c r="J465" s="456">
        <v>5</v>
      </c>
      <c r="K465" s="456">
        <v>61.5</v>
      </c>
      <c r="L465" s="473">
        <f t="shared" ref="L465" si="112">SUM(H465:K465)</f>
        <v>80.75</v>
      </c>
      <c r="M465" s="484" t="str">
        <f t="shared" ref="M465:M467" si="113">IF(L465&gt;=91,"A1",IF(L465&gt;=81,"A2",IF(L465&gt;=71,"B1",IF(L465&gt;=61,"B2",IF(L465&gt;=51,"C1",IF(L465&gt;=41,"C2",IF(L465&gt;=33,"D","E")))))))</f>
        <v>B1</v>
      </c>
    </row>
    <row r="466" spans="1:13" ht="30" customHeight="1" x14ac:dyDescent="0.3">
      <c r="A466" s="470" t="s">
        <v>24</v>
      </c>
      <c r="B466" s="459">
        <v>9.75</v>
      </c>
      <c r="C466" s="456">
        <v>5</v>
      </c>
      <c r="D466" s="456">
        <v>5</v>
      </c>
      <c r="E466" s="456">
        <v>78.5</v>
      </c>
      <c r="F466" s="456">
        <f t="shared" si="110"/>
        <v>98.25</v>
      </c>
      <c r="G466" s="456" t="str">
        <f t="shared" si="111"/>
        <v>A1</v>
      </c>
      <c r="H466" s="459">
        <v>8.5</v>
      </c>
      <c r="I466" s="514">
        <v>5</v>
      </c>
      <c r="J466" s="475">
        <v>5</v>
      </c>
      <c r="K466" s="456">
        <v>73.5</v>
      </c>
      <c r="L466" s="475">
        <f t="shared" ref="L466" si="114">SUM(H466:K466)</f>
        <v>92</v>
      </c>
      <c r="M466" s="496" t="str">
        <f t="shared" si="113"/>
        <v>A1</v>
      </c>
    </row>
    <row r="467" spans="1:13" ht="30" customHeight="1" x14ac:dyDescent="0.3">
      <c r="A467" s="470" t="s">
        <v>359</v>
      </c>
      <c r="B467" s="456">
        <v>9.75</v>
      </c>
      <c r="C467" s="456">
        <v>5</v>
      </c>
      <c r="D467" s="456">
        <v>5</v>
      </c>
      <c r="E467" s="456">
        <v>69</v>
      </c>
      <c r="F467" s="456">
        <f t="shared" si="110"/>
        <v>88.75</v>
      </c>
      <c r="G467" s="456" t="str">
        <f t="shared" si="111"/>
        <v>A2</v>
      </c>
      <c r="H467" s="459">
        <v>9.25</v>
      </c>
      <c r="I467" s="456">
        <v>5</v>
      </c>
      <c r="J467" s="456">
        <v>5</v>
      </c>
      <c r="K467" s="456">
        <v>71</v>
      </c>
      <c r="L467" s="473">
        <f t="shared" ref="L467" si="115">SUM(H467:K467)</f>
        <v>90.25</v>
      </c>
      <c r="M467" s="484" t="str">
        <f t="shared" si="113"/>
        <v>A2</v>
      </c>
    </row>
    <row r="468" spans="1:13" ht="30" customHeight="1" x14ac:dyDescent="0.3">
      <c r="A468" s="653" t="s">
        <v>503</v>
      </c>
      <c r="B468" s="634"/>
      <c r="C468" s="456"/>
      <c r="D468" s="456"/>
      <c r="E468" s="483">
        <v>44</v>
      </c>
      <c r="F468" s="480"/>
      <c r="G468" s="456"/>
      <c r="H468" s="456"/>
      <c r="I468" s="456"/>
      <c r="J468" s="456"/>
      <c r="K468" s="456">
        <v>49.5</v>
      </c>
      <c r="L468" s="456"/>
      <c r="M468" s="484"/>
    </row>
    <row r="469" spans="1:13" ht="30" customHeight="1" x14ac:dyDescent="0.3">
      <c r="A469" s="653" t="s">
        <v>504</v>
      </c>
      <c r="B469" s="634"/>
      <c r="C469" s="456"/>
      <c r="D469" s="456"/>
      <c r="E469" s="485">
        <v>45.5</v>
      </c>
      <c r="F469" s="456"/>
      <c r="G469" s="456"/>
      <c r="H469" s="456"/>
      <c r="I469" s="456"/>
      <c r="J469" s="456"/>
      <c r="K469" s="485">
        <v>37.5</v>
      </c>
      <c r="L469" s="456"/>
      <c r="M469" s="484"/>
    </row>
    <row r="470" spans="1:13" ht="30" customHeight="1" x14ac:dyDescent="0.3">
      <c r="A470" s="653" t="s">
        <v>561</v>
      </c>
      <c r="B470" s="634"/>
      <c r="C470" s="456"/>
      <c r="D470" s="456"/>
      <c r="E470" s="456">
        <v>42</v>
      </c>
      <c r="F470" s="456"/>
      <c r="G470" s="456"/>
      <c r="H470" s="456"/>
      <c r="I470" s="456"/>
      <c r="J470" s="456"/>
      <c r="K470" s="456">
        <v>41.5</v>
      </c>
      <c r="L470" s="456"/>
      <c r="M470" s="484"/>
    </row>
    <row r="471" spans="1:13" ht="62.25" customHeight="1" x14ac:dyDescent="0.3">
      <c r="A471" s="470" t="s">
        <v>470</v>
      </c>
      <c r="B471" s="464"/>
      <c r="C471" s="486" t="s">
        <v>471</v>
      </c>
      <c r="D471" s="456">
        <f>(F463+F464+F465+F466+F467)</f>
        <v>417.75</v>
      </c>
      <c r="E471" s="456"/>
      <c r="F471" s="486" t="s">
        <v>472</v>
      </c>
      <c r="G471" s="456">
        <f>(D471/500)*100</f>
        <v>83.55</v>
      </c>
      <c r="H471" s="456"/>
      <c r="I471" s="464"/>
      <c r="J471" s="647" t="s">
        <v>473</v>
      </c>
      <c r="K471" s="647"/>
      <c r="L471" s="635" t="str">
        <f>IF(G471&gt;=91,"A1",IF(G471&gt;=81,"A2",IF(G471&gt;=71,"B1",IF(G471&gt;=61,"B2",IF(G471&gt;=51,"C1",IF(G471&gt;=41,"C2",IF(G471&gt;=33,"D","E")))))))</f>
        <v>A2</v>
      </c>
      <c r="M471" s="646" t="str">
        <f t="shared" ref="M471:M473" si="116">IF(L471&gt;=91,"A1",IF(L471&gt;=81,"A2",IF(L471&gt;=71,"B1",IF(L471&gt;=61,"B2",IF(L471&gt;=51,"C1",IF(L471&gt;=41,"C2",IF(L471&gt;=33,"D","E")))))))</f>
        <v>A1</v>
      </c>
    </row>
    <row r="472" spans="1:13" ht="65.25" customHeight="1" x14ac:dyDescent="0.3">
      <c r="A472" s="497" t="s">
        <v>474</v>
      </c>
      <c r="B472" s="464"/>
      <c r="C472" s="486" t="s">
        <v>475</v>
      </c>
      <c r="D472" s="456">
        <f>(L463+L464+L465+L466+L467)</f>
        <v>432.75</v>
      </c>
      <c r="E472" s="456"/>
      <c r="F472" s="486" t="s">
        <v>476</v>
      </c>
      <c r="G472" s="456">
        <f>(D472/500)*100</f>
        <v>86.550000000000011</v>
      </c>
      <c r="H472" s="456"/>
      <c r="I472" s="464"/>
      <c r="J472" s="647" t="s">
        <v>477</v>
      </c>
      <c r="K472" s="647"/>
      <c r="L472" s="635" t="str">
        <f>IF(G472&gt;=91,"A1",IF(G472&gt;=81,"A2",IF(G472&gt;=71,"B1",IF(G472&gt;=61,"B2",IF(G472&gt;=51,"C1",IF(G472&gt;=41,"C2",IF(G472&gt;=33,"D","E")))))))</f>
        <v>A2</v>
      </c>
      <c r="M472" s="646" t="str">
        <f t="shared" si="116"/>
        <v>A1</v>
      </c>
    </row>
    <row r="473" spans="1:13" ht="78.75" customHeight="1" x14ac:dyDescent="0.3">
      <c r="A473" s="498" t="s">
        <v>478</v>
      </c>
      <c r="B473" s="487"/>
      <c r="C473" s="487"/>
      <c r="D473" s="648">
        <f>SUM(D471:D472)</f>
        <v>850.5</v>
      </c>
      <c r="E473" s="648"/>
      <c r="F473" s="487" t="s">
        <v>479</v>
      </c>
      <c r="G473" s="487"/>
      <c r="H473" s="487"/>
      <c r="I473" s="487">
        <f>(D473/1000)*100</f>
        <v>85.05</v>
      </c>
      <c r="J473" s="487" t="s">
        <v>480</v>
      </c>
      <c r="K473" s="487"/>
      <c r="L473" s="648" t="str">
        <f>IF(I473&gt;=91,"A1",IF(I473&gt;=81,"A2",IF(I473&gt;=71,"B1",IF(I473&gt;=61,"B2",IF(I473&gt;=51,"C1",IF(I473&gt;=41,"C2",IF(I473&gt;=33,"D","E")))))))</f>
        <v>A2</v>
      </c>
      <c r="M473" s="662" t="str">
        <f t="shared" si="116"/>
        <v>A1</v>
      </c>
    </row>
    <row r="474" spans="1:13" ht="30" customHeight="1" x14ac:dyDescent="0.3">
      <c r="A474" s="645" t="s">
        <v>365</v>
      </c>
      <c r="B474" s="640"/>
      <c r="C474" s="640"/>
      <c r="D474" s="640"/>
      <c r="E474" s="640"/>
      <c r="F474" s="640"/>
      <c r="G474" s="640"/>
      <c r="H474" s="640"/>
      <c r="I474" s="640"/>
      <c r="J474" s="640"/>
      <c r="K474" s="640"/>
      <c r="L474" s="640"/>
      <c r="M474" s="641"/>
    </row>
    <row r="475" spans="1:13" ht="30" customHeight="1" x14ac:dyDescent="0.3">
      <c r="A475" s="649" t="s">
        <v>366</v>
      </c>
      <c r="B475" s="635"/>
      <c r="C475" s="635"/>
      <c r="D475" s="635"/>
      <c r="E475" s="635"/>
      <c r="F475" s="635"/>
      <c r="G475" s="635"/>
      <c r="H475" s="635"/>
      <c r="I475" s="635"/>
      <c r="J475" s="635"/>
      <c r="K475" s="635"/>
      <c r="L475" s="635"/>
      <c r="M475" s="646"/>
    </row>
    <row r="476" spans="1:13" ht="30" customHeight="1" x14ac:dyDescent="0.3">
      <c r="A476" s="649" t="s">
        <v>367</v>
      </c>
      <c r="B476" s="635"/>
      <c r="C476" s="635"/>
      <c r="D476" s="635"/>
      <c r="E476" s="635"/>
      <c r="F476" s="635" t="s">
        <v>368</v>
      </c>
      <c r="G476" s="635"/>
      <c r="H476" s="635"/>
      <c r="I476" s="635"/>
      <c r="J476" s="635"/>
      <c r="K476" s="635" t="s">
        <v>481</v>
      </c>
      <c r="L476" s="635"/>
      <c r="M476" s="646"/>
    </row>
    <row r="477" spans="1:13" ht="30" customHeight="1" x14ac:dyDescent="0.3">
      <c r="A477" s="645" t="s">
        <v>369</v>
      </c>
      <c r="B477" s="640"/>
      <c r="C477" s="640"/>
      <c r="D477" s="640"/>
      <c r="E477" s="640"/>
      <c r="F477" s="635" t="s">
        <v>370</v>
      </c>
      <c r="G477" s="635"/>
      <c r="H477" s="635"/>
      <c r="I477" s="635"/>
      <c r="J477" s="635"/>
      <c r="K477" s="635" t="s">
        <v>370</v>
      </c>
      <c r="L477" s="635"/>
      <c r="M477" s="646"/>
    </row>
    <row r="478" spans="1:13" ht="30" customHeight="1" x14ac:dyDescent="0.3">
      <c r="A478" s="649" t="s">
        <v>371</v>
      </c>
      <c r="B478" s="635"/>
      <c r="C478" s="635"/>
      <c r="D478" s="635"/>
      <c r="E478" s="635"/>
      <c r="F478" s="635"/>
      <c r="G478" s="635"/>
      <c r="H478" s="635"/>
      <c r="I478" s="635"/>
      <c r="J478" s="635"/>
      <c r="K478" s="635"/>
      <c r="L478" s="635"/>
      <c r="M478" s="646"/>
    </row>
    <row r="479" spans="1:13" ht="30" customHeight="1" x14ac:dyDescent="0.3">
      <c r="A479" s="649" t="s">
        <v>367</v>
      </c>
      <c r="B479" s="635"/>
      <c r="C479" s="635"/>
      <c r="D479" s="635"/>
      <c r="E479" s="635"/>
      <c r="F479" s="635" t="s">
        <v>368</v>
      </c>
      <c r="G479" s="635"/>
      <c r="H479" s="635"/>
      <c r="I479" s="635"/>
      <c r="J479" s="635"/>
      <c r="K479" s="635" t="s">
        <v>481</v>
      </c>
      <c r="L479" s="635"/>
      <c r="M479" s="646"/>
    </row>
    <row r="480" spans="1:13" ht="30" customHeight="1" x14ac:dyDescent="0.3">
      <c r="A480" s="642" t="s">
        <v>372</v>
      </c>
      <c r="B480" s="643"/>
      <c r="C480" s="643"/>
      <c r="D480" s="643"/>
      <c r="E480" s="643"/>
      <c r="F480" s="635" t="s">
        <v>375</v>
      </c>
      <c r="G480" s="635"/>
      <c r="H480" s="635"/>
      <c r="I480" s="635"/>
      <c r="J480" s="635"/>
      <c r="K480" s="635" t="s">
        <v>375</v>
      </c>
      <c r="L480" s="635"/>
      <c r="M480" s="646"/>
    </row>
    <row r="481" spans="1:13" ht="30" customHeight="1" x14ac:dyDescent="0.3">
      <c r="A481" s="642" t="s">
        <v>373</v>
      </c>
      <c r="B481" s="643"/>
      <c r="C481" s="643"/>
      <c r="D481" s="643"/>
      <c r="E481" s="643"/>
      <c r="F481" s="635" t="s">
        <v>375</v>
      </c>
      <c r="G481" s="635"/>
      <c r="H481" s="635"/>
      <c r="I481" s="635"/>
      <c r="J481" s="635"/>
      <c r="K481" s="635" t="s">
        <v>375</v>
      </c>
      <c r="L481" s="635"/>
      <c r="M481" s="646"/>
    </row>
    <row r="482" spans="1:13" ht="30" customHeight="1" x14ac:dyDescent="0.3">
      <c r="A482" s="652" t="s">
        <v>374</v>
      </c>
      <c r="B482" s="638"/>
      <c r="C482" s="638"/>
      <c r="D482" s="638"/>
      <c r="E482" s="639"/>
      <c r="F482" s="633" t="s">
        <v>375</v>
      </c>
      <c r="G482" s="650"/>
      <c r="H482" s="650"/>
      <c r="I482" s="650"/>
      <c r="J482" s="634"/>
      <c r="K482" s="633" t="s">
        <v>375</v>
      </c>
      <c r="L482" s="650"/>
      <c r="M482" s="651"/>
    </row>
    <row r="483" spans="1:13" ht="30" customHeight="1" x14ac:dyDescent="0.3">
      <c r="A483" s="652" t="s">
        <v>376</v>
      </c>
      <c r="B483" s="638"/>
      <c r="C483" s="638"/>
      <c r="D483" s="638"/>
      <c r="E483" s="639"/>
      <c r="F483" s="633" t="s">
        <v>375</v>
      </c>
      <c r="G483" s="650"/>
      <c r="H483" s="650"/>
      <c r="I483" s="650"/>
      <c r="J483" s="634"/>
      <c r="K483" s="633" t="s">
        <v>505</v>
      </c>
      <c r="L483" s="650"/>
      <c r="M483" s="651"/>
    </row>
    <row r="484" spans="1:13" ht="30" customHeight="1" x14ac:dyDescent="0.3">
      <c r="A484" s="649" t="s">
        <v>377</v>
      </c>
      <c r="B484" s="635"/>
      <c r="C484" s="635"/>
      <c r="D484" s="635"/>
      <c r="E484" s="635"/>
      <c r="F484" s="635"/>
      <c r="G484" s="635"/>
      <c r="H484" s="635"/>
      <c r="I484" s="635"/>
      <c r="J484" s="635"/>
      <c r="K484" s="635"/>
      <c r="L484" s="635"/>
      <c r="M484" s="646"/>
    </row>
    <row r="485" spans="1:13" ht="30" customHeight="1" x14ac:dyDescent="0.3">
      <c r="A485" s="649" t="s">
        <v>367</v>
      </c>
      <c r="B485" s="635"/>
      <c r="C485" s="635"/>
      <c r="D485" s="635"/>
      <c r="E485" s="635"/>
      <c r="F485" s="635" t="s">
        <v>368</v>
      </c>
      <c r="G485" s="635"/>
      <c r="H485" s="635"/>
      <c r="I485" s="635"/>
      <c r="J485" s="635"/>
      <c r="K485" s="635" t="s">
        <v>481</v>
      </c>
      <c r="L485" s="635"/>
      <c r="M485" s="646"/>
    </row>
    <row r="486" spans="1:13" ht="30" customHeight="1" x14ac:dyDescent="0.3">
      <c r="A486" s="645" t="s">
        <v>378</v>
      </c>
      <c r="B486" s="640"/>
      <c r="C486" s="640"/>
      <c r="D486" s="640"/>
      <c r="E486" s="640"/>
      <c r="F486" s="640"/>
      <c r="G486" s="635" t="s">
        <v>549</v>
      </c>
      <c r="H486" s="635"/>
      <c r="I486" s="635"/>
      <c r="J486" s="635"/>
      <c r="K486" s="635"/>
      <c r="L486" s="635"/>
      <c r="M486" s="646"/>
    </row>
    <row r="487" spans="1:13" ht="30" customHeight="1" x14ac:dyDescent="0.3">
      <c r="A487" s="470" t="s">
        <v>482</v>
      </c>
      <c r="B487" s="633" t="s">
        <v>48</v>
      </c>
      <c r="C487" s="650"/>
      <c r="D487" s="650"/>
      <c r="E487" s="650"/>
      <c r="F487" s="650"/>
      <c r="G487" s="650"/>
      <c r="H487" s="650"/>
      <c r="I487" s="650"/>
      <c r="J487" s="650"/>
      <c r="K487" s="650"/>
      <c r="L487" s="650"/>
      <c r="M487" s="651"/>
    </row>
    <row r="488" spans="1:13" ht="30" customHeight="1" x14ac:dyDescent="0.3">
      <c r="A488" s="470" t="s">
        <v>380</v>
      </c>
      <c r="B488" s="633" t="s">
        <v>536</v>
      </c>
      <c r="C488" s="650"/>
      <c r="D488" s="650"/>
      <c r="E488" s="650"/>
      <c r="F488" s="650"/>
      <c r="G488" s="650"/>
      <c r="H488" s="650"/>
      <c r="I488" s="650"/>
      <c r="J488" s="650"/>
      <c r="K488" s="650"/>
      <c r="L488" s="650"/>
      <c r="M488" s="651"/>
    </row>
    <row r="489" spans="1:13" ht="30" customHeight="1" x14ac:dyDescent="0.3">
      <c r="A489" s="649" t="s">
        <v>483</v>
      </c>
      <c r="B489" s="635"/>
      <c r="C489" s="635"/>
      <c r="D489" s="635" t="s">
        <v>501</v>
      </c>
      <c r="E489" s="635"/>
      <c r="F489" s="635"/>
      <c r="G489" s="635"/>
      <c r="H489" s="635"/>
      <c r="I489" s="635"/>
      <c r="J489" s="635" t="s">
        <v>484</v>
      </c>
      <c r="K489" s="635"/>
      <c r="L489" s="635"/>
      <c r="M489" s="646"/>
    </row>
    <row r="490" spans="1:13" ht="30" customHeight="1" x14ac:dyDescent="0.3">
      <c r="A490" s="649"/>
      <c r="B490" s="635"/>
      <c r="C490" s="635"/>
      <c r="D490" s="635"/>
      <c r="E490" s="635"/>
      <c r="F490" s="635"/>
      <c r="G490" s="635"/>
      <c r="H490" s="635"/>
      <c r="I490" s="635"/>
      <c r="J490" s="635"/>
      <c r="K490" s="635"/>
      <c r="L490" s="635"/>
      <c r="M490" s="646"/>
    </row>
    <row r="491" spans="1:13" ht="30" customHeight="1" x14ac:dyDescent="0.3">
      <c r="A491" s="649"/>
      <c r="B491" s="635"/>
      <c r="C491" s="635"/>
      <c r="D491" s="635"/>
      <c r="E491" s="635"/>
      <c r="F491" s="635"/>
      <c r="G491" s="635"/>
      <c r="H491" s="635"/>
      <c r="I491" s="635"/>
      <c r="J491" s="635"/>
      <c r="K491" s="635"/>
      <c r="L491" s="635"/>
      <c r="M491" s="646"/>
    </row>
    <row r="492" spans="1:13" ht="30" customHeight="1" x14ac:dyDescent="0.3">
      <c r="A492" s="649"/>
      <c r="B492" s="635"/>
      <c r="C492" s="635"/>
      <c r="D492" s="635"/>
      <c r="E492" s="635"/>
      <c r="F492" s="635"/>
      <c r="G492" s="635"/>
      <c r="H492" s="635"/>
      <c r="I492" s="635"/>
      <c r="J492" s="635"/>
      <c r="K492" s="635"/>
      <c r="L492" s="635"/>
      <c r="M492" s="646"/>
    </row>
    <row r="493" spans="1:13" ht="30" customHeight="1" x14ac:dyDescent="0.3">
      <c r="A493" s="649" t="s">
        <v>381</v>
      </c>
      <c r="B493" s="635"/>
      <c r="C493" s="635"/>
      <c r="D493" s="635"/>
      <c r="E493" s="635"/>
      <c r="F493" s="635"/>
      <c r="G493" s="635"/>
      <c r="H493" s="633" t="s">
        <v>382</v>
      </c>
      <c r="I493" s="650"/>
      <c r="J493" s="650"/>
      <c r="K493" s="650"/>
      <c r="L493" s="650"/>
      <c r="M493" s="651"/>
    </row>
    <row r="494" spans="1:13" ht="30" customHeight="1" x14ac:dyDescent="0.3">
      <c r="A494" s="488" t="s">
        <v>383</v>
      </c>
      <c r="B494" s="635" t="s">
        <v>19</v>
      </c>
      <c r="C494" s="635"/>
      <c r="D494" s="464" t="s">
        <v>383</v>
      </c>
      <c r="E494" s="456"/>
      <c r="F494" s="635" t="s">
        <v>19</v>
      </c>
      <c r="G494" s="635"/>
      <c r="H494" s="499"/>
      <c r="I494" s="499"/>
      <c r="J494" s="499" t="s">
        <v>384</v>
      </c>
      <c r="K494" s="499"/>
      <c r="L494" s="499" t="s">
        <v>19</v>
      </c>
      <c r="M494" s="490"/>
    </row>
    <row r="495" spans="1:13" ht="30" customHeight="1" x14ac:dyDescent="0.3">
      <c r="A495" s="488" t="s">
        <v>385</v>
      </c>
      <c r="B495" s="635" t="s">
        <v>386</v>
      </c>
      <c r="C495" s="635"/>
      <c r="D495" s="635" t="s">
        <v>387</v>
      </c>
      <c r="E495" s="635"/>
      <c r="F495" s="635" t="s">
        <v>388</v>
      </c>
      <c r="G495" s="635"/>
      <c r="H495" s="499"/>
      <c r="I495" s="499"/>
      <c r="J495" s="633">
        <v>3</v>
      </c>
      <c r="K495" s="634"/>
      <c r="L495" s="456" t="s">
        <v>375</v>
      </c>
      <c r="M495" s="490"/>
    </row>
    <row r="496" spans="1:13" ht="30" customHeight="1" x14ac:dyDescent="0.3">
      <c r="A496" s="488" t="s">
        <v>389</v>
      </c>
      <c r="B496" s="635" t="s">
        <v>390</v>
      </c>
      <c r="C496" s="635"/>
      <c r="D496" s="635" t="s">
        <v>391</v>
      </c>
      <c r="E496" s="635"/>
      <c r="F496" s="635" t="s">
        <v>392</v>
      </c>
      <c r="G496" s="635"/>
      <c r="H496" s="499"/>
      <c r="I496" s="499"/>
      <c r="J496" s="633">
        <v>2</v>
      </c>
      <c r="K496" s="634"/>
      <c r="L496" s="456" t="s">
        <v>370</v>
      </c>
      <c r="M496" s="490"/>
    </row>
    <row r="497" spans="1:13" ht="30" customHeight="1" x14ac:dyDescent="0.3">
      <c r="A497" s="488" t="s">
        <v>393</v>
      </c>
      <c r="B497" s="635" t="s">
        <v>394</v>
      </c>
      <c r="C497" s="635"/>
      <c r="D497" s="635" t="s">
        <v>395</v>
      </c>
      <c r="E497" s="635"/>
      <c r="F497" s="635" t="s">
        <v>396</v>
      </c>
      <c r="G497" s="635"/>
      <c r="H497" s="499"/>
      <c r="I497" s="499"/>
      <c r="J497" s="633">
        <v>1</v>
      </c>
      <c r="K497" s="634"/>
      <c r="L497" s="456" t="s">
        <v>397</v>
      </c>
      <c r="M497" s="490"/>
    </row>
    <row r="498" spans="1:13" ht="30" customHeight="1" thickBot="1" x14ac:dyDescent="0.35">
      <c r="A498" s="491" t="s">
        <v>398</v>
      </c>
      <c r="B498" s="636" t="s">
        <v>399</v>
      </c>
      <c r="C498" s="636"/>
      <c r="D498" s="636" t="s">
        <v>400</v>
      </c>
      <c r="E498" s="636"/>
      <c r="F498" s="636" t="s">
        <v>401</v>
      </c>
      <c r="G498" s="636"/>
      <c r="H498" s="492"/>
      <c r="I498" s="492"/>
      <c r="J498" s="492"/>
      <c r="K498" s="492"/>
      <c r="L498" s="492"/>
      <c r="M498" s="493"/>
    </row>
    <row r="500" spans="1:13" ht="30" customHeight="1" thickBot="1" x14ac:dyDescent="0.35"/>
    <row r="501" spans="1:13" ht="30" customHeight="1" x14ac:dyDescent="0.3">
      <c r="A501" s="460"/>
      <c r="B501" s="655" t="s">
        <v>443</v>
      </c>
      <c r="C501" s="655"/>
      <c r="D501" s="655"/>
      <c r="E501" s="655"/>
      <c r="F501" s="655"/>
      <c r="G501" s="655"/>
      <c r="H501" s="655"/>
      <c r="I501" s="656"/>
      <c r="J501" s="657" t="s">
        <v>444</v>
      </c>
      <c r="K501" s="655"/>
      <c r="L501" s="655"/>
      <c r="M501" s="658"/>
    </row>
    <row r="502" spans="1:13" ht="30" customHeight="1" x14ac:dyDescent="0.3">
      <c r="A502" s="649" t="s">
        <v>445</v>
      </c>
      <c r="B502" s="635"/>
      <c r="C502" s="635"/>
      <c r="D502" s="635"/>
      <c r="E502" s="635"/>
      <c r="F502" s="635"/>
      <c r="G502" s="635"/>
      <c r="H502" s="635"/>
      <c r="I502" s="635"/>
      <c r="J502" s="635"/>
      <c r="K502" s="635"/>
      <c r="L502" s="635"/>
      <c r="M502" s="646"/>
    </row>
    <row r="503" spans="1:13" ht="30" customHeight="1" x14ac:dyDescent="0.3">
      <c r="A503" s="461"/>
      <c r="B503" s="659" t="s">
        <v>446</v>
      </c>
      <c r="C503" s="659"/>
      <c r="D503" s="659"/>
      <c r="E503" s="660"/>
      <c r="F503" s="462" t="s">
        <v>447</v>
      </c>
      <c r="G503" s="462"/>
      <c r="H503" s="633" t="s">
        <v>448</v>
      </c>
      <c r="I503" s="650"/>
      <c r="J503" s="634"/>
      <c r="K503" s="463" t="s">
        <v>449</v>
      </c>
      <c r="L503" s="464"/>
      <c r="M503" s="465"/>
    </row>
    <row r="504" spans="1:13" ht="30" customHeight="1" x14ac:dyDescent="0.3">
      <c r="A504" s="653" t="s">
        <v>509</v>
      </c>
      <c r="B504" s="650"/>
      <c r="C504" s="650"/>
      <c r="D504" s="650"/>
      <c r="E504" s="650"/>
      <c r="F504" s="650"/>
      <c r="G504" s="650"/>
      <c r="H504" s="650"/>
      <c r="I504" s="650"/>
      <c r="J504" s="650"/>
      <c r="K504" s="650"/>
      <c r="L504" s="650"/>
      <c r="M504" s="651"/>
    </row>
    <row r="505" spans="1:13" ht="30" customHeight="1" x14ac:dyDescent="0.3">
      <c r="A505" s="652" t="s">
        <v>450</v>
      </c>
      <c r="B505" s="638"/>
      <c r="C505" s="638"/>
      <c r="D505" s="638"/>
      <c r="E505" s="638"/>
      <c r="F505" s="638"/>
      <c r="G505" s="638"/>
      <c r="H505" s="638"/>
      <c r="I505" s="638"/>
      <c r="J505" s="638"/>
      <c r="K505" s="638"/>
      <c r="L505" s="638"/>
      <c r="M505" s="654"/>
    </row>
    <row r="506" spans="1:13" ht="30" customHeight="1" x14ac:dyDescent="0.3">
      <c r="A506" s="642" t="s">
        <v>451</v>
      </c>
      <c r="B506" s="643"/>
      <c r="C506" s="644" t="s">
        <v>63</v>
      </c>
      <c r="D506" s="638"/>
      <c r="E506" s="638"/>
      <c r="F506" s="638"/>
      <c r="G506" s="639"/>
      <c r="H506" s="466" t="s">
        <v>452</v>
      </c>
      <c r="I506" s="467"/>
      <c r="J506" s="640">
        <v>11</v>
      </c>
      <c r="K506" s="640"/>
      <c r="L506" s="640"/>
      <c r="M506" s="641"/>
    </row>
    <row r="507" spans="1:13" ht="30" customHeight="1" x14ac:dyDescent="0.3">
      <c r="A507" s="642" t="s">
        <v>453</v>
      </c>
      <c r="B507" s="643"/>
      <c r="C507" s="644" t="s">
        <v>497</v>
      </c>
      <c r="D507" s="638"/>
      <c r="E507" s="638"/>
      <c r="F507" s="638"/>
      <c r="G507" s="639"/>
      <c r="H507" s="466" t="s">
        <v>454</v>
      </c>
      <c r="I507" s="467"/>
      <c r="J507" s="640">
        <v>1221</v>
      </c>
      <c r="K507" s="640"/>
      <c r="L507" s="640"/>
      <c r="M507" s="641"/>
    </row>
    <row r="508" spans="1:13" ht="30" customHeight="1" x14ac:dyDescent="0.3">
      <c r="A508" s="642" t="s">
        <v>455</v>
      </c>
      <c r="B508" s="643"/>
      <c r="C508" s="637">
        <v>41200</v>
      </c>
      <c r="D508" s="638"/>
      <c r="E508" s="638"/>
      <c r="F508" s="638"/>
      <c r="G508" s="639"/>
      <c r="H508" s="466" t="s">
        <v>456</v>
      </c>
      <c r="I508" s="467"/>
      <c r="J508" s="640" t="s">
        <v>213</v>
      </c>
      <c r="K508" s="640"/>
      <c r="L508" s="640"/>
      <c r="M508" s="641"/>
    </row>
    <row r="509" spans="1:13" ht="30" customHeight="1" x14ac:dyDescent="0.3">
      <c r="A509" s="642" t="s">
        <v>457</v>
      </c>
      <c r="B509" s="643"/>
      <c r="C509" s="644" t="s">
        <v>210</v>
      </c>
      <c r="D509" s="638"/>
      <c r="E509" s="638"/>
      <c r="F509" s="638"/>
      <c r="G509" s="639"/>
      <c r="H509" s="645" t="s">
        <v>356</v>
      </c>
      <c r="I509" s="640"/>
      <c r="J509" s="640" t="s">
        <v>211</v>
      </c>
      <c r="K509" s="640"/>
      <c r="L509" s="640"/>
      <c r="M509" s="641"/>
    </row>
    <row r="510" spans="1:13" ht="30" customHeight="1" x14ac:dyDescent="0.3">
      <c r="A510" s="649" t="s">
        <v>458</v>
      </c>
      <c r="B510" s="635"/>
      <c r="C510" s="635"/>
      <c r="D510" s="635"/>
      <c r="E510" s="635"/>
      <c r="F510" s="635"/>
      <c r="G510" s="635"/>
      <c r="H510" s="635"/>
      <c r="I510" s="635"/>
      <c r="J510" s="635"/>
      <c r="K510" s="635"/>
      <c r="L510" s="635"/>
      <c r="M510" s="646"/>
    </row>
    <row r="511" spans="1:13" ht="30" customHeight="1" x14ac:dyDescent="0.3">
      <c r="A511" s="661" t="s">
        <v>459</v>
      </c>
      <c r="B511" s="635" t="s">
        <v>460</v>
      </c>
      <c r="C511" s="635"/>
      <c r="D511" s="635"/>
      <c r="E511" s="635"/>
      <c r="F511" s="635"/>
      <c r="G511" s="635"/>
      <c r="H511" s="635" t="s">
        <v>461</v>
      </c>
      <c r="I511" s="635"/>
      <c r="J511" s="635"/>
      <c r="K511" s="635"/>
      <c r="L511" s="635"/>
      <c r="M511" s="646"/>
    </row>
    <row r="512" spans="1:13" ht="71.25" customHeight="1" x14ac:dyDescent="0.3">
      <c r="A512" s="661"/>
      <c r="B512" s="468" t="s">
        <v>462</v>
      </c>
      <c r="C512" s="468" t="s">
        <v>463</v>
      </c>
      <c r="D512" s="468" t="s">
        <v>464</v>
      </c>
      <c r="E512" s="468" t="s">
        <v>465</v>
      </c>
      <c r="F512" s="468">
        <v>100</v>
      </c>
      <c r="G512" s="459" t="s">
        <v>326</v>
      </c>
      <c r="H512" s="468" t="s">
        <v>466</v>
      </c>
      <c r="I512" s="468" t="s">
        <v>463</v>
      </c>
      <c r="J512" s="468" t="s">
        <v>464</v>
      </c>
      <c r="K512" s="468" t="s">
        <v>467</v>
      </c>
      <c r="L512" s="468">
        <v>100</v>
      </c>
      <c r="M512" s="469" t="s">
        <v>326</v>
      </c>
    </row>
    <row r="513" spans="1:13" ht="30" customHeight="1" x14ac:dyDescent="0.3">
      <c r="A513" s="470" t="s">
        <v>21</v>
      </c>
      <c r="B513" s="455">
        <v>7.5</v>
      </c>
      <c r="C513" s="456">
        <v>5</v>
      </c>
      <c r="D513" s="456">
        <v>4</v>
      </c>
      <c r="E513" s="455">
        <v>59.5</v>
      </c>
      <c r="F513" s="473">
        <f t="shared" ref="F513" si="117">SUM(B513:E513)</f>
        <v>76</v>
      </c>
      <c r="G513" s="456" t="str">
        <f t="shared" ref="G513:G514" si="118">IF(F513&gt;=91,"A1",IF(F513&gt;=81,"A2",IF(F513&gt;=71,"B1",IF(F513&gt;=61,"B2",IF(F513&gt;=51,"C1",IF(F513&gt;=41,"C2",IF(F513&gt;=33,"D","E")))))))</f>
        <v>B1</v>
      </c>
      <c r="H513" s="480">
        <v>8.5</v>
      </c>
      <c r="I513" s="456">
        <v>5</v>
      </c>
      <c r="J513" s="456">
        <v>5</v>
      </c>
      <c r="K513" s="474">
        <v>64.5</v>
      </c>
      <c r="L513" s="475">
        <f t="shared" ref="L513" si="119">SUM(H513:K513)</f>
        <v>83</v>
      </c>
      <c r="M513" s="456" t="str">
        <f t="shared" ref="M513:M514" si="120">IF(L513&gt;=91,"A1",IF(L513&gt;=81,"A2",IF(L513&gt;=71,"B1",IF(L513&gt;=61,"B2",IF(L513&gt;=51,"C1",IF(L513&gt;=41,"C2",IF(L513&gt;=33,"D","E")))))))</f>
        <v>A2</v>
      </c>
    </row>
    <row r="514" spans="1:13" ht="30" customHeight="1" x14ac:dyDescent="0.3">
      <c r="A514" s="470" t="s">
        <v>22</v>
      </c>
      <c r="B514" s="457">
        <v>8.75</v>
      </c>
      <c r="C514" s="458">
        <v>4</v>
      </c>
      <c r="D514" s="458">
        <v>4</v>
      </c>
      <c r="E514" s="458">
        <v>62.5</v>
      </c>
      <c r="F514" s="458">
        <f t="shared" ref="F514" si="121">(B514+C514+D514+E514)</f>
        <v>79.25</v>
      </c>
      <c r="G514" s="458" t="str">
        <f t="shared" si="118"/>
        <v>B1</v>
      </c>
      <c r="H514" s="478">
        <v>6.75</v>
      </c>
      <c r="I514" s="458">
        <v>4.5</v>
      </c>
      <c r="J514" s="475">
        <v>4</v>
      </c>
      <c r="K514" s="458">
        <v>68</v>
      </c>
      <c r="L514" s="458">
        <f t="shared" ref="L514" si="122">SUM(H514:K514)</f>
        <v>83.25</v>
      </c>
      <c r="M514" s="479" t="str">
        <f t="shared" si="120"/>
        <v>A2</v>
      </c>
    </row>
    <row r="515" spans="1:13" ht="30" customHeight="1" x14ac:dyDescent="0.3">
      <c r="A515" s="470" t="s">
        <v>468</v>
      </c>
      <c r="B515" s="456">
        <v>8</v>
      </c>
      <c r="C515" s="456">
        <v>5</v>
      </c>
      <c r="D515" s="456">
        <v>5</v>
      </c>
      <c r="E515" s="456">
        <v>50</v>
      </c>
      <c r="F515" s="456">
        <f t="shared" ref="F515:F517" si="123">SUM(B515:E515)</f>
        <v>68</v>
      </c>
      <c r="G515" s="456" t="str">
        <f t="shared" ref="G515:G517" si="124">IF(F515&gt;=91,"A1",IF(F515&gt;=81,"A2",IF(F515&gt;=71,"B1",IF(F515&gt;=61,"B2",IF(F515&gt;=51,"C1",IF(F515&gt;=41,"C2",IF(F515&gt;=33,"D","E")))))))</f>
        <v>B2</v>
      </c>
      <c r="H515" s="480">
        <v>9</v>
      </c>
      <c r="I515" s="456">
        <v>4</v>
      </c>
      <c r="J515" s="456">
        <v>4</v>
      </c>
      <c r="K515" s="456">
        <v>52</v>
      </c>
      <c r="L515" s="475">
        <f t="shared" ref="L515" si="125">SUM(H515:K515)</f>
        <v>69</v>
      </c>
      <c r="M515" s="456" t="str">
        <f t="shared" ref="M515:M517" si="126">IF(L515&gt;=91,"A1",IF(L515&gt;=81,"A2",IF(L515&gt;=71,"B1",IF(L515&gt;=61,"B2",IF(L515&gt;=51,"C1",IF(L515&gt;=41,"C2",IF(L515&gt;=33,"D","E")))))))</f>
        <v>B2</v>
      </c>
    </row>
    <row r="516" spans="1:13" ht="30" customHeight="1" x14ac:dyDescent="0.3">
      <c r="A516" s="470" t="s">
        <v>24</v>
      </c>
      <c r="B516" s="459">
        <v>9.25</v>
      </c>
      <c r="C516" s="456">
        <v>5</v>
      </c>
      <c r="D516" s="456">
        <v>5</v>
      </c>
      <c r="E516" s="456">
        <v>67.5</v>
      </c>
      <c r="F516" s="456">
        <f t="shared" si="123"/>
        <v>86.75</v>
      </c>
      <c r="G516" s="456" t="str">
        <f t="shared" si="124"/>
        <v>A2</v>
      </c>
      <c r="H516" s="459">
        <v>9.25</v>
      </c>
      <c r="I516" s="514">
        <v>5</v>
      </c>
      <c r="J516" s="474">
        <v>4.5</v>
      </c>
      <c r="K516" s="456">
        <v>67.5</v>
      </c>
      <c r="L516" s="473">
        <f t="shared" ref="L516" si="127">SUM(H516:K516)</f>
        <v>86.25</v>
      </c>
      <c r="M516" s="473" t="str">
        <f t="shared" si="126"/>
        <v>A2</v>
      </c>
    </row>
    <row r="517" spans="1:13" ht="30" customHeight="1" x14ac:dyDescent="0.3">
      <c r="A517" s="470" t="s">
        <v>359</v>
      </c>
      <c r="B517" s="456">
        <v>9.25</v>
      </c>
      <c r="C517" s="456">
        <v>5</v>
      </c>
      <c r="D517" s="456">
        <v>5</v>
      </c>
      <c r="E517" s="456">
        <v>56</v>
      </c>
      <c r="F517" s="456">
        <f t="shared" si="123"/>
        <v>75.25</v>
      </c>
      <c r="G517" s="456" t="str">
        <f t="shared" si="124"/>
        <v>B1</v>
      </c>
      <c r="H517" s="459">
        <v>9.25</v>
      </c>
      <c r="I517" s="456">
        <v>4.5</v>
      </c>
      <c r="J517" s="456">
        <v>5</v>
      </c>
      <c r="K517" s="456">
        <v>53.5</v>
      </c>
      <c r="L517" s="473">
        <f t="shared" ref="L517" si="128">SUM(H517:K517)</f>
        <v>72.25</v>
      </c>
      <c r="M517" s="456" t="str">
        <f t="shared" si="126"/>
        <v>B1</v>
      </c>
    </row>
    <row r="518" spans="1:13" ht="30" customHeight="1" x14ac:dyDescent="0.3">
      <c r="A518" s="653" t="s">
        <v>503</v>
      </c>
      <c r="B518" s="634"/>
      <c r="C518" s="456"/>
      <c r="D518" s="456"/>
      <c r="E518" s="483">
        <v>43.5</v>
      </c>
      <c r="F518" s="480"/>
      <c r="G518" s="456"/>
      <c r="H518" s="456"/>
      <c r="I518" s="456"/>
      <c r="J518" s="456"/>
      <c r="K518" s="456">
        <v>42.5</v>
      </c>
      <c r="L518" s="456"/>
      <c r="M518" s="484"/>
    </row>
    <row r="519" spans="1:13" ht="30" customHeight="1" x14ac:dyDescent="0.3">
      <c r="A519" s="653" t="s">
        <v>504</v>
      </c>
      <c r="B519" s="634"/>
      <c r="C519" s="456"/>
      <c r="D519" s="456"/>
      <c r="E519" s="485">
        <v>33.5</v>
      </c>
      <c r="F519" s="456"/>
      <c r="G519" s="456"/>
      <c r="H519" s="456"/>
      <c r="I519" s="456"/>
      <c r="J519" s="456"/>
      <c r="K519" s="485">
        <v>39.5</v>
      </c>
      <c r="L519" s="456"/>
      <c r="M519" s="484"/>
    </row>
    <row r="520" spans="1:13" ht="30" customHeight="1" x14ac:dyDescent="0.3">
      <c r="A520" s="653" t="s">
        <v>561</v>
      </c>
      <c r="B520" s="634"/>
      <c r="C520" s="456"/>
      <c r="D520" s="456"/>
      <c r="E520" s="456">
        <v>46</v>
      </c>
      <c r="F520" s="456"/>
      <c r="G520" s="456"/>
      <c r="H520" s="456"/>
      <c r="I520" s="456"/>
      <c r="J520" s="456"/>
      <c r="K520" s="456">
        <v>43</v>
      </c>
      <c r="L520" s="456"/>
      <c r="M520" s="484"/>
    </row>
    <row r="521" spans="1:13" ht="60" customHeight="1" x14ac:dyDescent="0.3">
      <c r="A521" s="464" t="s">
        <v>470</v>
      </c>
      <c r="B521" s="464"/>
      <c r="C521" s="486" t="s">
        <v>471</v>
      </c>
      <c r="D521" s="456">
        <f>(F513+F514+F515+F516+F517)</f>
        <v>385.25</v>
      </c>
      <c r="E521" s="456"/>
      <c r="F521" s="486" t="s">
        <v>472</v>
      </c>
      <c r="G521" s="456">
        <f>(D521/500)*100</f>
        <v>77.05</v>
      </c>
      <c r="H521" s="456"/>
      <c r="I521" s="464"/>
      <c r="J521" s="647" t="s">
        <v>473</v>
      </c>
      <c r="K521" s="647"/>
      <c r="L521" s="635" t="str">
        <f>IF(G521&gt;=91,"A1",IF(G521&gt;=81,"A2",IF(G521&gt;=71,"B1",IF(G521&gt;=61,"B2",IF(G521&gt;=51,"C1",IF(G521&gt;=41,"C2",IF(G521&gt;=33,"D","E")))))))</f>
        <v>B1</v>
      </c>
      <c r="M521" s="635" t="str">
        <f t="shared" ref="M521:M523" si="129">IF(L521&gt;=91,"A1",IF(L521&gt;=81,"A2",IF(L521&gt;=71,"B1",IF(L521&gt;=61,"B2",IF(L521&gt;=51,"C1",IF(L521&gt;=41,"C2",IF(L521&gt;=33,"D","E")))))))</f>
        <v>A1</v>
      </c>
    </row>
    <row r="522" spans="1:13" ht="66" customHeight="1" x14ac:dyDescent="0.3">
      <c r="A522" s="486" t="s">
        <v>474</v>
      </c>
      <c r="B522" s="464"/>
      <c r="C522" s="486" t="s">
        <v>475</v>
      </c>
      <c r="D522" s="456">
        <f>(L513+L514+L515+L516+L517)</f>
        <v>393.75</v>
      </c>
      <c r="E522" s="456"/>
      <c r="F522" s="486" t="s">
        <v>476</v>
      </c>
      <c r="G522" s="456">
        <f>(D522/500)*100</f>
        <v>78.75</v>
      </c>
      <c r="H522" s="456"/>
      <c r="I522" s="464"/>
      <c r="J522" s="647" t="s">
        <v>477</v>
      </c>
      <c r="K522" s="647"/>
      <c r="L522" s="635" t="str">
        <f>IF(G522&gt;=91,"A1",IF(G522&gt;=81,"A2",IF(G522&gt;=71,"B1",IF(G522&gt;=61,"B2",IF(G522&gt;=51,"C1",IF(G522&gt;=41,"C2",IF(G522&gt;=33,"D","E")))))))</f>
        <v>B1</v>
      </c>
      <c r="M522" s="635" t="str">
        <f t="shared" si="129"/>
        <v>A1</v>
      </c>
    </row>
    <row r="523" spans="1:13" ht="63.75" customHeight="1" x14ac:dyDescent="0.3">
      <c r="A523" s="487" t="s">
        <v>478</v>
      </c>
      <c r="B523" s="487"/>
      <c r="C523" s="487"/>
      <c r="D523" s="648">
        <f>SUM(D521:D522)</f>
        <v>779</v>
      </c>
      <c r="E523" s="648"/>
      <c r="F523" s="487" t="s">
        <v>479</v>
      </c>
      <c r="G523" s="487"/>
      <c r="H523" s="487"/>
      <c r="I523" s="487">
        <f>(D523/1000)*100</f>
        <v>77.900000000000006</v>
      </c>
      <c r="J523" s="487" t="s">
        <v>480</v>
      </c>
      <c r="K523" s="487"/>
      <c r="L523" s="648" t="str">
        <f>IF(I523&gt;=91,"A1",IF(I523&gt;=81,"A2",IF(I523&gt;=71,"B1",IF(I523&gt;=61,"B2",IF(I523&gt;=51,"C1",IF(I523&gt;=41,"C2",IF(I523&gt;=33,"D","E")))))))</f>
        <v>B1</v>
      </c>
      <c r="M523" s="648" t="str">
        <f t="shared" si="129"/>
        <v>A1</v>
      </c>
    </row>
    <row r="524" spans="1:13" ht="30" customHeight="1" x14ac:dyDescent="0.3">
      <c r="A524" s="645" t="s">
        <v>365</v>
      </c>
      <c r="B524" s="640"/>
      <c r="C524" s="640"/>
      <c r="D524" s="640"/>
      <c r="E524" s="640"/>
      <c r="F524" s="640"/>
      <c r="G524" s="640"/>
      <c r="H524" s="640"/>
      <c r="I524" s="640"/>
      <c r="J524" s="640"/>
      <c r="K524" s="640"/>
      <c r="L524" s="640"/>
      <c r="M524" s="641"/>
    </row>
    <row r="525" spans="1:13" ht="30" customHeight="1" x14ac:dyDescent="0.3">
      <c r="A525" s="649" t="s">
        <v>366</v>
      </c>
      <c r="B525" s="635"/>
      <c r="C525" s="635"/>
      <c r="D525" s="635"/>
      <c r="E525" s="635"/>
      <c r="F525" s="635"/>
      <c r="G525" s="635"/>
      <c r="H525" s="635"/>
      <c r="I525" s="635"/>
      <c r="J525" s="635"/>
      <c r="K525" s="635"/>
      <c r="L525" s="635"/>
      <c r="M525" s="646"/>
    </row>
    <row r="526" spans="1:13" ht="30" customHeight="1" x14ac:dyDescent="0.3">
      <c r="A526" s="649" t="s">
        <v>367</v>
      </c>
      <c r="B526" s="635"/>
      <c r="C526" s="635"/>
      <c r="D526" s="635"/>
      <c r="E526" s="635"/>
      <c r="F526" s="635" t="s">
        <v>368</v>
      </c>
      <c r="G526" s="635"/>
      <c r="H526" s="635"/>
      <c r="I526" s="635"/>
      <c r="J526" s="635"/>
      <c r="K526" s="635" t="s">
        <v>481</v>
      </c>
      <c r="L526" s="635"/>
      <c r="M526" s="646"/>
    </row>
    <row r="527" spans="1:13" ht="30" customHeight="1" x14ac:dyDescent="0.3">
      <c r="A527" s="645" t="s">
        <v>369</v>
      </c>
      <c r="B527" s="640"/>
      <c r="C527" s="640"/>
      <c r="D527" s="640"/>
      <c r="E527" s="640"/>
      <c r="F527" s="635" t="s">
        <v>370</v>
      </c>
      <c r="G527" s="635"/>
      <c r="H527" s="635"/>
      <c r="I527" s="635"/>
      <c r="J527" s="635"/>
      <c r="K527" s="635" t="s">
        <v>375</v>
      </c>
      <c r="L527" s="635"/>
      <c r="M527" s="646"/>
    </row>
    <row r="528" spans="1:13" ht="30" customHeight="1" x14ac:dyDescent="0.3">
      <c r="A528" s="649" t="s">
        <v>371</v>
      </c>
      <c r="B528" s="635"/>
      <c r="C528" s="635"/>
      <c r="D528" s="635"/>
      <c r="E528" s="635"/>
      <c r="F528" s="635"/>
      <c r="G528" s="635"/>
      <c r="H528" s="635"/>
      <c r="I528" s="635"/>
      <c r="J528" s="635"/>
      <c r="K528" s="635"/>
      <c r="L528" s="635"/>
      <c r="M528" s="646"/>
    </row>
    <row r="529" spans="1:13" ht="30" customHeight="1" x14ac:dyDescent="0.3">
      <c r="A529" s="649" t="s">
        <v>367</v>
      </c>
      <c r="B529" s="635"/>
      <c r="C529" s="635"/>
      <c r="D529" s="635"/>
      <c r="E529" s="635"/>
      <c r="F529" s="635" t="s">
        <v>368</v>
      </c>
      <c r="G529" s="635"/>
      <c r="H529" s="635"/>
      <c r="I529" s="635"/>
      <c r="J529" s="635"/>
      <c r="K529" s="635" t="s">
        <v>481</v>
      </c>
      <c r="L529" s="635"/>
      <c r="M529" s="646"/>
    </row>
    <row r="530" spans="1:13" ht="30" customHeight="1" x14ac:dyDescent="0.3">
      <c r="A530" s="642" t="s">
        <v>372</v>
      </c>
      <c r="B530" s="643"/>
      <c r="C530" s="643"/>
      <c r="D530" s="643"/>
      <c r="E530" s="643"/>
      <c r="F530" s="635" t="s">
        <v>370</v>
      </c>
      <c r="G530" s="635"/>
      <c r="H530" s="635"/>
      <c r="I530" s="635"/>
      <c r="J530" s="635"/>
      <c r="K530" s="635" t="s">
        <v>375</v>
      </c>
      <c r="L530" s="635"/>
      <c r="M530" s="646"/>
    </row>
    <row r="531" spans="1:13" ht="30" customHeight="1" x14ac:dyDescent="0.3">
      <c r="A531" s="642" t="s">
        <v>373</v>
      </c>
      <c r="B531" s="643"/>
      <c r="C531" s="643"/>
      <c r="D531" s="643"/>
      <c r="E531" s="643"/>
      <c r="F531" s="635" t="s">
        <v>370</v>
      </c>
      <c r="G531" s="635"/>
      <c r="H531" s="635"/>
      <c r="I531" s="635"/>
      <c r="J531" s="635"/>
      <c r="K531" s="635" t="s">
        <v>370</v>
      </c>
      <c r="L531" s="635"/>
      <c r="M531" s="646"/>
    </row>
    <row r="532" spans="1:13" ht="30" customHeight="1" x14ac:dyDescent="0.3">
      <c r="A532" s="652" t="s">
        <v>374</v>
      </c>
      <c r="B532" s="638"/>
      <c r="C532" s="638"/>
      <c r="D532" s="638"/>
      <c r="E532" s="639"/>
      <c r="F532" s="633" t="s">
        <v>370</v>
      </c>
      <c r="G532" s="650"/>
      <c r="H532" s="650"/>
      <c r="I532" s="650"/>
      <c r="J532" s="634"/>
      <c r="K532" s="633" t="s">
        <v>375</v>
      </c>
      <c r="L532" s="650"/>
      <c r="M532" s="651"/>
    </row>
    <row r="533" spans="1:13" ht="30" customHeight="1" x14ac:dyDescent="0.3">
      <c r="A533" s="652" t="s">
        <v>376</v>
      </c>
      <c r="B533" s="638"/>
      <c r="C533" s="638"/>
      <c r="D533" s="638"/>
      <c r="E533" s="639"/>
      <c r="F533" s="633" t="s">
        <v>375</v>
      </c>
      <c r="G533" s="650"/>
      <c r="H533" s="650"/>
      <c r="I533" s="650"/>
      <c r="J533" s="634"/>
      <c r="K533" s="633" t="s">
        <v>505</v>
      </c>
      <c r="L533" s="650"/>
      <c r="M533" s="651"/>
    </row>
    <row r="534" spans="1:13" ht="30" customHeight="1" x14ac:dyDescent="0.3">
      <c r="A534" s="649" t="s">
        <v>377</v>
      </c>
      <c r="B534" s="635"/>
      <c r="C534" s="635"/>
      <c r="D534" s="635"/>
      <c r="E534" s="635"/>
      <c r="F534" s="635"/>
      <c r="G534" s="635"/>
      <c r="H534" s="635"/>
      <c r="I534" s="635"/>
      <c r="J534" s="635"/>
      <c r="K534" s="635"/>
      <c r="L534" s="635"/>
      <c r="M534" s="646"/>
    </row>
    <row r="535" spans="1:13" ht="30" customHeight="1" x14ac:dyDescent="0.3">
      <c r="A535" s="649" t="s">
        <v>367</v>
      </c>
      <c r="B535" s="635"/>
      <c r="C535" s="635"/>
      <c r="D535" s="635"/>
      <c r="E535" s="635"/>
      <c r="F535" s="635" t="s">
        <v>368</v>
      </c>
      <c r="G535" s="635"/>
      <c r="H535" s="635"/>
      <c r="I535" s="635"/>
      <c r="J535" s="635"/>
      <c r="K535" s="635" t="s">
        <v>481</v>
      </c>
      <c r="L535" s="635"/>
      <c r="M535" s="646"/>
    </row>
    <row r="536" spans="1:13" ht="30" customHeight="1" x14ac:dyDescent="0.3">
      <c r="A536" s="645" t="s">
        <v>378</v>
      </c>
      <c r="B536" s="640"/>
      <c r="C536" s="640"/>
      <c r="D536" s="640"/>
      <c r="E536" s="640"/>
      <c r="F536" s="640"/>
      <c r="G536" s="635" t="s">
        <v>547</v>
      </c>
      <c r="H536" s="635"/>
      <c r="I536" s="635"/>
      <c r="J536" s="635"/>
      <c r="K536" s="635"/>
      <c r="L536" s="635"/>
      <c r="M536" s="646"/>
    </row>
    <row r="537" spans="1:13" ht="30" customHeight="1" x14ac:dyDescent="0.3">
      <c r="A537" s="470" t="s">
        <v>482</v>
      </c>
      <c r="B537" s="633" t="s">
        <v>48</v>
      </c>
      <c r="C537" s="650"/>
      <c r="D537" s="650"/>
      <c r="E537" s="650"/>
      <c r="F537" s="650"/>
      <c r="G537" s="650"/>
      <c r="H537" s="650"/>
      <c r="I537" s="650"/>
      <c r="J537" s="650"/>
      <c r="K537" s="650"/>
      <c r="L537" s="650"/>
      <c r="M537" s="651"/>
    </row>
    <row r="538" spans="1:13" ht="30" customHeight="1" x14ac:dyDescent="0.3">
      <c r="A538" s="470" t="s">
        <v>380</v>
      </c>
      <c r="B538" s="633" t="s">
        <v>536</v>
      </c>
      <c r="C538" s="650"/>
      <c r="D538" s="650"/>
      <c r="E538" s="650"/>
      <c r="F538" s="650"/>
      <c r="G538" s="650"/>
      <c r="H538" s="650"/>
      <c r="I538" s="650"/>
      <c r="J538" s="650"/>
      <c r="K538" s="650"/>
      <c r="L538" s="650"/>
      <c r="M538" s="651"/>
    </row>
    <row r="539" spans="1:13" ht="30" customHeight="1" x14ac:dyDescent="0.3">
      <c r="A539" s="649" t="s">
        <v>483</v>
      </c>
      <c r="B539" s="635"/>
      <c r="C539" s="635"/>
      <c r="D539" s="635" t="s">
        <v>501</v>
      </c>
      <c r="E539" s="635"/>
      <c r="F539" s="635"/>
      <c r="G539" s="635"/>
      <c r="H539" s="635"/>
      <c r="I539" s="635"/>
      <c r="J539" s="635" t="s">
        <v>484</v>
      </c>
      <c r="K539" s="635"/>
      <c r="L539" s="635"/>
      <c r="M539" s="646"/>
    </row>
    <row r="540" spans="1:13" ht="30" customHeight="1" x14ac:dyDescent="0.3">
      <c r="A540" s="649"/>
      <c r="B540" s="635"/>
      <c r="C540" s="635"/>
      <c r="D540" s="635"/>
      <c r="E540" s="635"/>
      <c r="F540" s="635"/>
      <c r="G540" s="635"/>
      <c r="H540" s="635"/>
      <c r="I540" s="635"/>
      <c r="J540" s="635"/>
      <c r="K540" s="635"/>
      <c r="L540" s="635"/>
      <c r="M540" s="646"/>
    </row>
    <row r="541" spans="1:13" ht="30" customHeight="1" x14ac:dyDescent="0.3">
      <c r="A541" s="649"/>
      <c r="B541" s="635"/>
      <c r="C541" s="635"/>
      <c r="D541" s="635"/>
      <c r="E541" s="635"/>
      <c r="F541" s="635"/>
      <c r="G541" s="635"/>
      <c r="H541" s="635"/>
      <c r="I541" s="635"/>
      <c r="J541" s="635"/>
      <c r="K541" s="635"/>
      <c r="L541" s="635"/>
      <c r="M541" s="646"/>
    </row>
    <row r="542" spans="1:13" ht="30" customHeight="1" x14ac:dyDescent="0.3">
      <c r="A542" s="649"/>
      <c r="B542" s="635"/>
      <c r="C542" s="635"/>
      <c r="D542" s="635"/>
      <c r="E542" s="635"/>
      <c r="F542" s="635"/>
      <c r="G542" s="635"/>
      <c r="H542" s="635"/>
      <c r="I542" s="635"/>
      <c r="J542" s="635"/>
      <c r="K542" s="635"/>
      <c r="L542" s="635"/>
      <c r="M542" s="646"/>
    </row>
    <row r="543" spans="1:13" ht="30" customHeight="1" x14ac:dyDescent="0.3">
      <c r="A543" s="649" t="s">
        <v>381</v>
      </c>
      <c r="B543" s="635"/>
      <c r="C543" s="635"/>
      <c r="D543" s="635"/>
      <c r="E543" s="635"/>
      <c r="F543" s="635"/>
      <c r="G543" s="635"/>
      <c r="H543" s="633" t="s">
        <v>382</v>
      </c>
      <c r="I543" s="650"/>
      <c r="J543" s="650"/>
      <c r="K543" s="650"/>
      <c r="L543" s="650"/>
      <c r="M543" s="651"/>
    </row>
    <row r="544" spans="1:13" ht="30" customHeight="1" x14ac:dyDescent="0.3">
      <c r="A544" s="488" t="s">
        <v>383</v>
      </c>
      <c r="B544" s="635" t="s">
        <v>19</v>
      </c>
      <c r="C544" s="635"/>
      <c r="D544" s="464" t="s">
        <v>383</v>
      </c>
      <c r="E544" s="456"/>
      <c r="F544" s="635" t="s">
        <v>19</v>
      </c>
      <c r="G544" s="635"/>
      <c r="J544" s="489" t="s">
        <v>384</v>
      </c>
      <c r="L544" s="489" t="s">
        <v>19</v>
      </c>
      <c r="M544" s="490"/>
    </row>
    <row r="545" spans="1:13" ht="30" customHeight="1" x14ac:dyDescent="0.3">
      <c r="A545" s="488" t="s">
        <v>385</v>
      </c>
      <c r="B545" s="635" t="s">
        <v>386</v>
      </c>
      <c r="C545" s="635"/>
      <c r="D545" s="635" t="s">
        <v>387</v>
      </c>
      <c r="E545" s="635"/>
      <c r="F545" s="635" t="s">
        <v>388</v>
      </c>
      <c r="G545" s="635"/>
      <c r="J545" s="633">
        <v>3</v>
      </c>
      <c r="K545" s="634"/>
      <c r="L545" s="456" t="s">
        <v>375</v>
      </c>
      <c r="M545" s="490"/>
    </row>
    <row r="546" spans="1:13" ht="30" customHeight="1" x14ac:dyDescent="0.3">
      <c r="A546" s="488" t="s">
        <v>389</v>
      </c>
      <c r="B546" s="635" t="s">
        <v>390</v>
      </c>
      <c r="C546" s="635"/>
      <c r="D546" s="635" t="s">
        <v>391</v>
      </c>
      <c r="E546" s="635"/>
      <c r="F546" s="635" t="s">
        <v>392</v>
      </c>
      <c r="G546" s="635"/>
      <c r="J546" s="633">
        <v>2</v>
      </c>
      <c r="K546" s="634"/>
      <c r="L546" s="456" t="s">
        <v>370</v>
      </c>
      <c r="M546" s="490"/>
    </row>
    <row r="547" spans="1:13" ht="30" customHeight="1" x14ac:dyDescent="0.3">
      <c r="A547" s="488" t="s">
        <v>393</v>
      </c>
      <c r="B547" s="635" t="s">
        <v>394</v>
      </c>
      <c r="C547" s="635"/>
      <c r="D547" s="635" t="s">
        <v>395</v>
      </c>
      <c r="E547" s="635"/>
      <c r="F547" s="635" t="s">
        <v>396</v>
      </c>
      <c r="G547" s="635"/>
      <c r="J547" s="633">
        <v>1</v>
      </c>
      <c r="K547" s="634"/>
      <c r="L547" s="456" t="s">
        <v>397</v>
      </c>
      <c r="M547" s="490"/>
    </row>
    <row r="548" spans="1:13" ht="30" customHeight="1" thickBot="1" x14ac:dyDescent="0.35">
      <c r="A548" s="491" t="s">
        <v>398</v>
      </c>
      <c r="B548" s="636" t="s">
        <v>399</v>
      </c>
      <c r="C548" s="636"/>
      <c r="D548" s="636" t="s">
        <v>400</v>
      </c>
      <c r="E548" s="636"/>
      <c r="F548" s="636" t="s">
        <v>401</v>
      </c>
      <c r="G548" s="636"/>
      <c r="H548" s="492"/>
      <c r="I548" s="492"/>
      <c r="J548" s="492"/>
      <c r="K548" s="492"/>
      <c r="L548" s="492"/>
      <c r="M548" s="493"/>
    </row>
    <row r="550" spans="1:13" ht="30" customHeight="1" thickBot="1" x14ac:dyDescent="0.35"/>
    <row r="551" spans="1:13" ht="30" customHeight="1" x14ac:dyDescent="0.3">
      <c r="A551" s="460"/>
      <c r="B551" s="655" t="s">
        <v>443</v>
      </c>
      <c r="C551" s="655"/>
      <c r="D551" s="655"/>
      <c r="E551" s="655"/>
      <c r="F551" s="655"/>
      <c r="G551" s="655"/>
      <c r="H551" s="655"/>
      <c r="I551" s="656"/>
      <c r="J551" s="657" t="s">
        <v>444</v>
      </c>
      <c r="K551" s="655"/>
      <c r="L551" s="655"/>
      <c r="M551" s="658"/>
    </row>
    <row r="552" spans="1:13" ht="30" customHeight="1" x14ac:dyDescent="0.3">
      <c r="A552" s="649" t="s">
        <v>445</v>
      </c>
      <c r="B552" s="635"/>
      <c r="C552" s="635"/>
      <c r="D552" s="635"/>
      <c r="E552" s="635"/>
      <c r="F552" s="635"/>
      <c r="G552" s="635"/>
      <c r="H552" s="635"/>
      <c r="I552" s="635"/>
      <c r="J552" s="635"/>
      <c r="K552" s="635"/>
      <c r="L552" s="635"/>
      <c r="M552" s="646"/>
    </row>
    <row r="553" spans="1:13" ht="30" customHeight="1" x14ac:dyDescent="0.3">
      <c r="A553" s="461"/>
      <c r="B553" s="659" t="s">
        <v>446</v>
      </c>
      <c r="C553" s="659"/>
      <c r="D553" s="659"/>
      <c r="E553" s="660"/>
      <c r="F553" s="462" t="s">
        <v>447</v>
      </c>
      <c r="G553" s="462"/>
      <c r="H553" s="633" t="s">
        <v>448</v>
      </c>
      <c r="I553" s="650"/>
      <c r="J553" s="634"/>
      <c r="K553" s="463" t="s">
        <v>449</v>
      </c>
      <c r="L553" s="464"/>
      <c r="M553" s="465"/>
    </row>
    <row r="554" spans="1:13" ht="30" customHeight="1" x14ac:dyDescent="0.3">
      <c r="A554" s="653" t="s">
        <v>509</v>
      </c>
      <c r="B554" s="650"/>
      <c r="C554" s="650"/>
      <c r="D554" s="650"/>
      <c r="E554" s="650"/>
      <c r="F554" s="650"/>
      <c r="G554" s="650"/>
      <c r="H554" s="650"/>
      <c r="I554" s="650"/>
      <c r="J554" s="650"/>
      <c r="K554" s="650"/>
      <c r="L554" s="650"/>
      <c r="M554" s="651"/>
    </row>
    <row r="555" spans="1:13" ht="30" customHeight="1" x14ac:dyDescent="0.3">
      <c r="A555" s="652" t="s">
        <v>450</v>
      </c>
      <c r="B555" s="638"/>
      <c r="C555" s="638"/>
      <c r="D555" s="638"/>
      <c r="E555" s="638"/>
      <c r="F555" s="638"/>
      <c r="G555" s="638"/>
      <c r="H555" s="638"/>
      <c r="I555" s="638"/>
      <c r="J555" s="638"/>
      <c r="K555" s="638"/>
      <c r="L555" s="638"/>
      <c r="M555" s="654"/>
    </row>
    <row r="556" spans="1:13" ht="30" customHeight="1" x14ac:dyDescent="0.3">
      <c r="A556" s="642" t="s">
        <v>451</v>
      </c>
      <c r="B556" s="643"/>
      <c r="C556" s="644" t="s">
        <v>66</v>
      </c>
      <c r="D556" s="638"/>
      <c r="E556" s="638"/>
      <c r="F556" s="638"/>
      <c r="G556" s="639"/>
      <c r="H556" s="466" t="s">
        <v>452</v>
      </c>
      <c r="I556" s="467"/>
      <c r="J556" s="640">
        <v>12</v>
      </c>
      <c r="K556" s="640"/>
      <c r="L556" s="640"/>
      <c r="M556" s="641"/>
    </row>
    <row r="557" spans="1:13" ht="30" customHeight="1" x14ac:dyDescent="0.3">
      <c r="A557" s="642" t="s">
        <v>453</v>
      </c>
      <c r="B557" s="643"/>
      <c r="C557" s="644" t="s">
        <v>497</v>
      </c>
      <c r="D557" s="638"/>
      <c r="E557" s="638"/>
      <c r="F557" s="638"/>
      <c r="G557" s="639"/>
      <c r="H557" s="466" t="s">
        <v>454</v>
      </c>
      <c r="I557" s="467"/>
      <c r="J557" s="640">
        <v>1267</v>
      </c>
      <c r="K557" s="640"/>
      <c r="L557" s="640"/>
      <c r="M557" s="641"/>
    </row>
    <row r="558" spans="1:13" ht="30" customHeight="1" x14ac:dyDescent="0.3">
      <c r="A558" s="642" t="s">
        <v>455</v>
      </c>
      <c r="B558" s="643"/>
      <c r="C558" s="637">
        <v>41579</v>
      </c>
      <c r="D558" s="638"/>
      <c r="E558" s="638"/>
      <c r="F558" s="638"/>
      <c r="G558" s="639"/>
      <c r="H558" s="466" t="s">
        <v>456</v>
      </c>
      <c r="I558" s="467"/>
      <c r="J558" s="640" t="s">
        <v>223</v>
      </c>
      <c r="K558" s="640"/>
      <c r="L558" s="640"/>
      <c r="M558" s="641"/>
    </row>
    <row r="559" spans="1:13" ht="30" customHeight="1" x14ac:dyDescent="0.3">
      <c r="A559" s="642" t="s">
        <v>457</v>
      </c>
      <c r="B559" s="643"/>
      <c r="C559" s="644" t="s">
        <v>219</v>
      </c>
      <c r="D559" s="638"/>
      <c r="E559" s="638"/>
      <c r="F559" s="638"/>
      <c r="G559" s="639"/>
      <c r="H559" s="645" t="s">
        <v>356</v>
      </c>
      <c r="I559" s="640"/>
      <c r="J559" s="640" t="s">
        <v>220</v>
      </c>
      <c r="K559" s="640"/>
      <c r="L559" s="640"/>
      <c r="M559" s="641"/>
    </row>
    <row r="560" spans="1:13" ht="30" customHeight="1" x14ac:dyDescent="0.3">
      <c r="A560" s="649" t="s">
        <v>458</v>
      </c>
      <c r="B560" s="635"/>
      <c r="C560" s="635"/>
      <c r="D560" s="635"/>
      <c r="E560" s="635"/>
      <c r="F560" s="635"/>
      <c r="G560" s="635"/>
      <c r="H560" s="635"/>
      <c r="I560" s="635"/>
      <c r="J560" s="635"/>
      <c r="K560" s="635"/>
      <c r="L560" s="635"/>
      <c r="M560" s="646"/>
    </row>
    <row r="561" spans="1:13" ht="30" customHeight="1" x14ac:dyDescent="0.3">
      <c r="A561" s="661" t="s">
        <v>459</v>
      </c>
      <c r="B561" s="635" t="s">
        <v>460</v>
      </c>
      <c r="C561" s="635"/>
      <c r="D561" s="635"/>
      <c r="E561" s="635"/>
      <c r="F561" s="635"/>
      <c r="G561" s="635"/>
      <c r="H561" s="635" t="s">
        <v>461</v>
      </c>
      <c r="I561" s="635"/>
      <c r="J561" s="635"/>
      <c r="K561" s="635"/>
      <c r="L561" s="635"/>
      <c r="M561" s="646"/>
    </row>
    <row r="562" spans="1:13" ht="60" customHeight="1" x14ac:dyDescent="0.3">
      <c r="A562" s="661"/>
      <c r="B562" s="468" t="s">
        <v>462</v>
      </c>
      <c r="C562" s="468" t="s">
        <v>463</v>
      </c>
      <c r="D562" s="468" t="s">
        <v>464</v>
      </c>
      <c r="E562" s="468" t="s">
        <v>465</v>
      </c>
      <c r="F562" s="468">
        <v>100</v>
      </c>
      <c r="G562" s="459" t="s">
        <v>326</v>
      </c>
      <c r="H562" s="468" t="s">
        <v>466</v>
      </c>
      <c r="I562" s="468" t="s">
        <v>463</v>
      </c>
      <c r="J562" s="468" t="s">
        <v>464</v>
      </c>
      <c r="K562" s="468" t="s">
        <v>467</v>
      </c>
      <c r="L562" s="468">
        <v>100</v>
      </c>
      <c r="M562" s="469" t="s">
        <v>326</v>
      </c>
    </row>
    <row r="563" spans="1:13" ht="30" customHeight="1" x14ac:dyDescent="0.3">
      <c r="A563" s="470" t="s">
        <v>21</v>
      </c>
      <c r="B563" s="455">
        <v>6</v>
      </c>
      <c r="C563" s="456">
        <v>5</v>
      </c>
      <c r="D563" s="456">
        <v>5</v>
      </c>
      <c r="E563" s="455">
        <v>40</v>
      </c>
      <c r="F563" s="473">
        <f t="shared" ref="F563" si="130">SUM(B563:E563)</f>
        <v>56</v>
      </c>
      <c r="G563" s="456" t="str">
        <f t="shared" ref="G563:G564" si="131">IF(F563&gt;=91,"A1",IF(F563&gt;=81,"A2",IF(F563&gt;=71,"B1",IF(F563&gt;=61,"B2",IF(F563&gt;=51,"C1",IF(F563&gt;=41,"C2",IF(F563&gt;=33,"D","E")))))))</f>
        <v>C1</v>
      </c>
      <c r="H563" s="456">
        <v>6.25</v>
      </c>
      <c r="I563" s="456">
        <v>5</v>
      </c>
      <c r="J563" s="456">
        <v>4</v>
      </c>
      <c r="K563" s="475">
        <v>49</v>
      </c>
      <c r="L563" s="473">
        <f t="shared" ref="L563" si="132">SUM(H563:K563)</f>
        <v>64.25</v>
      </c>
      <c r="M563" s="456" t="str">
        <f t="shared" ref="M563:M564" si="133">IF(L563&gt;=91,"A1",IF(L563&gt;=81,"A2",IF(L563&gt;=71,"B1",IF(L563&gt;=61,"B2",IF(L563&gt;=51,"C1",IF(L563&gt;=41,"C2",IF(L563&gt;=33,"D","E")))))))</f>
        <v>B2</v>
      </c>
    </row>
    <row r="564" spans="1:13" ht="30" customHeight="1" x14ac:dyDescent="0.3">
      <c r="A564" s="470" t="s">
        <v>22</v>
      </c>
      <c r="B564" s="457">
        <v>5.5</v>
      </c>
      <c r="C564" s="458">
        <v>4</v>
      </c>
      <c r="D564" s="458">
        <v>4</v>
      </c>
      <c r="E564" s="458">
        <v>32.5</v>
      </c>
      <c r="F564" s="458">
        <f t="shared" ref="F564" si="134">(B564+C564+D564+E564)</f>
        <v>46</v>
      </c>
      <c r="G564" s="458" t="str">
        <f t="shared" si="131"/>
        <v>C2</v>
      </c>
      <c r="H564" s="458">
        <v>3</v>
      </c>
      <c r="I564" s="458">
        <v>4.5</v>
      </c>
      <c r="J564" s="474">
        <v>3.5</v>
      </c>
      <c r="K564" s="458">
        <v>42.5</v>
      </c>
      <c r="L564" s="458">
        <f t="shared" ref="L564" si="135">SUM(H564:K564)</f>
        <v>53.5</v>
      </c>
      <c r="M564" s="479" t="str">
        <f t="shared" si="133"/>
        <v>C1</v>
      </c>
    </row>
    <row r="565" spans="1:13" ht="30" customHeight="1" x14ac:dyDescent="0.3">
      <c r="A565" s="470" t="s">
        <v>468</v>
      </c>
      <c r="B565" s="456">
        <v>6.25</v>
      </c>
      <c r="C565" s="456">
        <v>4</v>
      </c>
      <c r="D565" s="456">
        <v>3</v>
      </c>
      <c r="E565" s="456">
        <v>30.5</v>
      </c>
      <c r="F565" s="456">
        <f t="shared" ref="F565:F567" si="136">SUM(B565:E565)</f>
        <v>43.75</v>
      </c>
      <c r="G565" s="456" t="str">
        <f t="shared" ref="G565:G567" si="137">IF(F565&gt;=91,"A1",IF(F565&gt;=81,"A2",IF(F565&gt;=71,"B1",IF(F565&gt;=61,"B2",IF(F565&gt;=51,"C1",IF(F565&gt;=41,"C2",IF(F565&gt;=33,"D","E")))))))</f>
        <v>C2</v>
      </c>
      <c r="H565" s="456">
        <v>3.75</v>
      </c>
      <c r="I565" s="456">
        <v>4</v>
      </c>
      <c r="J565" s="456">
        <v>5</v>
      </c>
      <c r="K565" s="456">
        <v>46</v>
      </c>
      <c r="L565" s="473">
        <f t="shared" ref="L565" si="138">SUM(H565:K565)</f>
        <v>58.75</v>
      </c>
      <c r="M565" s="456" t="str">
        <f t="shared" ref="M565:M567" si="139">IF(L565&gt;=91,"A1",IF(L565&gt;=81,"A2",IF(L565&gt;=71,"B1",IF(L565&gt;=61,"B2",IF(L565&gt;=51,"C1",IF(L565&gt;=41,"C2",IF(L565&gt;=33,"D","E")))))))</f>
        <v>C1</v>
      </c>
    </row>
    <row r="566" spans="1:13" ht="30" customHeight="1" x14ac:dyDescent="0.3">
      <c r="A566" s="470" t="s">
        <v>24</v>
      </c>
      <c r="B566" s="459">
        <v>7.25</v>
      </c>
      <c r="C566" s="456">
        <v>5</v>
      </c>
      <c r="D566" s="456">
        <v>4.5</v>
      </c>
      <c r="E566" s="456">
        <v>57</v>
      </c>
      <c r="F566" s="456">
        <f t="shared" si="136"/>
        <v>73.75</v>
      </c>
      <c r="G566" s="456" t="str">
        <f t="shared" si="137"/>
        <v>B1</v>
      </c>
      <c r="H566" s="459">
        <v>6</v>
      </c>
      <c r="I566" s="514">
        <v>5</v>
      </c>
      <c r="J566" s="474">
        <v>3.5</v>
      </c>
      <c r="K566" s="456">
        <v>37</v>
      </c>
      <c r="L566" s="474">
        <f t="shared" ref="L566" si="140">SUM(H566:K566)</f>
        <v>51.5</v>
      </c>
      <c r="M566" s="473" t="str">
        <f t="shared" si="139"/>
        <v>C1</v>
      </c>
    </row>
    <row r="567" spans="1:13" ht="30" customHeight="1" x14ac:dyDescent="0.3">
      <c r="A567" s="470" t="s">
        <v>359</v>
      </c>
      <c r="B567" s="456">
        <v>6.5</v>
      </c>
      <c r="C567" s="456">
        <v>4</v>
      </c>
      <c r="D567" s="456">
        <v>5</v>
      </c>
      <c r="E567" s="456">
        <v>42</v>
      </c>
      <c r="F567" s="456">
        <f t="shared" si="136"/>
        <v>57.5</v>
      </c>
      <c r="G567" s="456" t="str">
        <f t="shared" si="137"/>
        <v>C1</v>
      </c>
      <c r="H567" s="459">
        <v>3</v>
      </c>
      <c r="I567" s="456">
        <v>3</v>
      </c>
      <c r="J567" s="456">
        <v>4</v>
      </c>
      <c r="K567" s="456">
        <v>30</v>
      </c>
      <c r="L567" s="475">
        <f t="shared" ref="L567" si="141">SUM(H567:K567)</f>
        <v>40</v>
      </c>
      <c r="M567" s="456" t="str">
        <f t="shared" si="139"/>
        <v>D</v>
      </c>
    </row>
    <row r="568" spans="1:13" ht="30" customHeight="1" x14ac:dyDescent="0.3">
      <c r="A568" s="653" t="s">
        <v>503</v>
      </c>
      <c r="B568" s="634"/>
      <c r="C568" s="456"/>
      <c r="D568" s="456"/>
      <c r="E568" s="483">
        <v>31.5</v>
      </c>
      <c r="F568" s="480"/>
      <c r="G568" s="456"/>
      <c r="H568" s="456"/>
      <c r="I568" s="456"/>
      <c r="J568" s="456"/>
      <c r="K568" s="456">
        <v>43.5</v>
      </c>
      <c r="L568" s="456"/>
      <c r="M568" s="484"/>
    </row>
    <row r="569" spans="1:13" ht="30" customHeight="1" x14ac:dyDescent="0.3">
      <c r="A569" s="653" t="s">
        <v>504</v>
      </c>
      <c r="B569" s="634"/>
      <c r="C569" s="456"/>
      <c r="D569" s="456"/>
      <c r="E569" s="485">
        <v>35.5</v>
      </c>
      <c r="F569" s="456"/>
      <c r="G569" s="456"/>
      <c r="H569" s="456"/>
      <c r="I569" s="456"/>
      <c r="J569" s="456"/>
      <c r="K569" s="485">
        <v>27.5</v>
      </c>
      <c r="L569" s="456"/>
      <c r="M569" s="484"/>
    </row>
    <row r="570" spans="1:13" ht="30" customHeight="1" x14ac:dyDescent="0.3">
      <c r="A570" s="653" t="s">
        <v>561</v>
      </c>
      <c r="B570" s="634"/>
      <c r="C570" s="456"/>
      <c r="D570" s="456"/>
      <c r="E570" s="456">
        <v>37</v>
      </c>
      <c r="F570" s="456"/>
      <c r="G570" s="456"/>
      <c r="H570" s="456"/>
      <c r="I570" s="456"/>
      <c r="J570" s="456"/>
      <c r="K570" s="456">
        <v>30</v>
      </c>
      <c r="L570" s="456"/>
      <c r="M570" s="484"/>
    </row>
    <row r="571" spans="1:13" ht="61.5" customHeight="1" x14ac:dyDescent="0.3">
      <c r="A571" s="464" t="s">
        <v>470</v>
      </c>
      <c r="B571" s="464"/>
      <c r="C571" s="486" t="s">
        <v>471</v>
      </c>
      <c r="D571" s="456">
        <f>(F563+F564+F565+F566+F567)</f>
        <v>277</v>
      </c>
      <c r="E571" s="456"/>
      <c r="F571" s="486" t="s">
        <v>472</v>
      </c>
      <c r="G571" s="456">
        <f>(D571/500)*100</f>
        <v>55.400000000000006</v>
      </c>
      <c r="H571" s="456"/>
      <c r="I571" s="464"/>
      <c r="J571" s="647" t="s">
        <v>473</v>
      </c>
      <c r="K571" s="647"/>
      <c r="L571" s="635" t="str">
        <f>IF(G571&gt;=91,"A1",IF(G571&gt;=81,"A2",IF(G571&gt;=71,"B1",IF(G571&gt;=61,"B2",IF(G571&gt;=51,"C1",IF(G571&gt;=41,"C2",IF(G571&gt;=33,"D","E")))))))</f>
        <v>C1</v>
      </c>
      <c r="M571" s="635" t="str">
        <f t="shared" ref="M571:M573" si="142">IF(L571&gt;=91,"A1",IF(L571&gt;=81,"A2",IF(L571&gt;=71,"B1",IF(L571&gt;=61,"B2",IF(L571&gt;=51,"C1",IF(L571&gt;=41,"C2",IF(L571&gt;=33,"D","E")))))))</f>
        <v>A1</v>
      </c>
    </row>
    <row r="572" spans="1:13" ht="60" customHeight="1" x14ac:dyDescent="0.3">
      <c r="A572" s="486" t="s">
        <v>474</v>
      </c>
      <c r="B572" s="464"/>
      <c r="C572" s="486" t="s">
        <v>475</v>
      </c>
      <c r="D572" s="456">
        <f>(L563+L564+L565+L566+L567)</f>
        <v>268</v>
      </c>
      <c r="E572" s="456"/>
      <c r="F572" s="486" t="s">
        <v>476</v>
      </c>
      <c r="G572" s="456">
        <f>(D572/500)*100</f>
        <v>53.6</v>
      </c>
      <c r="H572" s="456"/>
      <c r="I572" s="464"/>
      <c r="J572" s="647" t="s">
        <v>477</v>
      </c>
      <c r="K572" s="647"/>
      <c r="L572" s="635" t="str">
        <f>IF(G572&gt;=91,"A1",IF(G572&gt;=81,"A2",IF(G572&gt;=71,"B1",IF(G572&gt;=61,"B2",IF(G572&gt;=51,"C1",IF(G572&gt;=41,"C2",IF(G572&gt;=33,"D","E")))))))</f>
        <v>C1</v>
      </c>
      <c r="M572" s="635" t="str">
        <f t="shared" si="142"/>
        <v>A1</v>
      </c>
    </row>
    <row r="573" spans="1:13" ht="56.25" customHeight="1" x14ac:dyDescent="0.3">
      <c r="A573" s="487" t="s">
        <v>478</v>
      </c>
      <c r="B573" s="487"/>
      <c r="C573" s="487"/>
      <c r="D573" s="648">
        <f>SUM(D571:D572)</f>
        <v>545</v>
      </c>
      <c r="E573" s="648"/>
      <c r="F573" s="487" t="s">
        <v>479</v>
      </c>
      <c r="G573" s="487"/>
      <c r="H573" s="487"/>
      <c r="I573" s="487">
        <f>(D573/1000)*100</f>
        <v>54.500000000000007</v>
      </c>
      <c r="J573" s="487" t="s">
        <v>480</v>
      </c>
      <c r="K573" s="487"/>
      <c r="L573" s="648" t="str">
        <f>IF(I573&gt;=91,"A1",IF(I573&gt;=81,"A2",IF(I573&gt;=71,"B1",IF(I573&gt;=61,"B2",IF(I573&gt;=51,"C1",IF(I573&gt;=41,"C2",IF(I573&gt;=33,"D","E")))))))</f>
        <v>C1</v>
      </c>
      <c r="M573" s="648" t="str">
        <f t="shared" si="142"/>
        <v>A1</v>
      </c>
    </row>
    <row r="574" spans="1:13" ht="30" customHeight="1" x14ac:dyDescent="0.3">
      <c r="A574" s="645" t="s">
        <v>365</v>
      </c>
      <c r="B574" s="640"/>
      <c r="C574" s="640"/>
      <c r="D574" s="640"/>
      <c r="E574" s="640"/>
      <c r="F574" s="640"/>
      <c r="G574" s="640"/>
      <c r="H574" s="640"/>
      <c r="I574" s="640"/>
      <c r="J574" s="640"/>
      <c r="K574" s="640"/>
      <c r="L574" s="640"/>
      <c r="M574" s="641"/>
    </row>
    <row r="575" spans="1:13" ht="30" customHeight="1" x14ac:dyDescent="0.3">
      <c r="A575" s="649" t="s">
        <v>366</v>
      </c>
      <c r="B575" s="635"/>
      <c r="C575" s="635"/>
      <c r="D575" s="635"/>
      <c r="E575" s="635"/>
      <c r="F575" s="635"/>
      <c r="G575" s="635"/>
      <c r="H575" s="635"/>
      <c r="I575" s="635"/>
      <c r="J575" s="635"/>
      <c r="K575" s="635"/>
      <c r="L575" s="635"/>
      <c r="M575" s="646"/>
    </row>
    <row r="576" spans="1:13" ht="30" customHeight="1" x14ac:dyDescent="0.3">
      <c r="A576" s="649" t="s">
        <v>367</v>
      </c>
      <c r="B576" s="635"/>
      <c r="C576" s="635"/>
      <c r="D576" s="635"/>
      <c r="E576" s="635"/>
      <c r="F576" s="635" t="s">
        <v>368</v>
      </c>
      <c r="G576" s="635"/>
      <c r="H576" s="635"/>
      <c r="I576" s="635"/>
      <c r="J576" s="635"/>
      <c r="K576" s="635" t="s">
        <v>481</v>
      </c>
      <c r="L576" s="635"/>
      <c r="M576" s="646"/>
    </row>
    <row r="577" spans="1:13" ht="30" customHeight="1" x14ac:dyDescent="0.3">
      <c r="A577" s="645" t="s">
        <v>369</v>
      </c>
      <c r="B577" s="640"/>
      <c r="C577" s="640"/>
      <c r="D577" s="640"/>
      <c r="E577" s="640"/>
      <c r="F577" s="635" t="s">
        <v>370</v>
      </c>
      <c r="G577" s="635"/>
      <c r="H577" s="635"/>
      <c r="I577" s="635"/>
      <c r="J577" s="635"/>
      <c r="K577" s="635" t="s">
        <v>370</v>
      </c>
      <c r="L577" s="635"/>
      <c r="M577" s="646"/>
    </row>
    <row r="578" spans="1:13" ht="30" customHeight="1" x14ac:dyDescent="0.3">
      <c r="A578" s="649" t="s">
        <v>371</v>
      </c>
      <c r="B578" s="635"/>
      <c r="C578" s="635"/>
      <c r="D578" s="635"/>
      <c r="E578" s="635"/>
      <c r="F578" s="635"/>
      <c r="G578" s="635"/>
      <c r="H578" s="635"/>
      <c r="I578" s="635"/>
      <c r="J578" s="635"/>
      <c r="K578" s="635"/>
      <c r="L578" s="635"/>
      <c r="M578" s="646"/>
    </row>
    <row r="579" spans="1:13" ht="30" customHeight="1" x14ac:dyDescent="0.3">
      <c r="A579" s="649" t="s">
        <v>367</v>
      </c>
      <c r="B579" s="635"/>
      <c r="C579" s="635"/>
      <c r="D579" s="635"/>
      <c r="E579" s="635"/>
      <c r="F579" s="635" t="s">
        <v>368</v>
      </c>
      <c r="G579" s="635"/>
      <c r="H579" s="635"/>
      <c r="I579" s="635"/>
      <c r="J579" s="635"/>
      <c r="K579" s="635" t="s">
        <v>481</v>
      </c>
      <c r="L579" s="635"/>
      <c r="M579" s="646"/>
    </row>
    <row r="580" spans="1:13" ht="30" customHeight="1" x14ac:dyDescent="0.3">
      <c r="A580" s="642" t="s">
        <v>372</v>
      </c>
      <c r="B580" s="643"/>
      <c r="C580" s="643"/>
      <c r="D580" s="643"/>
      <c r="E580" s="643"/>
      <c r="F580" s="635" t="s">
        <v>370</v>
      </c>
      <c r="G580" s="635"/>
      <c r="H580" s="635"/>
      <c r="I580" s="635"/>
      <c r="J580" s="635"/>
      <c r="K580" s="635" t="s">
        <v>370</v>
      </c>
      <c r="L580" s="635"/>
      <c r="M580" s="646"/>
    </row>
    <row r="581" spans="1:13" ht="30" customHeight="1" x14ac:dyDescent="0.3">
      <c r="A581" s="642" t="s">
        <v>373</v>
      </c>
      <c r="B581" s="643"/>
      <c r="C581" s="643"/>
      <c r="D581" s="643"/>
      <c r="E581" s="643"/>
      <c r="F581" s="635" t="s">
        <v>370</v>
      </c>
      <c r="G581" s="635"/>
      <c r="H581" s="635"/>
      <c r="I581" s="635"/>
      <c r="J581" s="635"/>
      <c r="K581" s="635" t="s">
        <v>370</v>
      </c>
      <c r="L581" s="635"/>
      <c r="M581" s="646"/>
    </row>
    <row r="582" spans="1:13" ht="30" customHeight="1" x14ac:dyDescent="0.3">
      <c r="A582" s="652" t="s">
        <v>374</v>
      </c>
      <c r="B582" s="638"/>
      <c r="C582" s="638"/>
      <c r="D582" s="638"/>
      <c r="E582" s="639"/>
      <c r="F582" s="633" t="s">
        <v>375</v>
      </c>
      <c r="G582" s="650"/>
      <c r="H582" s="650"/>
      <c r="I582" s="650"/>
      <c r="J582" s="634"/>
      <c r="K582" s="633" t="s">
        <v>375</v>
      </c>
      <c r="L582" s="650"/>
      <c r="M582" s="651"/>
    </row>
    <row r="583" spans="1:13" ht="30" customHeight="1" x14ac:dyDescent="0.3">
      <c r="A583" s="652" t="s">
        <v>376</v>
      </c>
      <c r="B583" s="638"/>
      <c r="C583" s="638"/>
      <c r="D583" s="638"/>
      <c r="E583" s="639"/>
      <c r="F583" s="633" t="s">
        <v>375</v>
      </c>
      <c r="G583" s="650"/>
      <c r="H583" s="650"/>
      <c r="I583" s="650"/>
      <c r="J583" s="634"/>
      <c r="K583" s="633" t="s">
        <v>505</v>
      </c>
      <c r="L583" s="650"/>
      <c r="M583" s="651"/>
    </row>
    <row r="584" spans="1:13" ht="30" customHeight="1" x14ac:dyDescent="0.3">
      <c r="A584" s="649" t="s">
        <v>377</v>
      </c>
      <c r="B584" s="635"/>
      <c r="C584" s="635"/>
      <c r="D584" s="635"/>
      <c r="E584" s="635"/>
      <c r="F584" s="635"/>
      <c r="G584" s="635"/>
      <c r="H584" s="635"/>
      <c r="I584" s="635"/>
      <c r="J584" s="635"/>
      <c r="K584" s="635"/>
      <c r="L584" s="635"/>
      <c r="M584" s="646"/>
    </row>
    <row r="585" spans="1:13" ht="30" customHeight="1" x14ac:dyDescent="0.3">
      <c r="A585" s="649" t="s">
        <v>367</v>
      </c>
      <c r="B585" s="635"/>
      <c r="C585" s="635"/>
      <c r="D585" s="635"/>
      <c r="E585" s="635"/>
      <c r="F585" s="635" t="s">
        <v>368</v>
      </c>
      <c r="G585" s="635"/>
      <c r="H585" s="635"/>
      <c r="I585" s="635"/>
      <c r="J585" s="635"/>
      <c r="K585" s="635" t="s">
        <v>481</v>
      </c>
      <c r="L585" s="635"/>
      <c r="M585" s="646"/>
    </row>
    <row r="586" spans="1:13" ht="30" customHeight="1" x14ac:dyDescent="0.3">
      <c r="A586" s="645" t="s">
        <v>378</v>
      </c>
      <c r="B586" s="640"/>
      <c r="C586" s="640"/>
      <c r="D586" s="640"/>
      <c r="E586" s="640"/>
      <c r="F586" s="640"/>
      <c r="G586" s="635" t="s">
        <v>550</v>
      </c>
      <c r="H586" s="635"/>
      <c r="I586" s="635"/>
      <c r="J586" s="635"/>
      <c r="K586" s="635"/>
      <c r="L586" s="635"/>
      <c r="M586" s="646"/>
    </row>
    <row r="587" spans="1:13" ht="30" customHeight="1" x14ac:dyDescent="0.3">
      <c r="A587" s="470" t="s">
        <v>482</v>
      </c>
      <c r="B587" s="633"/>
      <c r="C587" s="650"/>
      <c r="D587" s="650"/>
      <c r="E587" s="650"/>
      <c r="F587" s="650"/>
      <c r="G587" s="650"/>
      <c r="H587" s="650"/>
      <c r="I587" s="650"/>
      <c r="J587" s="650"/>
      <c r="K587" s="650"/>
      <c r="L587" s="650"/>
      <c r="M587" s="651"/>
    </row>
    <row r="588" spans="1:13" ht="30" customHeight="1" x14ac:dyDescent="0.3">
      <c r="A588" s="470" t="s">
        <v>380</v>
      </c>
      <c r="B588" s="633" t="s">
        <v>536</v>
      </c>
      <c r="C588" s="650"/>
      <c r="D588" s="650"/>
      <c r="E588" s="650"/>
      <c r="F588" s="650"/>
      <c r="G588" s="650"/>
      <c r="H588" s="650"/>
      <c r="I588" s="650"/>
      <c r="J588" s="650"/>
      <c r="K588" s="650"/>
      <c r="L588" s="650"/>
      <c r="M588" s="651"/>
    </row>
    <row r="589" spans="1:13" ht="30" customHeight="1" x14ac:dyDescent="0.3">
      <c r="A589" s="649" t="s">
        <v>483</v>
      </c>
      <c r="B589" s="635"/>
      <c r="C589" s="635"/>
      <c r="D589" s="635" t="s">
        <v>501</v>
      </c>
      <c r="E589" s="635"/>
      <c r="F589" s="635"/>
      <c r="G589" s="635"/>
      <c r="H589" s="635"/>
      <c r="I589" s="635"/>
      <c r="J589" s="635" t="s">
        <v>484</v>
      </c>
      <c r="K589" s="635"/>
      <c r="L589" s="635"/>
      <c r="M589" s="646"/>
    </row>
    <row r="590" spans="1:13" ht="30" customHeight="1" x14ac:dyDescent="0.3">
      <c r="A590" s="649"/>
      <c r="B590" s="635"/>
      <c r="C590" s="635"/>
      <c r="D590" s="635"/>
      <c r="E590" s="635"/>
      <c r="F590" s="635"/>
      <c r="G590" s="635"/>
      <c r="H590" s="635"/>
      <c r="I590" s="635"/>
      <c r="J590" s="635"/>
      <c r="K590" s="635"/>
      <c r="L590" s="635"/>
      <c r="M590" s="646"/>
    </row>
    <row r="591" spans="1:13" ht="30" customHeight="1" x14ac:dyDescent="0.3">
      <c r="A591" s="649"/>
      <c r="B591" s="635"/>
      <c r="C591" s="635"/>
      <c r="D591" s="635"/>
      <c r="E591" s="635"/>
      <c r="F591" s="635"/>
      <c r="G591" s="635"/>
      <c r="H591" s="635"/>
      <c r="I591" s="635"/>
      <c r="J591" s="635"/>
      <c r="K591" s="635"/>
      <c r="L591" s="635"/>
      <c r="M591" s="646"/>
    </row>
    <row r="592" spans="1:13" ht="30" customHeight="1" x14ac:dyDescent="0.3">
      <c r="A592" s="649"/>
      <c r="B592" s="635"/>
      <c r="C592" s="635"/>
      <c r="D592" s="635"/>
      <c r="E592" s="635"/>
      <c r="F592" s="635"/>
      <c r="G592" s="635"/>
      <c r="H592" s="635"/>
      <c r="I592" s="635"/>
      <c r="J592" s="635"/>
      <c r="K592" s="635"/>
      <c r="L592" s="635"/>
      <c r="M592" s="646"/>
    </row>
    <row r="593" spans="1:13" ht="30" customHeight="1" x14ac:dyDescent="0.3">
      <c r="A593" s="649" t="s">
        <v>381</v>
      </c>
      <c r="B593" s="635"/>
      <c r="C593" s="635"/>
      <c r="D593" s="635"/>
      <c r="E593" s="635"/>
      <c r="F593" s="635"/>
      <c r="G593" s="635"/>
      <c r="H593" s="633" t="s">
        <v>382</v>
      </c>
      <c r="I593" s="650"/>
      <c r="J593" s="650"/>
      <c r="K593" s="650"/>
      <c r="L593" s="650"/>
      <c r="M593" s="651"/>
    </row>
    <row r="594" spans="1:13" ht="30" customHeight="1" x14ac:dyDescent="0.3">
      <c r="A594" s="488" t="s">
        <v>383</v>
      </c>
      <c r="B594" s="635" t="s">
        <v>19</v>
      </c>
      <c r="C594" s="635"/>
      <c r="D594" s="464" t="s">
        <v>383</v>
      </c>
      <c r="E594" s="456"/>
      <c r="F594" s="635" t="s">
        <v>19</v>
      </c>
      <c r="G594" s="635"/>
      <c r="J594" s="489" t="s">
        <v>384</v>
      </c>
      <c r="L594" s="489" t="s">
        <v>19</v>
      </c>
      <c r="M594" s="490"/>
    </row>
    <row r="595" spans="1:13" ht="30" customHeight="1" x14ac:dyDescent="0.3">
      <c r="A595" s="488" t="s">
        <v>385</v>
      </c>
      <c r="B595" s="635" t="s">
        <v>386</v>
      </c>
      <c r="C595" s="635"/>
      <c r="D595" s="635" t="s">
        <v>387</v>
      </c>
      <c r="E595" s="635"/>
      <c r="F595" s="635" t="s">
        <v>388</v>
      </c>
      <c r="G595" s="635"/>
      <c r="J595" s="633">
        <v>3</v>
      </c>
      <c r="K595" s="634"/>
      <c r="L595" s="456" t="s">
        <v>375</v>
      </c>
      <c r="M595" s="490"/>
    </row>
    <row r="596" spans="1:13" ht="30" customHeight="1" x14ac:dyDescent="0.3">
      <c r="A596" s="488" t="s">
        <v>389</v>
      </c>
      <c r="B596" s="635" t="s">
        <v>390</v>
      </c>
      <c r="C596" s="635"/>
      <c r="D596" s="635" t="s">
        <v>391</v>
      </c>
      <c r="E596" s="635"/>
      <c r="F596" s="635" t="s">
        <v>392</v>
      </c>
      <c r="G596" s="635"/>
      <c r="J596" s="633">
        <v>2</v>
      </c>
      <c r="K596" s="634"/>
      <c r="L596" s="456" t="s">
        <v>370</v>
      </c>
      <c r="M596" s="490"/>
    </row>
    <row r="597" spans="1:13" ht="30" customHeight="1" x14ac:dyDescent="0.3">
      <c r="A597" s="488" t="s">
        <v>393</v>
      </c>
      <c r="B597" s="635" t="s">
        <v>394</v>
      </c>
      <c r="C597" s="635"/>
      <c r="D597" s="635" t="s">
        <v>395</v>
      </c>
      <c r="E597" s="635"/>
      <c r="F597" s="635" t="s">
        <v>396</v>
      </c>
      <c r="G597" s="635"/>
      <c r="J597" s="633">
        <v>1</v>
      </c>
      <c r="K597" s="634"/>
      <c r="L597" s="456" t="s">
        <v>397</v>
      </c>
      <c r="M597" s="490"/>
    </row>
    <row r="598" spans="1:13" ht="30" customHeight="1" thickBot="1" x14ac:dyDescent="0.35">
      <c r="A598" s="491" t="s">
        <v>398</v>
      </c>
      <c r="B598" s="636" t="s">
        <v>399</v>
      </c>
      <c r="C598" s="636"/>
      <c r="D598" s="636" t="s">
        <v>400</v>
      </c>
      <c r="E598" s="636"/>
      <c r="F598" s="636" t="s">
        <v>401</v>
      </c>
      <c r="G598" s="636"/>
      <c r="H598" s="492"/>
      <c r="I598" s="492"/>
      <c r="J598" s="492"/>
      <c r="K598" s="492"/>
      <c r="L598" s="492"/>
      <c r="M598" s="493"/>
    </row>
    <row r="600" spans="1:13" ht="30" customHeight="1" thickBot="1" x14ac:dyDescent="0.35"/>
    <row r="601" spans="1:13" ht="30" customHeight="1" x14ac:dyDescent="0.3">
      <c r="A601" s="460"/>
      <c r="B601" s="655" t="s">
        <v>443</v>
      </c>
      <c r="C601" s="655"/>
      <c r="D601" s="655"/>
      <c r="E601" s="655"/>
      <c r="F601" s="655"/>
      <c r="G601" s="655"/>
      <c r="H601" s="655"/>
      <c r="I601" s="656"/>
      <c r="J601" s="657" t="s">
        <v>444</v>
      </c>
      <c r="K601" s="655"/>
      <c r="L601" s="655"/>
      <c r="M601" s="658"/>
    </row>
    <row r="602" spans="1:13" ht="30" customHeight="1" x14ac:dyDescent="0.3">
      <c r="A602" s="649" t="s">
        <v>445</v>
      </c>
      <c r="B602" s="635"/>
      <c r="C602" s="635"/>
      <c r="D602" s="635"/>
      <c r="E602" s="635"/>
      <c r="F602" s="635"/>
      <c r="G602" s="635"/>
      <c r="H602" s="635"/>
      <c r="I602" s="635"/>
      <c r="J602" s="635"/>
      <c r="K602" s="635"/>
      <c r="L602" s="635"/>
      <c r="M602" s="646"/>
    </row>
    <row r="603" spans="1:13" ht="30" customHeight="1" x14ac:dyDescent="0.3">
      <c r="A603" s="461"/>
      <c r="B603" s="659" t="s">
        <v>446</v>
      </c>
      <c r="C603" s="659"/>
      <c r="D603" s="659"/>
      <c r="E603" s="660"/>
      <c r="F603" s="462" t="s">
        <v>447</v>
      </c>
      <c r="G603" s="462"/>
      <c r="H603" s="633" t="s">
        <v>448</v>
      </c>
      <c r="I603" s="650"/>
      <c r="J603" s="634"/>
      <c r="K603" s="463" t="s">
        <v>449</v>
      </c>
      <c r="L603" s="464"/>
      <c r="M603" s="465"/>
    </row>
    <row r="604" spans="1:13" ht="30" customHeight="1" x14ac:dyDescent="0.3">
      <c r="A604" s="653" t="s">
        <v>509</v>
      </c>
      <c r="B604" s="650"/>
      <c r="C604" s="650"/>
      <c r="D604" s="650"/>
      <c r="E604" s="650"/>
      <c r="F604" s="650"/>
      <c r="G604" s="650"/>
      <c r="H604" s="650"/>
      <c r="I604" s="650"/>
      <c r="J604" s="650"/>
      <c r="K604" s="650"/>
      <c r="L604" s="650"/>
      <c r="M604" s="651"/>
    </row>
    <row r="605" spans="1:13" ht="30" customHeight="1" x14ac:dyDescent="0.3">
      <c r="A605" s="652" t="s">
        <v>450</v>
      </c>
      <c r="B605" s="638"/>
      <c r="C605" s="638"/>
      <c r="D605" s="638"/>
      <c r="E605" s="638"/>
      <c r="F605" s="638"/>
      <c r="G605" s="638"/>
      <c r="H605" s="638"/>
      <c r="I605" s="638"/>
      <c r="J605" s="638"/>
      <c r="K605" s="638"/>
      <c r="L605" s="638"/>
      <c r="M605" s="654"/>
    </row>
    <row r="606" spans="1:13" ht="30" customHeight="1" x14ac:dyDescent="0.3">
      <c r="A606" s="642" t="s">
        <v>451</v>
      </c>
      <c r="B606" s="643"/>
      <c r="C606" s="644" t="s">
        <v>69</v>
      </c>
      <c r="D606" s="638"/>
      <c r="E606" s="638"/>
      <c r="F606" s="638"/>
      <c r="G606" s="639"/>
      <c r="H606" s="466" t="s">
        <v>452</v>
      </c>
      <c r="I606" s="467"/>
      <c r="J606" s="640">
        <v>13</v>
      </c>
      <c r="K606" s="640"/>
      <c r="L606" s="640"/>
      <c r="M606" s="641"/>
    </row>
    <row r="607" spans="1:13" ht="30" customHeight="1" x14ac:dyDescent="0.3">
      <c r="A607" s="642" t="s">
        <v>453</v>
      </c>
      <c r="B607" s="643"/>
      <c r="C607" s="644" t="s">
        <v>497</v>
      </c>
      <c r="D607" s="638"/>
      <c r="E607" s="638"/>
      <c r="F607" s="638"/>
      <c r="G607" s="639"/>
      <c r="H607" s="466" t="s">
        <v>454</v>
      </c>
      <c r="I607" s="467"/>
      <c r="J607" s="640">
        <v>1226</v>
      </c>
      <c r="K607" s="640"/>
      <c r="L607" s="640"/>
      <c r="M607" s="641"/>
    </row>
    <row r="608" spans="1:13" ht="30" customHeight="1" x14ac:dyDescent="0.3">
      <c r="A608" s="642" t="s">
        <v>455</v>
      </c>
      <c r="B608" s="643"/>
      <c r="C608" s="637">
        <v>41537</v>
      </c>
      <c r="D608" s="638"/>
      <c r="E608" s="638"/>
      <c r="F608" s="638"/>
      <c r="G608" s="639"/>
      <c r="H608" s="466" t="s">
        <v>456</v>
      </c>
      <c r="I608" s="467"/>
      <c r="J608" s="640" t="s">
        <v>227</v>
      </c>
      <c r="K608" s="640"/>
      <c r="L608" s="640"/>
      <c r="M608" s="641"/>
    </row>
    <row r="609" spans="1:14" ht="30" customHeight="1" x14ac:dyDescent="0.3">
      <c r="A609" s="642" t="s">
        <v>457</v>
      </c>
      <c r="B609" s="643"/>
      <c r="C609" s="644" t="s">
        <v>71</v>
      </c>
      <c r="D609" s="638"/>
      <c r="E609" s="638"/>
      <c r="F609" s="638"/>
      <c r="G609" s="639"/>
      <c r="H609" s="645" t="s">
        <v>356</v>
      </c>
      <c r="I609" s="640"/>
      <c r="J609" s="640" t="s">
        <v>70</v>
      </c>
      <c r="K609" s="640"/>
      <c r="L609" s="640"/>
      <c r="M609" s="641"/>
    </row>
    <row r="610" spans="1:14" ht="30" customHeight="1" x14ac:dyDescent="0.3">
      <c r="A610" s="649" t="s">
        <v>458</v>
      </c>
      <c r="B610" s="635"/>
      <c r="C610" s="635"/>
      <c r="D610" s="635"/>
      <c r="E610" s="635"/>
      <c r="F610" s="635"/>
      <c r="G610" s="635"/>
      <c r="H610" s="635"/>
      <c r="I610" s="635"/>
      <c r="J610" s="635"/>
      <c r="K610" s="635"/>
      <c r="L610" s="635"/>
      <c r="M610" s="646"/>
    </row>
    <row r="611" spans="1:14" ht="30" customHeight="1" x14ac:dyDescent="0.3">
      <c r="A611" s="661" t="s">
        <v>459</v>
      </c>
      <c r="B611" s="635" t="s">
        <v>460</v>
      </c>
      <c r="C611" s="635"/>
      <c r="D611" s="635"/>
      <c r="E611" s="635"/>
      <c r="F611" s="635"/>
      <c r="G611" s="635"/>
      <c r="H611" s="635" t="s">
        <v>461</v>
      </c>
      <c r="I611" s="635"/>
      <c r="J611" s="635"/>
      <c r="K611" s="635"/>
      <c r="L611" s="635"/>
      <c r="M611" s="646"/>
    </row>
    <row r="612" spans="1:14" ht="61.5" customHeight="1" x14ac:dyDescent="0.3">
      <c r="A612" s="661"/>
      <c r="B612" s="468" t="s">
        <v>462</v>
      </c>
      <c r="C612" s="468" t="s">
        <v>463</v>
      </c>
      <c r="D612" s="468" t="s">
        <v>464</v>
      </c>
      <c r="E612" s="468" t="s">
        <v>465</v>
      </c>
      <c r="F612" s="468">
        <v>100</v>
      </c>
      <c r="G612" s="459" t="s">
        <v>326</v>
      </c>
      <c r="H612" s="468" t="s">
        <v>466</v>
      </c>
      <c r="I612" s="468" t="s">
        <v>463</v>
      </c>
      <c r="J612" s="468" t="s">
        <v>464</v>
      </c>
      <c r="K612" s="468" t="s">
        <v>467</v>
      </c>
      <c r="L612" s="468">
        <v>100</v>
      </c>
      <c r="M612" s="469" t="s">
        <v>326</v>
      </c>
    </row>
    <row r="613" spans="1:14" ht="30" customHeight="1" x14ac:dyDescent="0.3">
      <c r="A613" s="470" t="s">
        <v>21</v>
      </c>
      <c r="B613" s="455">
        <v>5.75</v>
      </c>
      <c r="C613" s="456">
        <v>5</v>
      </c>
      <c r="D613" s="456">
        <v>4</v>
      </c>
      <c r="E613" s="455">
        <v>41.5</v>
      </c>
      <c r="F613" s="473">
        <f t="shared" ref="F613" si="143">SUM(B613:E613)</f>
        <v>56.25</v>
      </c>
      <c r="G613" s="456" t="str">
        <f t="shared" ref="G613:G614" si="144">IF(F613&gt;=91,"A1",IF(F613&gt;=81,"A2",IF(F613&gt;=71,"B1",IF(F613&gt;=61,"B2",IF(F613&gt;=51,"C1",IF(F613&gt;=41,"C2",IF(F613&gt;=33,"D","E")))))))</f>
        <v>C1</v>
      </c>
      <c r="H613" s="456">
        <v>5.5</v>
      </c>
      <c r="I613" s="456">
        <v>5</v>
      </c>
      <c r="J613" s="456">
        <v>4</v>
      </c>
      <c r="K613" s="474">
        <v>45.5</v>
      </c>
      <c r="L613" s="475">
        <f t="shared" ref="L613" si="145">SUM(H613:K613)</f>
        <v>60</v>
      </c>
      <c r="M613" s="456" t="str">
        <f t="shared" ref="M613:M614" si="146">IF(L613&gt;=91,"A1",IF(L613&gt;=81,"A2",IF(L613&gt;=71,"B1",IF(L613&gt;=61,"B2",IF(L613&gt;=51,"C1",IF(L613&gt;=41,"C2",IF(L613&gt;=33,"D","E")))))))</f>
        <v>C1</v>
      </c>
      <c r="N613" s="482"/>
    </row>
    <row r="614" spans="1:14" ht="30" customHeight="1" x14ac:dyDescent="0.3">
      <c r="A614" s="470" t="s">
        <v>22</v>
      </c>
      <c r="B614" s="457">
        <v>8</v>
      </c>
      <c r="C614" s="458">
        <v>4</v>
      </c>
      <c r="D614" s="458">
        <v>4</v>
      </c>
      <c r="E614" s="458">
        <v>43</v>
      </c>
      <c r="F614" s="458">
        <f t="shared" ref="F614" si="147">(B614+C614+D614+E614)</f>
        <v>59</v>
      </c>
      <c r="G614" s="458" t="str">
        <f t="shared" si="144"/>
        <v>C1</v>
      </c>
      <c r="H614" s="458">
        <v>6</v>
      </c>
      <c r="I614" s="458">
        <v>4.5</v>
      </c>
      <c r="J614" s="475">
        <v>4</v>
      </c>
      <c r="K614" s="458">
        <v>60</v>
      </c>
      <c r="L614" s="458">
        <f t="shared" ref="L614" si="148">SUM(H614:K614)</f>
        <v>74.5</v>
      </c>
      <c r="M614" s="479" t="str">
        <f t="shared" si="146"/>
        <v>B1</v>
      </c>
      <c r="N614" s="482"/>
    </row>
    <row r="615" spans="1:14" ht="30" customHeight="1" x14ac:dyDescent="0.3">
      <c r="A615" s="470" t="s">
        <v>468</v>
      </c>
      <c r="B615" s="456">
        <v>6</v>
      </c>
      <c r="C615" s="456">
        <v>4</v>
      </c>
      <c r="D615" s="456">
        <v>3</v>
      </c>
      <c r="E615" s="456">
        <v>35</v>
      </c>
      <c r="F615" s="456">
        <f t="shared" ref="F615:F617" si="149">SUM(B615:E615)</f>
        <v>48</v>
      </c>
      <c r="G615" s="456" t="str">
        <f t="shared" ref="G615:G617" si="150">IF(F615&gt;=91,"A1",IF(F615&gt;=81,"A2",IF(F615&gt;=71,"B1",IF(F615&gt;=61,"B2",IF(F615&gt;=51,"C1",IF(F615&gt;=41,"C2",IF(F615&gt;=33,"D","E")))))))</f>
        <v>C2</v>
      </c>
      <c r="H615" s="456">
        <v>5.25</v>
      </c>
      <c r="I615" s="456">
        <v>4</v>
      </c>
      <c r="J615" s="456">
        <v>4</v>
      </c>
      <c r="K615" s="456">
        <v>31.5</v>
      </c>
      <c r="L615" s="473">
        <f t="shared" ref="L615" si="151">SUM(H615:K615)</f>
        <v>44.75</v>
      </c>
      <c r="M615" s="456" t="str">
        <f t="shared" ref="M615:M617" si="152">IF(L615&gt;=91,"A1",IF(L615&gt;=81,"A2",IF(L615&gt;=71,"B1",IF(L615&gt;=61,"B2",IF(L615&gt;=51,"C1",IF(L615&gt;=41,"C2",IF(L615&gt;=33,"D","E")))))))</f>
        <v>C2</v>
      </c>
      <c r="N615" s="482"/>
    </row>
    <row r="616" spans="1:14" ht="30" customHeight="1" x14ac:dyDescent="0.3">
      <c r="A616" s="470" t="s">
        <v>24</v>
      </c>
      <c r="B616" s="459">
        <v>5.5</v>
      </c>
      <c r="C616" s="456">
        <v>3.5</v>
      </c>
      <c r="D616" s="456">
        <v>3.5</v>
      </c>
      <c r="E616" s="456">
        <v>52.5</v>
      </c>
      <c r="F616" s="456">
        <f t="shared" si="149"/>
        <v>65</v>
      </c>
      <c r="G616" s="456" t="str">
        <f t="shared" si="150"/>
        <v>B2</v>
      </c>
      <c r="H616" s="459">
        <v>6.5</v>
      </c>
      <c r="I616" s="512">
        <v>4.5</v>
      </c>
      <c r="J616" s="474">
        <v>3.5</v>
      </c>
      <c r="K616" s="456">
        <v>32.5</v>
      </c>
      <c r="L616" s="475">
        <f t="shared" ref="L616" si="153">SUM(H616:K616)</f>
        <v>47</v>
      </c>
      <c r="M616" s="473" t="str">
        <f t="shared" si="152"/>
        <v>C2</v>
      </c>
      <c r="N616" s="482"/>
    </row>
    <row r="617" spans="1:14" ht="30" customHeight="1" x14ac:dyDescent="0.3">
      <c r="A617" s="470" t="s">
        <v>359</v>
      </c>
      <c r="B617" s="456">
        <v>6.5</v>
      </c>
      <c r="C617" s="456">
        <v>4</v>
      </c>
      <c r="D617" s="456">
        <v>3.5</v>
      </c>
      <c r="E617" s="456">
        <v>43</v>
      </c>
      <c r="F617" s="456">
        <f t="shared" si="149"/>
        <v>57</v>
      </c>
      <c r="G617" s="456" t="str">
        <f t="shared" si="150"/>
        <v>C1</v>
      </c>
      <c r="H617" s="459">
        <v>6</v>
      </c>
      <c r="I617" s="456">
        <v>3</v>
      </c>
      <c r="J617" s="456">
        <v>4</v>
      </c>
      <c r="K617" s="456">
        <v>34.5</v>
      </c>
      <c r="L617" s="474">
        <f t="shared" ref="L617" si="154">SUM(H617:K617)</f>
        <v>47.5</v>
      </c>
      <c r="M617" s="456" t="str">
        <f t="shared" si="152"/>
        <v>C2</v>
      </c>
      <c r="N617" s="482"/>
    </row>
    <row r="618" spans="1:14" ht="30" customHeight="1" x14ac:dyDescent="0.3">
      <c r="A618" s="653" t="s">
        <v>503</v>
      </c>
      <c r="B618" s="634"/>
      <c r="C618" s="456"/>
      <c r="D618" s="456"/>
      <c r="E618" s="483">
        <v>26</v>
      </c>
      <c r="F618" s="480"/>
      <c r="G618" s="456"/>
      <c r="H618" s="456"/>
      <c r="I618" s="456"/>
      <c r="J618" s="456"/>
      <c r="K618" s="456">
        <v>29</v>
      </c>
      <c r="L618" s="456"/>
      <c r="M618" s="484"/>
    </row>
    <row r="619" spans="1:14" ht="30" customHeight="1" x14ac:dyDescent="0.3">
      <c r="A619" s="653" t="s">
        <v>504</v>
      </c>
      <c r="B619" s="634"/>
      <c r="C619" s="456"/>
      <c r="D619" s="456"/>
      <c r="E619" s="485">
        <v>40</v>
      </c>
      <c r="F619" s="456"/>
      <c r="G619" s="456"/>
      <c r="H619" s="456"/>
      <c r="I619" s="456"/>
      <c r="J619" s="456"/>
      <c r="K619" s="485">
        <v>29</v>
      </c>
      <c r="L619" s="456"/>
      <c r="M619" s="484"/>
    </row>
    <row r="620" spans="1:14" ht="30" customHeight="1" x14ac:dyDescent="0.3">
      <c r="A620" s="653" t="s">
        <v>561</v>
      </c>
      <c r="B620" s="634"/>
      <c r="C620" s="456"/>
      <c r="D620" s="456"/>
      <c r="E620" s="456">
        <v>46</v>
      </c>
      <c r="F620" s="456"/>
      <c r="G620" s="456"/>
      <c r="H620" s="456"/>
      <c r="I620" s="456"/>
      <c r="J620" s="456"/>
      <c r="K620" s="456">
        <v>24.5</v>
      </c>
      <c r="L620" s="456"/>
      <c r="M620" s="484"/>
    </row>
    <row r="621" spans="1:14" ht="62.25" customHeight="1" x14ac:dyDescent="0.3">
      <c r="A621" s="464" t="s">
        <v>470</v>
      </c>
      <c r="B621" s="464"/>
      <c r="C621" s="486" t="s">
        <v>471</v>
      </c>
      <c r="D621" s="456">
        <f>(F613+F614+F615+F616+F617)</f>
        <v>285.25</v>
      </c>
      <c r="E621" s="456"/>
      <c r="F621" s="486" t="s">
        <v>472</v>
      </c>
      <c r="G621" s="456">
        <f>(D621/500)*100</f>
        <v>57.05</v>
      </c>
      <c r="H621" s="456"/>
      <c r="I621" s="464"/>
      <c r="J621" s="647" t="s">
        <v>473</v>
      </c>
      <c r="K621" s="647"/>
      <c r="L621" s="635" t="str">
        <f>IF(G621&gt;=91,"A1",IF(G621&gt;=81,"A2",IF(G621&gt;=71,"B1",IF(G621&gt;=61,"B2",IF(G621&gt;=51,"C1",IF(G621&gt;=41,"C2",IF(G621&gt;=33,"D","E")))))))</f>
        <v>C1</v>
      </c>
      <c r="M621" s="635" t="str">
        <f t="shared" ref="M621:M623" si="155">IF(L621&gt;=91,"A1",IF(L621&gt;=81,"A2",IF(L621&gt;=71,"B1",IF(L621&gt;=61,"B2",IF(L621&gt;=51,"C1",IF(L621&gt;=41,"C2",IF(L621&gt;=33,"D","E")))))))</f>
        <v>A1</v>
      </c>
    </row>
    <row r="622" spans="1:14" ht="56.25" customHeight="1" x14ac:dyDescent="0.3">
      <c r="A622" s="486" t="s">
        <v>474</v>
      </c>
      <c r="B622" s="464"/>
      <c r="C622" s="486" t="s">
        <v>475</v>
      </c>
      <c r="D622" s="456">
        <f>(L613+L614+L615+L616+L617)</f>
        <v>273.75</v>
      </c>
      <c r="E622" s="456"/>
      <c r="F622" s="486" t="s">
        <v>476</v>
      </c>
      <c r="G622" s="456">
        <f>(D622/500)*100</f>
        <v>54.75</v>
      </c>
      <c r="H622" s="456"/>
      <c r="I622" s="464"/>
      <c r="J622" s="647" t="s">
        <v>477</v>
      </c>
      <c r="K622" s="647"/>
      <c r="L622" s="635" t="str">
        <f>IF(G622&gt;=91,"A1",IF(G622&gt;=81,"A2",IF(G622&gt;=71,"B1",IF(G622&gt;=61,"B2",IF(G622&gt;=51,"C1",IF(G622&gt;=41,"C2",IF(G622&gt;=33,"D","E")))))))</f>
        <v>C1</v>
      </c>
      <c r="M622" s="635" t="str">
        <f t="shared" si="155"/>
        <v>A1</v>
      </c>
    </row>
    <row r="623" spans="1:14" ht="62.25" customHeight="1" x14ac:dyDescent="0.3">
      <c r="A623" s="487" t="s">
        <v>478</v>
      </c>
      <c r="B623" s="487"/>
      <c r="C623" s="487"/>
      <c r="D623" s="648">
        <f>SUM(D621:D622)</f>
        <v>559</v>
      </c>
      <c r="E623" s="648"/>
      <c r="F623" s="487" t="s">
        <v>479</v>
      </c>
      <c r="G623" s="487"/>
      <c r="H623" s="487"/>
      <c r="I623" s="487">
        <f>(D623/1000)*100</f>
        <v>55.900000000000006</v>
      </c>
      <c r="J623" s="487" t="s">
        <v>480</v>
      </c>
      <c r="K623" s="487"/>
      <c r="L623" s="648" t="str">
        <f>IF(I623&gt;=91,"A1",IF(I623&gt;=81,"A2",IF(I623&gt;=71,"B1",IF(I623&gt;=61,"B2",IF(I623&gt;=51,"C1",IF(I623&gt;=41,"C2",IF(I623&gt;=33,"D","E")))))))</f>
        <v>C1</v>
      </c>
      <c r="M623" s="648" t="str">
        <f t="shared" si="155"/>
        <v>A1</v>
      </c>
    </row>
    <row r="624" spans="1:14" ht="30" customHeight="1" x14ac:dyDescent="0.3">
      <c r="A624" s="645" t="s">
        <v>365</v>
      </c>
      <c r="B624" s="640"/>
      <c r="C624" s="640"/>
      <c r="D624" s="640"/>
      <c r="E624" s="640"/>
      <c r="F624" s="640"/>
      <c r="G624" s="640"/>
      <c r="H624" s="640"/>
      <c r="I624" s="640"/>
      <c r="J624" s="640"/>
      <c r="K624" s="640"/>
      <c r="L624" s="640"/>
      <c r="M624" s="641"/>
    </row>
    <row r="625" spans="1:13" ht="30" customHeight="1" x14ac:dyDescent="0.3">
      <c r="A625" s="649" t="s">
        <v>366</v>
      </c>
      <c r="B625" s="635"/>
      <c r="C625" s="635"/>
      <c r="D625" s="635"/>
      <c r="E625" s="635"/>
      <c r="F625" s="635"/>
      <c r="G625" s="635"/>
      <c r="H625" s="635"/>
      <c r="I625" s="635"/>
      <c r="J625" s="635"/>
      <c r="K625" s="635"/>
      <c r="L625" s="635"/>
      <c r="M625" s="646"/>
    </row>
    <row r="626" spans="1:13" ht="30" customHeight="1" x14ac:dyDescent="0.3">
      <c r="A626" s="649" t="s">
        <v>367</v>
      </c>
      <c r="B626" s="635"/>
      <c r="C626" s="635"/>
      <c r="D626" s="635"/>
      <c r="E626" s="635"/>
      <c r="F626" s="635" t="s">
        <v>368</v>
      </c>
      <c r="G626" s="635"/>
      <c r="H626" s="635"/>
      <c r="I626" s="635"/>
      <c r="J626" s="635"/>
      <c r="K626" s="635" t="s">
        <v>481</v>
      </c>
      <c r="L626" s="635"/>
      <c r="M626" s="646"/>
    </row>
    <row r="627" spans="1:13" ht="30" customHeight="1" x14ac:dyDescent="0.3">
      <c r="A627" s="653" t="s">
        <v>369</v>
      </c>
      <c r="B627" s="650"/>
      <c r="C627" s="650"/>
      <c r="D627" s="650"/>
      <c r="E627" s="634"/>
      <c r="F627" s="635" t="s">
        <v>370</v>
      </c>
      <c r="G627" s="635"/>
      <c r="H627" s="635"/>
      <c r="I627" s="635"/>
      <c r="J627" s="635"/>
      <c r="K627" s="635" t="s">
        <v>375</v>
      </c>
      <c r="L627" s="635"/>
      <c r="M627" s="646"/>
    </row>
    <row r="628" spans="1:13" ht="30" customHeight="1" x14ac:dyDescent="0.3">
      <c r="A628" s="649" t="s">
        <v>371</v>
      </c>
      <c r="B628" s="635"/>
      <c r="C628" s="635"/>
      <c r="D628" s="635"/>
      <c r="E628" s="635"/>
      <c r="F628" s="635"/>
      <c r="G628" s="635"/>
      <c r="H628" s="635"/>
      <c r="I628" s="635"/>
      <c r="J628" s="635"/>
      <c r="K628" s="635"/>
      <c r="L628" s="635"/>
      <c r="M628" s="646"/>
    </row>
    <row r="629" spans="1:13" ht="30" customHeight="1" x14ac:dyDescent="0.3">
      <c r="A629" s="649" t="s">
        <v>367</v>
      </c>
      <c r="B629" s="635"/>
      <c r="C629" s="635"/>
      <c r="D629" s="635"/>
      <c r="E629" s="635"/>
      <c r="F629" s="635" t="s">
        <v>368</v>
      </c>
      <c r="G629" s="635"/>
      <c r="H629" s="635"/>
      <c r="I629" s="635"/>
      <c r="J629" s="635"/>
      <c r="K629" s="635" t="s">
        <v>481</v>
      </c>
      <c r="L629" s="635"/>
      <c r="M629" s="646"/>
    </row>
    <row r="630" spans="1:13" ht="30" customHeight="1" x14ac:dyDescent="0.3">
      <c r="A630" s="642" t="s">
        <v>372</v>
      </c>
      <c r="B630" s="643"/>
      <c r="C630" s="643"/>
      <c r="D630" s="643"/>
      <c r="E630" s="643"/>
      <c r="F630" s="635" t="s">
        <v>370</v>
      </c>
      <c r="G630" s="635"/>
      <c r="H630" s="635"/>
      <c r="I630" s="635"/>
      <c r="J630" s="635"/>
      <c r="K630" s="635" t="s">
        <v>370</v>
      </c>
      <c r="L630" s="635"/>
      <c r="M630" s="646"/>
    </row>
    <row r="631" spans="1:13" ht="30" customHeight="1" x14ac:dyDescent="0.3">
      <c r="A631" s="642" t="s">
        <v>373</v>
      </c>
      <c r="B631" s="643"/>
      <c r="C631" s="643"/>
      <c r="D631" s="643"/>
      <c r="E631" s="643"/>
      <c r="F631" s="635" t="s">
        <v>370</v>
      </c>
      <c r="G631" s="635"/>
      <c r="H631" s="635"/>
      <c r="I631" s="635"/>
      <c r="J631" s="635"/>
      <c r="K631" s="635" t="s">
        <v>370</v>
      </c>
      <c r="L631" s="635"/>
      <c r="M631" s="646"/>
    </row>
    <row r="632" spans="1:13" ht="30" customHeight="1" x14ac:dyDescent="0.3">
      <c r="A632" s="652" t="s">
        <v>374</v>
      </c>
      <c r="B632" s="638"/>
      <c r="C632" s="638"/>
      <c r="D632" s="638"/>
      <c r="E632" s="639"/>
      <c r="F632" s="633" t="s">
        <v>375</v>
      </c>
      <c r="G632" s="650"/>
      <c r="H632" s="650"/>
      <c r="I632" s="650"/>
      <c r="J632" s="634"/>
      <c r="K632" s="633" t="s">
        <v>375</v>
      </c>
      <c r="L632" s="650"/>
      <c r="M632" s="651"/>
    </row>
    <row r="633" spans="1:13" ht="30" customHeight="1" x14ac:dyDescent="0.3">
      <c r="A633" s="652" t="s">
        <v>376</v>
      </c>
      <c r="B633" s="638"/>
      <c r="C633" s="638"/>
      <c r="D633" s="638"/>
      <c r="E633" s="639"/>
      <c r="F633" s="633" t="s">
        <v>375</v>
      </c>
      <c r="G633" s="650"/>
      <c r="H633" s="650"/>
      <c r="I633" s="650"/>
      <c r="J633" s="634"/>
      <c r="K633" s="633" t="s">
        <v>375</v>
      </c>
      <c r="L633" s="650"/>
      <c r="M633" s="651"/>
    </row>
    <row r="634" spans="1:13" ht="30" customHeight="1" x14ac:dyDescent="0.3">
      <c r="A634" s="649" t="s">
        <v>377</v>
      </c>
      <c r="B634" s="635"/>
      <c r="C634" s="635"/>
      <c r="D634" s="635"/>
      <c r="E634" s="635"/>
      <c r="F634" s="635"/>
      <c r="G634" s="635"/>
      <c r="H634" s="635"/>
      <c r="I634" s="635"/>
      <c r="J634" s="635"/>
      <c r="K634" s="635"/>
      <c r="L634" s="635"/>
      <c r="M634" s="646"/>
    </row>
    <row r="635" spans="1:13" ht="30" customHeight="1" x14ac:dyDescent="0.3">
      <c r="A635" s="649" t="s">
        <v>367</v>
      </c>
      <c r="B635" s="635"/>
      <c r="C635" s="635"/>
      <c r="D635" s="635"/>
      <c r="E635" s="635"/>
      <c r="F635" s="635" t="s">
        <v>368</v>
      </c>
      <c r="G635" s="635"/>
      <c r="H635" s="635"/>
      <c r="I635" s="635"/>
      <c r="J635" s="635"/>
      <c r="K635" s="635" t="s">
        <v>481</v>
      </c>
      <c r="L635" s="635"/>
      <c r="M635" s="646"/>
    </row>
    <row r="636" spans="1:13" ht="30" customHeight="1" x14ac:dyDescent="0.3">
      <c r="A636" s="645" t="s">
        <v>378</v>
      </c>
      <c r="B636" s="640"/>
      <c r="C636" s="640"/>
      <c r="D636" s="640"/>
      <c r="E636" s="640"/>
      <c r="F636" s="640"/>
      <c r="G636" s="635" t="s">
        <v>551</v>
      </c>
      <c r="H636" s="635"/>
      <c r="I636" s="635"/>
      <c r="J636" s="635"/>
      <c r="K636" s="635"/>
      <c r="L636" s="635"/>
      <c r="M636" s="646"/>
    </row>
    <row r="637" spans="1:13" ht="30" customHeight="1" x14ac:dyDescent="0.3">
      <c r="A637" s="470" t="s">
        <v>482</v>
      </c>
      <c r="B637" s="633"/>
      <c r="C637" s="650"/>
      <c r="D637" s="650"/>
      <c r="E637" s="650"/>
      <c r="F637" s="650"/>
      <c r="G637" s="650"/>
      <c r="H637" s="650"/>
      <c r="I637" s="650"/>
      <c r="J637" s="650"/>
      <c r="K637" s="650"/>
      <c r="L637" s="650"/>
      <c r="M637" s="651"/>
    </row>
    <row r="638" spans="1:13" ht="30" customHeight="1" x14ac:dyDescent="0.3">
      <c r="A638" s="470" t="s">
        <v>380</v>
      </c>
      <c r="B638" s="633" t="s">
        <v>536</v>
      </c>
      <c r="C638" s="650"/>
      <c r="D638" s="650"/>
      <c r="E638" s="650"/>
      <c r="F638" s="650"/>
      <c r="G638" s="650"/>
      <c r="H638" s="650"/>
      <c r="I638" s="650"/>
      <c r="J638" s="650"/>
      <c r="K638" s="650"/>
      <c r="L638" s="650"/>
      <c r="M638" s="651"/>
    </row>
    <row r="639" spans="1:13" ht="30" customHeight="1" x14ac:dyDescent="0.3">
      <c r="A639" s="649" t="s">
        <v>483</v>
      </c>
      <c r="B639" s="635"/>
      <c r="C639" s="635"/>
      <c r="D639" s="635" t="s">
        <v>501</v>
      </c>
      <c r="E639" s="635"/>
      <c r="F639" s="635"/>
      <c r="G639" s="635"/>
      <c r="H639" s="635"/>
      <c r="I639" s="635"/>
      <c r="J639" s="635" t="s">
        <v>484</v>
      </c>
      <c r="K639" s="635"/>
      <c r="L639" s="635"/>
      <c r="M639" s="646"/>
    </row>
    <row r="640" spans="1:13" ht="30" customHeight="1" x14ac:dyDescent="0.3">
      <c r="A640" s="649"/>
      <c r="B640" s="635"/>
      <c r="C640" s="635"/>
      <c r="D640" s="635"/>
      <c r="E640" s="635"/>
      <c r="F640" s="635"/>
      <c r="G640" s="635"/>
      <c r="H640" s="635"/>
      <c r="I640" s="635"/>
      <c r="J640" s="635"/>
      <c r="K640" s="635"/>
      <c r="L640" s="635"/>
      <c r="M640" s="646"/>
    </row>
    <row r="641" spans="1:13" ht="30" customHeight="1" x14ac:dyDescent="0.3">
      <c r="A641" s="649"/>
      <c r="B641" s="635"/>
      <c r="C641" s="635"/>
      <c r="D641" s="635"/>
      <c r="E641" s="635"/>
      <c r="F641" s="635"/>
      <c r="G641" s="635"/>
      <c r="H641" s="635"/>
      <c r="I641" s="635"/>
      <c r="J641" s="635"/>
      <c r="K641" s="635"/>
      <c r="L641" s="635"/>
      <c r="M641" s="646"/>
    </row>
    <row r="642" spans="1:13" ht="30" customHeight="1" x14ac:dyDescent="0.3">
      <c r="A642" s="649"/>
      <c r="B642" s="635"/>
      <c r="C642" s="635"/>
      <c r="D642" s="635"/>
      <c r="E642" s="635"/>
      <c r="F642" s="635"/>
      <c r="G642" s="635"/>
      <c r="H642" s="635"/>
      <c r="I642" s="635"/>
      <c r="J642" s="635"/>
      <c r="K642" s="635"/>
      <c r="L642" s="635"/>
      <c r="M642" s="646"/>
    </row>
    <row r="643" spans="1:13" ht="30" customHeight="1" x14ac:dyDescent="0.3">
      <c r="A643" s="649" t="s">
        <v>381</v>
      </c>
      <c r="B643" s="635"/>
      <c r="C643" s="635"/>
      <c r="D643" s="635"/>
      <c r="E643" s="635"/>
      <c r="F643" s="635"/>
      <c r="G643" s="635"/>
      <c r="H643" s="633" t="s">
        <v>382</v>
      </c>
      <c r="I643" s="650"/>
      <c r="J643" s="650"/>
      <c r="K643" s="650"/>
      <c r="L643" s="650"/>
      <c r="M643" s="651"/>
    </row>
    <row r="644" spans="1:13" ht="30" customHeight="1" x14ac:dyDescent="0.3">
      <c r="A644" s="488" t="s">
        <v>383</v>
      </c>
      <c r="B644" s="635" t="s">
        <v>19</v>
      </c>
      <c r="C644" s="635"/>
      <c r="D644" s="464" t="s">
        <v>383</v>
      </c>
      <c r="E644" s="456"/>
      <c r="F644" s="635" t="s">
        <v>19</v>
      </c>
      <c r="G644" s="635"/>
      <c r="J644" s="489" t="s">
        <v>384</v>
      </c>
      <c r="L644" s="489" t="s">
        <v>19</v>
      </c>
      <c r="M644" s="490"/>
    </row>
    <row r="645" spans="1:13" ht="30" customHeight="1" x14ac:dyDescent="0.3">
      <c r="A645" s="488" t="s">
        <v>385</v>
      </c>
      <c r="B645" s="635" t="s">
        <v>386</v>
      </c>
      <c r="C645" s="635"/>
      <c r="D645" s="635" t="s">
        <v>387</v>
      </c>
      <c r="E645" s="635"/>
      <c r="F645" s="635" t="s">
        <v>388</v>
      </c>
      <c r="G645" s="635"/>
      <c r="J645" s="633">
        <v>3</v>
      </c>
      <c r="K645" s="634"/>
      <c r="L645" s="456" t="s">
        <v>375</v>
      </c>
      <c r="M645" s="490"/>
    </row>
    <row r="646" spans="1:13" ht="30" customHeight="1" x14ac:dyDescent="0.3">
      <c r="A646" s="488" t="s">
        <v>389</v>
      </c>
      <c r="B646" s="635" t="s">
        <v>390</v>
      </c>
      <c r="C646" s="635"/>
      <c r="D646" s="635" t="s">
        <v>391</v>
      </c>
      <c r="E646" s="635"/>
      <c r="F646" s="635" t="s">
        <v>392</v>
      </c>
      <c r="G646" s="635"/>
      <c r="J646" s="633">
        <v>2</v>
      </c>
      <c r="K646" s="634"/>
      <c r="L646" s="456" t="s">
        <v>370</v>
      </c>
      <c r="M646" s="490"/>
    </row>
    <row r="647" spans="1:13" ht="30" customHeight="1" x14ac:dyDescent="0.3">
      <c r="A647" s="488" t="s">
        <v>393</v>
      </c>
      <c r="B647" s="635" t="s">
        <v>394</v>
      </c>
      <c r="C647" s="635"/>
      <c r="D647" s="635" t="s">
        <v>395</v>
      </c>
      <c r="E647" s="635"/>
      <c r="F647" s="635" t="s">
        <v>396</v>
      </c>
      <c r="G647" s="635"/>
      <c r="J647" s="633">
        <v>1</v>
      </c>
      <c r="K647" s="634"/>
      <c r="L647" s="456" t="s">
        <v>397</v>
      </c>
      <c r="M647" s="490"/>
    </row>
    <row r="648" spans="1:13" ht="30" customHeight="1" thickBot="1" x14ac:dyDescent="0.35">
      <c r="A648" s="491" t="s">
        <v>398</v>
      </c>
      <c r="B648" s="636" t="s">
        <v>399</v>
      </c>
      <c r="C648" s="636"/>
      <c r="D648" s="636" t="s">
        <v>400</v>
      </c>
      <c r="E648" s="636"/>
      <c r="F648" s="636" t="s">
        <v>401</v>
      </c>
      <c r="G648" s="636"/>
      <c r="H648" s="492"/>
      <c r="I648" s="492"/>
      <c r="J648" s="492"/>
      <c r="K648" s="492"/>
      <c r="L648" s="492"/>
      <c r="M648" s="493"/>
    </row>
    <row r="650" spans="1:13" ht="30" customHeight="1" thickBot="1" x14ac:dyDescent="0.35"/>
    <row r="651" spans="1:13" ht="30" customHeight="1" x14ac:dyDescent="0.3">
      <c r="A651" s="460"/>
      <c r="B651" s="655" t="s">
        <v>443</v>
      </c>
      <c r="C651" s="655"/>
      <c r="D651" s="655"/>
      <c r="E651" s="655"/>
      <c r="F651" s="655"/>
      <c r="G651" s="655"/>
      <c r="H651" s="655"/>
      <c r="I651" s="656"/>
      <c r="J651" s="657" t="s">
        <v>444</v>
      </c>
      <c r="K651" s="655"/>
      <c r="L651" s="655"/>
      <c r="M651" s="658"/>
    </row>
    <row r="652" spans="1:13" ht="30" customHeight="1" x14ac:dyDescent="0.3">
      <c r="A652" s="649" t="s">
        <v>445</v>
      </c>
      <c r="B652" s="635"/>
      <c r="C652" s="635"/>
      <c r="D652" s="635"/>
      <c r="E652" s="635"/>
      <c r="F652" s="635"/>
      <c r="G652" s="635"/>
      <c r="H652" s="635"/>
      <c r="I652" s="635"/>
      <c r="J652" s="635"/>
      <c r="K652" s="635"/>
      <c r="L652" s="635"/>
      <c r="M652" s="646"/>
    </row>
    <row r="653" spans="1:13" ht="30" customHeight="1" x14ac:dyDescent="0.3">
      <c r="A653" s="461"/>
      <c r="B653" s="659" t="s">
        <v>446</v>
      </c>
      <c r="C653" s="659"/>
      <c r="D653" s="659"/>
      <c r="E653" s="660"/>
      <c r="F653" s="462" t="s">
        <v>447</v>
      </c>
      <c r="G653" s="462"/>
      <c r="H653" s="633" t="s">
        <v>448</v>
      </c>
      <c r="I653" s="650"/>
      <c r="J653" s="634"/>
      <c r="K653" s="463" t="s">
        <v>449</v>
      </c>
      <c r="L653" s="464"/>
      <c r="M653" s="465"/>
    </row>
    <row r="654" spans="1:13" ht="30" customHeight="1" x14ac:dyDescent="0.3">
      <c r="A654" s="653" t="s">
        <v>509</v>
      </c>
      <c r="B654" s="650"/>
      <c r="C654" s="650"/>
      <c r="D654" s="650"/>
      <c r="E654" s="650"/>
      <c r="F654" s="650"/>
      <c r="G654" s="650"/>
      <c r="H654" s="650"/>
      <c r="I654" s="650"/>
      <c r="J654" s="650"/>
      <c r="K654" s="650"/>
      <c r="L654" s="650"/>
      <c r="M654" s="651"/>
    </row>
    <row r="655" spans="1:13" ht="30" customHeight="1" x14ac:dyDescent="0.3">
      <c r="A655" s="652" t="s">
        <v>450</v>
      </c>
      <c r="B655" s="638"/>
      <c r="C655" s="638"/>
      <c r="D655" s="638"/>
      <c r="E655" s="638"/>
      <c r="F655" s="638"/>
      <c r="G655" s="638"/>
      <c r="H655" s="638"/>
      <c r="I655" s="638"/>
      <c r="J655" s="638"/>
      <c r="K655" s="638"/>
      <c r="L655" s="638"/>
      <c r="M655" s="654"/>
    </row>
    <row r="656" spans="1:13" ht="30" customHeight="1" x14ac:dyDescent="0.3">
      <c r="A656" s="642" t="s">
        <v>451</v>
      </c>
      <c r="B656" s="643"/>
      <c r="C656" s="644" t="s">
        <v>72</v>
      </c>
      <c r="D656" s="638"/>
      <c r="E656" s="638"/>
      <c r="F656" s="638"/>
      <c r="G656" s="639"/>
      <c r="H656" s="466" t="s">
        <v>452</v>
      </c>
      <c r="I656" s="467"/>
      <c r="J656" s="640">
        <v>14</v>
      </c>
      <c r="K656" s="640"/>
      <c r="L656" s="640"/>
      <c r="M656" s="641"/>
    </row>
    <row r="657" spans="1:13" ht="30" customHeight="1" x14ac:dyDescent="0.3">
      <c r="A657" s="642" t="s">
        <v>453</v>
      </c>
      <c r="B657" s="643"/>
      <c r="C657" s="644" t="s">
        <v>497</v>
      </c>
      <c r="D657" s="638"/>
      <c r="E657" s="638"/>
      <c r="F657" s="638"/>
      <c r="G657" s="639"/>
      <c r="H657" s="466" t="s">
        <v>454</v>
      </c>
      <c r="I657" s="467"/>
      <c r="J657" s="640">
        <v>1227</v>
      </c>
      <c r="K657" s="640"/>
      <c r="L657" s="640"/>
      <c r="M657" s="641"/>
    </row>
    <row r="658" spans="1:13" ht="30" customHeight="1" x14ac:dyDescent="0.3">
      <c r="A658" s="642" t="s">
        <v>455</v>
      </c>
      <c r="B658" s="643"/>
      <c r="C658" s="637">
        <v>41172</v>
      </c>
      <c r="D658" s="638"/>
      <c r="E658" s="638"/>
      <c r="F658" s="638"/>
      <c r="G658" s="639"/>
      <c r="H658" s="466" t="s">
        <v>456</v>
      </c>
      <c r="I658" s="467"/>
      <c r="J658" s="640" t="s">
        <v>235</v>
      </c>
      <c r="K658" s="640"/>
      <c r="L658" s="640"/>
      <c r="M658" s="641"/>
    </row>
    <row r="659" spans="1:13" ht="30" customHeight="1" x14ac:dyDescent="0.3">
      <c r="A659" s="642" t="s">
        <v>457</v>
      </c>
      <c r="B659" s="643"/>
      <c r="C659" s="644" t="s">
        <v>74</v>
      </c>
      <c r="D659" s="638"/>
      <c r="E659" s="638"/>
      <c r="F659" s="638"/>
      <c r="G659" s="639"/>
      <c r="H659" s="645" t="s">
        <v>356</v>
      </c>
      <c r="I659" s="640"/>
      <c r="J659" s="640" t="s">
        <v>73</v>
      </c>
      <c r="K659" s="640"/>
      <c r="L659" s="640"/>
      <c r="M659" s="641"/>
    </row>
    <row r="660" spans="1:13" ht="30" customHeight="1" x14ac:dyDescent="0.3">
      <c r="A660" s="649" t="s">
        <v>458</v>
      </c>
      <c r="B660" s="635"/>
      <c r="C660" s="635"/>
      <c r="D660" s="635"/>
      <c r="E660" s="635"/>
      <c r="F660" s="635"/>
      <c r="G660" s="635"/>
      <c r="H660" s="635"/>
      <c r="I660" s="635"/>
      <c r="J660" s="635"/>
      <c r="K660" s="635"/>
      <c r="L660" s="635"/>
      <c r="M660" s="646"/>
    </row>
    <row r="661" spans="1:13" ht="30" customHeight="1" x14ac:dyDescent="0.3">
      <c r="A661" s="661" t="s">
        <v>459</v>
      </c>
      <c r="B661" s="635" t="s">
        <v>460</v>
      </c>
      <c r="C661" s="635"/>
      <c r="D661" s="635"/>
      <c r="E661" s="635"/>
      <c r="F661" s="635"/>
      <c r="G661" s="635"/>
      <c r="H661" s="635" t="s">
        <v>461</v>
      </c>
      <c r="I661" s="635"/>
      <c r="J661" s="635"/>
      <c r="K661" s="635"/>
      <c r="L661" s="635"/>
      <c r="M661" s="646"/>
    </row>
    <row r="662" spans="1:13" ht="56.25" customHeight="1" x14ac:dyDescent="0.3">
      <c r="A662" s="661"/>
      <c r="B662" s="468" t="s">
        <v>462</v>
      </c>
      <c r="C662" s="468" t="s">
        <v>463</v>
      </c>
      <c r="D662" s="468" t="s">
        <v>464</v>
      </c>
      <c r="E662" s="468" t="s">
        <v>465</v>
      </c>
      <c r="F662" s="468">
        <v>100</v>
      </c>
      <c r="G662" s="459" t="s">
        <v>326</v>
      </c>
      <c r="H662" s="468" t="s">
        <v>466</v>
      </c>
      <c r="I662" s="468" t="s">
        <v>463</v>
      </c>
      <c r="J662" s="468" t="s">
        <v>464</v>
      </c>
      <c r="K662" s="468" t="s">
        <v>467</v>
      </c>
      <c r="L662" s="468">
        <v>100</v>
      </c>
      <c r="M662" s="469" t="s">
        <v>326</v>
      </c>
    </row>
    <row r="663" spans="1:13" ht="30" customHeight="1" x14ac:dyDescent="0.3">
      <c r="A663" s="470" t="s">
        <v>21</v>
      </c>
      <c r="B663" s="455">
        <v>9</v>
      </c>
      <c r="C663" s="456">
        <v>5</v>
      </c>
      <c r="D663" s="456">
        <v>5</v>
      </c>
      <c r="E663" s="455">
        <v>64</v>
      </c>
      <c r="F663" s="473">
        <f t="shared" ref="F663" si="156">SUM(B663:E663)</f>
        <v>83</v>
      </c>
      <c r="G663" s="456" t="str">
        <f t="shared" ref="G663:G664" si="157">IF(F663&gt;=91,"A1",IF(F663&gt;=81,"A2",IF(F663&gt;=71,"B1",IF(F663&gt;=61,"B2",IF(F663&gt;=51,"C1",IF(F663&gt;=41,"C2",IF(F663&gt;=33,"D","E")))))))</f>
        <v>A2</v>
      </c>
      <c r="H663" s="456">
        <v>10</v>
      </c>
      <c r="I663" s="456">
        <v>5</v>
      </c>
      <c r="J663" s="456">
        <v>5</v>
      </c>
      <c r="K663" s="474">
        <v>76.5</v>
      </c>
      <c r="L663" s="474">
        <f t="shared" ref="L663" si="158">SUM(H663:K663)</f>
        <v>96.5</v>
      </c>
      <c r="M663" s="456" t="str">
        <f t="shared" ref="M663" si="159">IF(L663&gt;=91,"A1",IF(L663&gt;=81,"A2",IF(L663&gt;=71,"B1",IF(L663&gt;=61,"B2",IF(L663&gt;=51,"C1",IF(L663&gt;=41,"C2",IF(L663&gt;=33,"D","E")))))))</f>
        <v>A1</v>
      </c>
    </row>
    <row r="664" spans="1:13" ht="30" customHeight="1" x14ac:dyDescent="0.3">
      <c r="A664" s="470" t="s">
        <v>22</v>
      </c>
      <c r="B664" s="457">
        <v>9.25</v>
      </c>
      <c r="C664" s="458">
        <v>5</v>
      </c>
      <c r="D664" s="458">
        <v>5</v>
      </c>
      <c r="E664" s="458">
        <v>70</v>
      </c>
      <c r="F664" s="458">
        <f t="shared" ref="F664" si="160">(B664+C664+D664+E664)</f>
        <v>89.25</v>
      </c>
      <c r="G664" s="458" t="str">
        <f t="shared" si="157"/>
        <v>A2</v>
      </c>
      <c r="H664" s="458">
        <v>8.75</v>
      </c>
      <c r="I664" s="458">
        <v>5</v>
      </c>
      <c r="J664" s="475">
        <v>5</v>
      </c>
      <c r="K664" s="458">
        <v>76.5</v>
      </c>
      <c r="L664" s="458">
        <f t="shared" ref="L664" si="161">SUM(H664:K664)</f>
        <v>95.25</v>
      </c>
      <c r="M664" s="484" t="s">
        <v>386</v>
      </c>
    </row>
    <row r="665" spans="1:13" ht="30" customHeight="1" x14ac:dyDescent="0.3">
      <c r="A665" s="470" t="s">
        <v>468</v>
      </c>
      <c r="B665" s="456">
        <v>9</v>
      </c>
      <c r="C665" s="456">
        <v>5</v>
      </c>
      <c r="D665" s="456">
        <v>5</v>
      </c>
      <c r="E665" s="456">
        <v>68.5</v>
      </c>
      <c r="F665" s="456">
        <f t="shared" ref="F665" si="162">SUM(B665:E665)</f>
        <v>87.5</v>
      </c>
      <c r="G665" s="456" t="str">
        <f t="shared" ref="G665:G667" si="163">IF(F665&gt;=91,"A1",IF(F665&gt;=81,"A2",IF(F665&gt;=71,"B1",IF(F665&gt;=61,"B2",IF(F665&gt;=51,"C1",IF(F665&gt;=41,"C2",IF(F665&gt;=33,"D","E")))))))</f>
        <v>A2</v>
      </c>
      <c r="H665" s="456">
        <v>9.25</v>
      </c>
      <c r="I665" s="456">
        <v>5</v>
      </c>
      <c r="J665" s="456">
        <v>5</v>
      </c>
      <c r="K665" s="456">
        <v>77</v>
      </c>
      <c r="L665" s="473">
        <f t="shared" ref="L665" si="164">SUM(H665:K665)</f>
        <v>96.25</v>
      </c>
      <c r="M665" s="456" t="str">
        <f t="shared" ref="M665:M667" si="165">IF(L665&gt;=91,"A1",IF(L665&gt;=81,"A2",IF(L665&gt;=71,"B1",IF(L665&gt;=61,"B2",IF(L665&gt;=51,"C1",IF(L665&gt;=41,"C2",IF(L665&gt;=33,"D","E")))))))</f>
        <v>A1</v>
      </c>
    </row>
    <row r="666" spans="1:13" ht="30" customHeight="1" x14ac:dyDescent="0.3">
      <c r="A666" s="470" t="s">
        <v>24</v>
      </c>
      <c r="B666" s="459">
        <v>9.75</v>
      </c>
      <c r="C666" s="456">
        <v>5</v>
      </c>
      <c r="D666" s="456">
        <v>5</v>
      </c>
      <c r="E666" s="456">
        <v>74</v>
      </c>
      <c r="F666" s="456">
        <f t="shared" ref="F666:F667" si="166">SUM(B666:E666)</f>
        <v>93.75</v>
      </c>
      <c r="G666" s="456" t="str">
        <f t="shared" si="163"/>
        <v>A1</v>
      </c>
      <c r="H666" s="459">
        <v>9.75</v>
      </c>
      <c r="I666" s="514">
        <v>5</v>
      </c>
      <c r="J666" s="475">
        <v>5</v>
      </c>
      <c r="K666" s="456">
        <v>76</v>
      </c>
      <c r="L666" s="473">
        <f t="shared" ref="L666:L667" si="167">SUM(H666:K666)</f>
        <v>95.75</v>
      </c>
      <c r="M666" s="473" t="str">
        <f t="shared" si="165"/>
        <v>A1</v>
      </c>
    </row>
    <row r="667" spans="1:13" ht="30" customHeight="1" x14ac:dyDescent="0.3">
      <c r="A667" s="470" t="s">
        <v>359</v>
      </c>
      <c r="B667" s="456">
        <v>9.5</v>
      </c>
      <c r="C667" s="456">
        <v>5</v>
      </c>
      <c r="D667" s="456">
        <v>5</v>
      </c>
      <c r="E667" s="456">
        <v>76.5</v>
      </c>
      <c r="F667" s="456">
        <f t="shared" si="166"/>
        <v>96</v>
      </c>
      <c r="G667" s="456" t="str">
        <f t="shared" si="163"/>
        <v>A1</v>
      </c>
      <c r="H667" s="459">
        <v>10</v>
      </c>
      <c r="I667" s="456">
        <v>5</v>
      </c>
      <c r="J667" s="456">
        <v>5</v>
      </c>
      <c r="K667" s="456">
        <v>77</v>
      </c>
      <c r="L667" s="475">
        <f t="shared" si="167"/>
        <v>97</v>
      </c>
      <c r="M667" s="456" t="str">
        <f t="shared" si="165"/>
        <v>A1</v>
      </c>
    </row>
    <row r="668" spans="1:13" ht="30" customHeight="1" x14ac:dyDescent="0.3">
      <c r="A668" s="653" t="s">
        <v>503</v>
      </c>
      <c r="B668" s="634"/>
      <c r="C668" s="456"/>
      <c r="D668" s="456"/>
      <c r="E668" s="483">
        <v>49.5</v>
      </c>
      <c r="F668" s="480"/>
      <c r="G668" s="456"/>
      <c r="H668" s="456"/>
      <c r="I668" s="456"/>
      <c r="J668" s="456"/>
      <c r="K668" s="456">
        <v>49</v>
      </c>
      <c r="L668" s="456"/>
      <c r="M668" s="484"/>
    </row>
    <row r="669" spans="1:13" ht="30" customHeight="1" x14ac:dyDescent="0.3">
      <c r="A669" s="653" t="s">
        <v>504</v>
      </c>
      <c r="B669" s="634"/>
      <c r="C669" s="456"/>
      <c r="D669" s="456"/>
      <c r="E669" s="485">
        <v>48</v>
      </c>
      <c r="F669" s="456"/>
      <c r="G669" s="456"/>
      <c r="H669" s="456"/>
      <c r="I669" s="456"/>
      <c r="J669" s="456"/>
      <c r="K669" s="485">
        <v>50</v>
      </c>
      <c r="L669" s="456"/>
      <c r="M669" s="484"/>
    </row>
    <row r="670" spans="1:13" ht="30" customHeight="1" x14ac:dyDescent="0.3">
      <c r="A670" s="653" t="s">
        <v>561</v>
      </c>
      <c r="B670" s="634"/>
      <c r="C670" s="456"/>
      <c r="D670" s="456"/>
      <c r="E670" s="456">
        <v>47.5</v>
      </c>
      <c r="F670" s="456"/>
      <c r="G670" s="456"/>
      <c r="H670" s="456"/>
      <c r="I670" s="456"/>
      <c r="J670" s="456"/>
      <c r="K670" s="456">
        <v>49</v>
      </c>
      <c r="L670" s="456"/>
      <c r="M670" s="484"/>
    </row>
    <row r="671" spans="1:13" ht="58.5" customHeight="1" x14ac:dyDescent="0.3">
      <c r="A671" s="464" t="s">
        <v>470</v>
      </c>
      <c r="B671" s="464"/>
      <c r="C671" s="486" t="s">
        <v>471</v>
      </c>
      <c r="D671" s="456">
        <f>(F663+F664+F665+F666+F667)</f>
        <v>449.5</v>
      </c>
      <c r="E671" s="456"/>
      <c r="F671" s="486" t="s">
        <v>472</v>
      </c>
      <c r="G671" s="456">
        <f>(D671/500)*100</f>
        <v>89.9</v>
      </c>
      <c r="H671" s="456"/>
      <c r="I671" s="464"/>
      <c r="J671" s="647" t="s">
        <v>473</v>
      </c>
      <c r="K671" s="647"/>
      <c r="L671" s="635" t="str">
        <f>IF(G671&gt;=91,"A1",IF(G671&gt;=81,"A2",IF(G671&gt;=71,"B1",IF(G671&gt;=61,"B2",IF(G671&gt;=51,"C1",IF(G671&gt;=41,"C2",IF(G671&gt;=33,"D","E")))))))</f>
        <v>A2</v>
      </c>
      <c r="M671" s="635" t="str">
        <f t="shared" ref="M671:M673" si="168">IF(L671&gt;=91,"A1",IF(L671&gt;=81,"A2",IF(L671&gt;=71,"B1",IF(L671&gt;=61,"B2",IF(L671&gt;=51,"C1",IF(L671&gt;=41,"C2",IF(L671&gt;=33,"D","E")))))))</f>
        <v>A1</v>
      </c>
    </row>
    <row r="672" spans="1:13" ht="60" customHeight="1" x14ac:dyDescent="0.3">
      <c r="A672" s="486" t="s">
        <v>474</v>
      </c>
      <c r="B672" s="464"/>
      <c r="C672" s="486" t="s">
        <v>475</v>
      </c>
      <c r="D672" s="456">
        <f>(L663+L664+L665+L666+L667)</f>
        <v>480.75</v>
      </c>
      <c r="E672" s="456"/>
      <c r="F672" s="486" t="s">
        <v>476</v>
      </c>
      <c r="G672" s="456">
        <f>(D672/500)*100</f>
        <v>96.15</v>
      </c>
      <c r="H672" s="456"/>
      <c r="I672" s="464"/>
      <c r="J672" s="647" t="s">
        <v>477</v>
      </c>
      <c r="K672" s="647"/>
      <c r="L672" s="635" t="str">
        <f>IF(G672&gt;=91,"A1",IF(G672&gt;=81,"A2",IF(G672&gt;=71,"B1",IF(G672&gt;=61,"B2",IF(G672&gt;=51,"C1",IF(G672&gt;=41,"C2",IF(G672&gt;=33,"D","E")))))))</f>
        <v>A1</v>
      </c>
      <c r="M672" s="635" t="str">
        <f t="shared" si="168"/>
        <v>A1</v>
      </c>
    </row>
    <row r="673" spans="1:13" ht="60" customHeight="1" x14ac:dyDescent="0.3">
      <c r="A673" s="487" t="s">
        <v>478</v>
      </c>
      <c r="B673" s="487"/>
      <c r="C673" s="487"/>
      <c r="D673" s="648">
        <f>SUM(D671:D672)</f>
        <v>930.25</v>
      </c>
      <c r="E673" s="648"/>
      <c r="F673" s="487" t="s">
        <v>479</v>
      </c>
      <c r="G673" s="487"/>
      <c r="H673" s="487"/>
      <c r="I673" s="502">
        <f>(D673/1000)*100</f>
        <v>93.025000000000006</v>
      </c>
      <c r="J673" s="487" t="s">
        <v>480</v>
      </c>
      <c r="K673" s="487"/>
      <c r="L673" s="648" t="str">
        <f>IF(I673&gt;=91,"A1",IF(I673&gt;=81,"A2",IF(I673&gt;=71,"B1",IF(I673&gt;=61,"B2",IF(I673&gt;=51,"C1",IF(I673&gt;=41,"C2",IF(I673&gt;=33,"D","E")))))))</f>
        <v>A1</v>
      </c>
      <c r="M673" s="648" t="str">
        <f t="shared" si="168"/>
        <v>A1</v>
      </c>
    </row>
    <row r="674" spans="1:13" ht="30" customHeight="1" x14ac:dyDescent="0.3">
      <c r="A674" s="645" t="s">
        <v>365</v>
      </c>
      <c r="B674" s="640"/>
      <c r="C674" s="640"/>
      <c r="D674" s="640"/>
      <c r="E674" s="640"/>
      <c r="F674" s="640"/>
      <c r="G674" s="640"/>
      <c r="H674" s="640"/>
      <c r="I674" s="640"/>
      <c r="J674" s="640"/>
      <c r="K674" s="640"/>
      <c r="L674" s="640"/>
      <c r="M674" s="641"/>
    </row>
    <row r="675" spans="1:13" ht="30" customHeight="1" x14ac:dyDescent="0.3">
      <c r="A675" s="649" t="s">
        <v>366</v>
      </c>
      <c r="B675" s="635"/>
      <c r="C675" s="635"/>
      <c r="D675" s="635"/>
      <c r="E675" s="635"/>
      <c r="F675" s="635"/>
      <c r="G675" s="635"/>
      <c r="H675" s="635"/>
      <c r="I675" s="635"/>
      <c r="J675" s="635"/>
      <c r="K675" s="635"/>
      <c r="L675" s="635"/>
      <c r="M675" s="646"/>
    </row>
    <row r="676" spans="1:13" ht="30" customHeight="1" x14ac:dyDescent="0.3">
      <c r="A676" s="649" t="s">
        <v>367</v>
      </c>
      <c r="B676" s="635"/>
      <c r="C676" s="635"/>
      <c r="D676" s="635"/>
      <c r="E676" s="635"/>
      <c r="F676" s="635" t="s">
        <v>368</v>
      </c>
      <c r="G676" s="635"/>
      <c r="H676" s="635"/>
      <c r="I676" s="635"/>
      <c r="J676" s="635"/>
      <c r="K676" s="635" t="s">
        <v>481</v>
      </c>
      <c r="L676" s="635"/>
      <c r="M676" s="646"/>
    </row>
    <row r="677" spans="1:13" ht="30" customHeight="1" x14ac:dyDescent="0.3">
      <c r="A677" s="645" t="s">
        <v>369</v>
      </c>
      <c r="B677" s="640"/>
      <c r="C677" s="640"/>
      <c r="D677" s="640"/>
      <c r="E677" s="640"/>
      <c r="F677" s="635" t="s">
        <v>375</v>
      </c>
      <c r="G677" s="635"/>
      <c r="H677" s="635"/>
      <c r="I677" s="635"/>
      <c r="J677" s="635"/>
      <c r="K677" s="635" t="s">
        <v>375</v>
      </c>
      <c r="L677" s="635"/>
      <c r="M677" s="646"/>
    </row>
    <row r="678" spans="1:13" ht="30" customHeight="1" x14ac:dyDescent="0.3">
      <c r="A678" s="649" t="s">
        <v>371</v>
      </c>
      <c r="B678" s="635"/>
      <c r="C678" s="635"/>
      <c r="D678" s="635"/>
      <c r="E678" s="635"/>
      <c r="F678" s="635"/>
      <c r="G678" s="635"/>
      <c r="H678" s="635"/>
      <c r="I678" s="635"/>
      <c r="J678" s="635"/>
      <c r="K678" s="635"/>
      <c r="L678" s="635"/>
      <c r="M678" s="646"/>
    </row>
    <row r="679" spans="1:13" ht="30" customHeight="1" x14ac:dyDescent="0.3">
      <c r="A679" s="649" t="s">
        <v>367</v>
      </c>
      <c r="B679" s="635"/>
      <c r="C679" s="635"/>
      <c r="D679" s="635"/>
      <c r="E679" s="635"/>
      <c r="F679" s="635" t="s">
        <v>368</v>
      </c>
      <c r="G679" s="635"/>
      <c r="H679" s="635"/>
      <c r="I679" s="635"/>
      <c r="J679" s="635"/>
      <c r="K679" s="635" t="s">
        <v>481</v>
      </c>
      <c r="L679" s="635"/>
      <c r="M679" s="646"/>
    </row>
    <row r="680" spans="1:13" ht="30" customHeight="1" x14ac:dyDescent="0.3">
      <c r="A680" s="642" t="s">
        <v>372</v>
      </c>
      <c r="B680" s="643"/>
      <c r="C680" s="643"/>
      <c r="D680" s="643"/>
      <c r="E680" s="643"/>
      <c r="F680" s="635" t="s">
        <v>375</v>
      </c>
      <c r="G680" s="635"/>
      <c r="H680" s="635"/>
      <c r="I680" s="635"/>
      <c r="J680" s="635"/>
      <c r="K680" s="635" t="s">
        <v>375</v>
      </c>
      <c r="L680" s="635"/>
      <c r="M680" s="646"/>
    </row>
    <row r="681" spans="1:13" ht="30" customHeight="1" x14ac:dyDescent="0.3">
      <c r="A681" s="642" t="s">
        <v>373</v>
      </c>
      <c r="B681" s="643"/>
      <c r="C681" s="643"/>
      <c r="D681" s="643"/>
      <c r="E681" s="643"/>
      <c r="F681" s="635" t="s">
        <v>375</v>
      </c>
      <c r="G681" s="635"/>
      <c r="H681" s="635"/>
      <c r="I681" s="635"/>
      <c r="J681" s="635"/>
      <c r="K681" s="635" t="s">
        <v>370</v>
      </c>
      <c r="L681" s="635"/>
      <c r="M681" s="646"/>
    </row>
    <row r="682" spans="1:13" ht="30" customHeight="1" x14ac:dyDescent="0.3">
      <c r="A682" s="652" t="s">
        <v>374</v>
      </c>
      <c r="B682" s="638"/>
      <c r="C682" s="638"/>
      <c r="D682" s="638"/>
      <c r="E682" s="639"/>
      <c r="F682" s="633" t="s">
        <v>375</v>
      </c>
      <c r="G682" s="650"/>
      <c r="H682" s="650"/>
      <c r="I682" s="650"/>
      <c r="J682" s="634"/>
      <c r="K682" s="633" t="s">
        <v>375</v>
      </c>
      <c r="L682" s="650"/>
      <c r="M682" s="651"/>
    </row>
    <row r="683" spans="1:13" ht="30" customHeight="1" x14ac:dyDescent="0.3">
      <c r="A683" s="652" t="s">
        <v>376</v>
      </c>
      <c r="B683" s="638"/>
      <c r="C683" s="638"/>
      <c r="D683" s="638"/>
      <c r="E683" s="639"/>
      <c r="F683" s="633" t="s">
        <v>375</v>
      </c>
      <c r="G683" s="650"/>
      <c r="H683" s="650"/>
      <c r="I683" s="650"/>
      <c r="J683" s="634"/>
      <c r="K683" s="633" t="s">
        <v>505</v>
      </c>
      <c r="L683" s="650"/>
      <c r="M683" s="651"/>
    </row>
    <row r="684" spans="1:13" ht="30" customHeight="1" x14ac:dyDescent="0.3">
      <c r="A684" s="649" t="s">
        <v>377</v>
      </c>
      <c r="B684" s="635"/>
      <c r="C684" s="635"/>
      <c r="D684" s="635"/>
      <c r="E684" s="635"/>
      <c r="F684" s="635"/>
      <c r="G684" s="635"/>
      <c r="H684" s="635"/>
      <c r="I684" s="635"/>
      <c r="J684" s="635"/>
      <c r="K684" s="635"/>
      <c r="L684" s="635"/>
      <c r="M684" s="646"/>
    </row>
    <row r="685" spans="1:13" ht="30" customHeight="1" x14ac:dyDescent="0.3">
      <c r="A685" s="649" t="s">
        <v>367</v>
      </c>
      <c r="B685" s="635"/>
      <c r="C685" s="635"/>
      <c r="D685" s="635"/>
      <c r="E685" s="635"/>
      <c r="F685" s="635" t="s">
        <v>368</v>
      </c>
      <c r="G685" s="635"/>
      <c r="H685" s="635"/>
      <c r="I685" s="635"/>
      <c r="J685" s="635"/>
      <c r="K685" s="635" t="s">
        <v>481</v>
      </c>
      <c r="L685" s="635"/>
      <c r="M685" s="646"/>
    </row>
    <row r="686" spans="1:13" ht="30" customHeight="1" x14ac:dyDescent="0.3">
      <c r="A686" s="645" t="s">
        <v>378</v>
      </c>
      <c r="B686" s="640"/>
      <c r="C686" s="640"/>
      <c r="D686" s="640"/>
      <c r="E686" s="640"/>
      <c r="F686" s="640"/>
      <c r="G686" s="635" t="s">
        <v>552</v>
      </c>
      <c r="H686" s="635"/>
      <c r="I686" s="635"/>
      <c r="J686" s="635"/>
      <c r="K686" s="635"/>
      <c r="L686" s="635"/>
      <c r="M686" s="646"/>
    </row>
    <row r="687" spans="1:13" ht="30" customHeight="1" x14ac:dyDescent="0.3">
      <c r="A687" s="470" t="s">
        <v>482</v>
      </c>
      <c r="B687" s="633" t="s">
        <v>54</v>
      </c>
      <c r="C687" s="650"/>
      <c r="D687" s="650"/>
      <c r="E687" s="650"/>
      <c r="F687" s="650"/>
      <c r="G687" s="650"/>
      <c r="H687" s="650"/>
      <c r="I687" s="650"/>
      <c r="J687" s="650"/>
      <c r="K687" s="650"/>
      <c r="L687" s="650"/>
      <c r="M687" s="651"/>
    </row>
    <row r="688" spans="1:13" ht="30" customHeight="1" x14ac:dyDescent="0.3">
      <c r="A688" s="470" t="s">
        <v>380</v>
      </c>
      <c r="B688" s="633" t="s">
        <v>536</v>
      </c>
      <c r="C688" s="650"/>
      <c r="D688" s="650"/>
      <c r="E688" s="650"/>
      <c r="F688" s="650"/>
      <c r="G688" s="650"/>
      <c r="H688" s="650"/>
      <c r="I688" s="650"/>
      <c r="J688" s="650"/>
      <c r="K688" s="650"/>
      <c r="L688" s="650"/>
      <c r="M688" s="651"/>
    </row>
    <row r="689" spans="1:13" ht="30" customHeight="1" x14ac:dyDescent="0.3">
      <c r="A689" s="649" t="s">
        <v>483</v>
      </c>
      <c r="B689" s="635"/>
      <c r="C689" s="635"/>
      <c r="D689" s="635" t="s">
        <v>501</v>
      </c>
      <c r="E689" s="635"/>
      <c r="F689" s="635"/>
      <c r="G689" s="635"/>
      <c r="H689" s="635"/>
      <c r="I689" s="635"/>
      <c r="J689" s="635" t="s">
        <v>484</v>
      </c>
      <c r="K689" s="635"/>
      <c r="L689" s="635"/>
      <c r="M689" s="646"/>
    </row>
    <row r="690" spans="1:13" ht="30" customHeight="1" x14ac:dyDescent="0.3">
      <c r="A690" s="649"/>
      <c r="B690" s="635"/>
      <c r="C690" s="635"/>
      <c r="D690" s="635"/>
      <c r="E690" s="635"/>
      <c r="F690" s="635"/>
      <c r="G690" s="635"/>
      <c r="H690" s="635"/>
      <c r="I690" s="635"/>
      <c r="J690" s="635"/>
      <c r="K690" s="635"/>
      <c r="L690" s="635"/>
      <c r="M690" s="646"/>
    </row>
    <row r="691" spans="1:13" ht="30" customHeight="1" x14ac:dyDescent="0.3">
      <c r="A691" s="649"/>
      <c r="B691" s="635"/>
      <c r="C691" s="635"/>
      <c r="D691" s="635"/>
      <c r="E691" s="635"/>
      <c r="F691" s="635"/>
      <c r="G691" s="635"/>
      <c r="H691" s="635"/>
      <c r="I691" s="635"/>
      <c r="J691" s="635"/>
      <c r="K691" s="635"/>
      <c r="L691" s="635"/>
      <c r="M691" s="646"/>
    </row>
    <row r="692" spans="1:13" ht="30" customHeight="1" x14ac:dyDescent="0.3">
      <c r="A692" s="649"/>
      <c r="B692" s="635"/>
      <c r="C692" s="635"/>
      <c r="D692" s="635"/>
      <c r="E692" s="635"/>
      <c r="F692" s="635"/>
      <c r="G692" s="635"/>
      <c r="H692" s="635"/>
      <c r="I692" s="635"/>
      <c r="J692" s="635"/>
      <c r="K692" s="635"/>
      <c r="L692" s="635"/>
      <c r="M692" s="646"/>
    </row>
    <row r="693" spans="1:13" ht="30" customHeight="1" x14ac:dyDescent="0.3">
      <c r="A693" s="649" t="s">
        <v>381</v>
      </c>
      <c r="B693" s="635"/>
      <c r="C693" s="635"/>
      <c r="D693" s="635"/>
      <c r="E693" s="635"/>
      <c r="F693" s="635"/>
      <c r="G693" s="635"/>
      <c r="H693" s="633" t="s">
        <v>382</v>
      </c>
      <c r="I693" s="650"/>
      <c r="J693" s="650"/>
      <c r="K693" s="650"/>
      <c r="L693" s="650"/>
      <c r="M693" s="651"/>
    </row>
    <row r="694" spans="1:13" ht="30" customHeight="1" x14ac:dyDescent="0.3">
      <c r="A694" s="488" t="s">
        <v>383</v>
      </c>
      <c r="B694" s="635" t="s">
        <v>19</v>
      </c>
      <c r="C694" s="635"/>
      <c r="D694" s="464" t="s">
        <v>383</v>
      </c>
      <c r="E694" s="456"/>
      <c r="F694" s="635" t="s">
        <v>19</v>
      </c>
      <c r="G694" s="635"/>
      <c r="J694" s="489" t="s">
        <v>384</v>
      </c>
      <c r="L694" s="489" t="s">
        <v>19</v>
      </c>
      <c r="M694" s="490"/>
    </row>
    <row r="695" spans="1:13" ht="30" customHeight="1" x14ac:dyDescent="0.3">
      <c r="A695" s="488" t="s">
        <v>385</v>
      </c>
      <c r="B695" s="635" t="s">
        <v>386</v>
      </c>
      <c r="C695" s="635"/>
      <c r="D695" s="635" t="s">
        <v>387</v>
      </c>
      <c r="E695" s="635"/>
      <c r="F695" s="635" t="s">
        <v>388</v>
      </c>
      <c r="G695" s="635"/>
      <c r="J695" s="633">
        <v>3</v>
      </c>
      <c r="K695" s="634"/>
      <c r="L695" s="456" t="s">
        <v>375</v>
      </c>
      <c r="M695" s="490"/>
    </row>
    <row r="696" spans="1:13" ht="30" customHeight="1" x14ac:dyDescent="0.3">
      <c r="A696" s="488" t="s">
        <v>389</v>
      </c>
      <c r="B696" s="635" t="s">
        <v>390</v>
      </c>
      <c r="C696" s="635"/>
      <c r="D696" s="635" t="s">
        <v>391</v>
      </c>
      <c r="E696" s="635"/>
      <c r="F696" s="635" t="s">
        <v>392</v>
      </c>
      <c r="G696" s="635"/>
      <c r="J696" s="633">
        <v>2</v>
      </c>
      <c r="K696" s="634"/>
      <c r="L696" s="456" t="s">
        <v>370</v>
      </c>
      <c r="M696" s="490"/>
    </row>
    <row r="697" spans="1:13" ht="30" customHeight="1" x14ac:dyDescent="0.3">
      <c r="A697" s="488" t="s">
        <v>393</v>
      </c>
      <c r="B697" s="635" t="s">
        <v>394</v>
      </c>
      <c r="C697" s="635"/>
      <c r="D697" s="635" t="s">
        <v>395</v>
      </c>
      <c r="E697" s="635"/>
      <c r="F697" s="635" t="s">
        <v>396</v>
      </c>
      <c r="G697" s="635"/>
      <c r="J697" s="633">
        <v>1</v>
      </c>
      <c r="K697" s="634"/>
      <c r="L697" s="456" t="s">
        <v>397</v>
      </c>
      <c r="M697" s="490"/>
    </row>
    <row r="698" spans="1:13" ht="30" customHeight="1" thickBot="1" x14ac:dyDescent="0.35">
      <c r="A698" s="491" t="s">
        <v>398</v>
      </c>
      <c r="B698" s="636" t="s">
        <v>399</v>
      </c>
      <c r="C698" s="636"/>
      <c r="D698" s="636" t="s">
        <v>400</v>
      </c>
      <c r="E698" s="636"/>
      <c r="F698" s="636" t="s">
        <v>401</v>
      </c>
      <c r="G698" s="636"/>
      <c r="H698" s="492"/>
      <c r="I698" s="492"/>
      <c r="J698" s="492"/>
      <c r="K698" s="492"/>
      <c r="L698" s="492"/>
      <c r="M698" s="493"/>
    </row>
    <row r="700" spans="1:13" ht="30" customHeight="1" thickBot="1" x14ac:dyDescent="0.35"/>
    <row r="701" spans="1:13" ht="30" customHeight="1" x14ac:dyDescent="0.3">
      <c r="A701" s="460"/>
      <c r="B701" s="655" t="s">
        <v>443</v>
      </c>
      <c r="C701" s="655"/>
      <c r="D701" s="655"/>
      <c r="E701" s="655"/>
      <c r="F701" s="655"/>
      <c r="G701" s="655"/>
      <c r="H701" s="655"/>
      <c r="I701" s="656"/>
      <c r="J701" s="657" t="s">
        <v>444</v>
      </c>
      <c r="K701" s="655"/>
      <c r="L701" s="655"/>
      <c r="M701" s="658"/>
    </row>
    <row r="702" spans="1:13" ht="30" customHeight="1" x14ac:dyDescent="0.3">
      <c r="A702" s="649" t="s">
        <v>445</v>
      </c>
      <c r="B702" s="635"/>
      <c r="C702" s="635"/>
      <c r="D702" s="635"/>
      <c r="E702" s="635"/>
      <c r="F702" s="635"/>
      <c r="G702" s="635"/>
      <c r="H702" s="635"/>
      <c r="I702" s="635"/>
      <c r="J702" s="635"/>
      <c r="K702" s="635"/>
      <c r="L702" s="635"/>
      <c r="M702" s="646"/>
    </row>
    <row r="703" spans="1:13" ht="30" customHeight="1" x14ac:dyDescent="0.3">
      <c r="A703" s="461"/>
      <c r="B703" s="659" t="s">
        <v>446</v>
      </c>
      <c r="C703" s="659"/>
      <c r="D703" s="659"/>
      <c r="E703" s="660"/>
      <c r="F703" s="462" t="s">
        <v>447</v>
      </c>
      <c r="G703" s="462"/>
      <c r="H703" s="633" t="s">
        <v>448</v>
      </c>
      <c r="I703" s="650"/>
      <c r="J703" s="634"/>
      <c r="K703" s="463" t="s">
        <v>449</v>
      </c>
      <c r="L703" s="464"/>
      <c r="M703" s="465"/>
    </row>
    <row r="704" spans="1:13" ht="30" customHeight="1" x14ac:dyDescent="0.3">
      <c r="A704" s="653" t="s">
        <v>509</v>
      </c>
      <c r="B704" s="650"/>
      <c r="C704" s="650"/>
      <c r="D704" s="650"/>
      <c r="E704" s="650"/>
      <c r="F704" s="650"/>
      <c r="G704" s="650"/>
      <c r="H704" s="650"/>
      <c r="I704" s="650"/>
      <c r="J704" s="650"/>
      <c r="K704" s="650"/>
      <c r="L704" s="650"/>
      <c r="M704" s="651"/>
    </row>
    <row r="705" spans="1:13" ht="30" customHeight="1" x14ac:dyDescent="0.3">
      <c r="A705" s="652" t="s">
        <v>450</v>
      </c>
      <c r="B705" s="638"/>
      <c r="C705" s="638"/>
      <c r="D705" s="638"/>
      <c r="E705" s="638"/>
      <c r="F705" s="638"/>
      <c r="G705" s="638"/>
      <c r="H705" s="638"/>
      <c r="I705" s="638"/>
      <c r="J705" s="638"/>
      <c r="K705" s="638"/>
      <c r="L705" s="638"/>
      <c r="M705" s="654"/>
    </row>
    <row r="706" spans="1:13" ht="30" customHeight="1" x14ac:dyDescent="0.3">
      <c r="A706" s="642" t="s">
        <v>451</v>
      </c>
      <c r="B706" s="643"/>
      <c r="C706" s="644" t="s">
        <v>75</v>
      </c>
      <c r="D706" s="638"/>
      <c r="E706" s="638"/>
      <c r="F706" s="638"/>
      <c r="G706" s="639"/>
      <c r="H706" s="466" t="s">
        <v>452</v>
      </c>
      <c r="I706" s="467"/>
      <c r="J706" s="640">
        <v>15</v>
      </c>
      <c r="K706" s="640"/>
      <c r="L706" s="640"/>
      <c r="M706" s="641"/>
    </row>
    <row r="707" spans="1:13" ht="30" customHeight="1" x14ac:dyDescent="0.3">
      <c r="A707" s="642" t="s">
        <v>453</v>
      </c>
      <c r="B707" s="643"/>
      <c r="C707" s="644" t="s">
        <v>497</v>
      </c>
      <c r="D707" s="638"/>
      <c r="E707" s="638"/>
      <c r="F707" s="638"/>
      <c r="G707" s="639"/>
      <c r="H707" s="466" t="s">
        <v>454</v>
      </c>
      <c r="I707" s="467"/>
      <c r="J707" s="640">
        <v>1550</v>
      </c>
      <c r="K707" s="640"/>
      <c r="L707" s="640"/>
      <c r="M707" s="641"/>
    </row>
    <row r="708" spans="1:13" ht="30" customHeight="1" x14ac:dyDescent="0.3">
      <c r="A708" s="642" t="s">
        <v>455</v>
      </c>
      <c r="B708" s="643"/>
      <c r="C708" s="637">
        <v>41272</v>
      </c>
      <c r="D708" s="638"/>
      <c r="E708" s="638"/>
      <c r="F708" s="638"/>
      <c r="G708" s="639"/>
      <c r="H708" s="466" t="s">
        <v>456</v>
      </c>
      <c r="I708" s="467"/>
      <c r="J708" s="640" t="s">
        <v>242</v>
      </c>
      <c r="K708" s="640"/>
      <c r="L708" s="640"/>
      <c r="M708" s="641"/>
    </row>
    <row r="709" spans="1:13" ht="30" customHeight="1" x14ac:dyDescent="0.3">
      <c r="A709" s="642" t="s">
        <v>457</v>
      </c>
      <c r="B709" s="643"/>
      <c r="C709" s="644" t="s">
        <v>77</v>
      </c>
      <c r="D709" s="638"/>
      <c r="E709" s="638"/>
      <c r="F709" s="638"/>
      <c r="G709" s="639"/>
      <c r="H709" s="645" t="s">
        <v>356</v>
      </c>
      <c r="I709" s="640"/>
      <c r="J709" s="640" t="s">
        <v>76</v>
      </c>
      <c r="K709" s="640"/>
      <c r="L709" s="640"/>
      <c r="M709" s="641"/>
    </row>
    <row r="710" spans="1:13" ht="30" customHeight="1" x14ac:dyDescent="0.3">
      <c r="A710" s="649" t="s">
        <v>458</v>
      </c>
      <c r="B710" s="635"/>
      <c r="C710" s="635"/>
      <c r="D710" s="635"/>
      <c r="E710" s="635"/>
      <c r="F710" s="635"/>
      <c r="G710" s="635"/>
      <c r="H710" s="635"/>
      <c r="I710" s="635"/>
      <c r="J710" s="635"/>
      <c r="K710" s="635"/>
      <c r="L710" s="635"/>
      <c r="M710" s="646"/>
    </row>
    <row r="711" spans="1:13" ht="30" customHeight="1" x14ac:dyDescent="0.3">
      <c r="A711" s="661" t="s">
        <v>459</v>
      </c>
      <c r="B711" s="635" t="s">
        <v>460</v>
      </c>
      <c r="C711" s="635"/>
      <c r="D711" s="635"/>
      <c r="E711" s="635"/>
      <c r="F711" s="635"/>
      <c r="G711" s="635"/>
      <c r="H711" s="635" t="s">
        <v>461</v>
      </c>
      <c r="I711" s="635"/>
      <c r="J711" s="635"/>
      <c r="K711" s="635"/>
      <c r="L711" s="635"/>
      <c r="M711" s="646"/>
    </row>
    <row r="712" spans="1:13" ht="54" customHeight="1" x14ac:dyDescent="0.3">
      <c r="A712" s="661"/>
      <c r="B712" s="468" t="s">
        <v>462</v>
      </c>
      <c r="C712" s="468" t="s">
        <v>463</v>
      </c>
      <c r="D712" s="468" t="s">
        <v>464</v>
      </c>
      <c r="E712" s="468" t="s">
        <v>465</v>
      </c>
      <c r="F712" s="468">
        <v>100</v>
      </c>
      <c r="G712" s="459" t="s">
        <v>326</v>
      </c>
      <c r="H712" s="468" t="s">
        <v>466</v>
      </c>
      <c r="I712" s="468" t="s">
        <v>463</v>
      </c>
      <c r="J712" s="468" t="s">
        <v>464</v>
      </c>
      <c r="K712" s="468" t="s">
        <v>467</v>
      </c>
      <c r="L712" s="468">
        <v>100</v>
      </c>
      <c r="M712" s="469" t="s">
        <v>326</v>
      </c>
    </row>
    <row r="713" spans="1:13" ht="30" customHeight="1" x14ac:dyDescent="0.3">
      <c r="A713" s="470" t="s">
        <v>21</v>
      </c>
      <c r="B713" s="455">
        <v>8.5</v>
      </c>
      <c r="C713" s="456">
        <v>5</v>
      </c>
      <c r="D713" s="456">
        <v>5</v>
      </c>
      <c r="E713" s="455">
        <v>67.5</v>
      </c>
      <c r="F713" s="473">
        <f t="shared" ref="F713" si="169">SUM(B713:E713)</f>
        <v>86</v>
      </c>
      <c r="G713" s="456" t="str">
        <f t="shared" ref="G713:G714" si="170">IF(F713&gt;=91,"A1",IF(F713&gt;=81,"A2",IF(F713&gt;=71,"B1",IF(F713&gt;=61,"B2",IF(F713&gt;=51,"C1",IF(F713&gt;=41,"C2",IF(F713&gt;=33,"D","E")))))))</f>
        <v>A2</v>
      </c>
      <c r="H713" s="456">
        <v>9.25</v>
      </c>
      <c r="I713" s="456">
        <v>5</v>
      </c>
      <c r="J713" s="456">
        <v>5</v>
      </c>
      <c r="K713" s="475">
        <v>77</v>
      </c>
      <c r="L713" s="473">
        <f t="shared" ref="L713" si="171">SUM(H713:K713)</f>
        <v>96.25</v>
      </c>
      <c r="M713" s="456" t="str">
        <f t="shared" ref="M713:M714" si="172">IF(L713&gt;=91,"A1",IF(L713&gt;=81,"A2",IF(L713&gt;=71,"B1",IF(L713&gt;=61,"B2",IF(L713&gt;=51,"C1",IF(L713&gt;=41,"C2",IF(L713&gt;=33,"D","E")))))))</f>
        <v>A1</v>
      </c>
    </row>
    <row r="714" spans="1:13" ht="30" customHeight="1" x14ac:dyDescent="0.3">
      <c r="A714" s="470" t="s">
        <v>22</v>
      </c>
      <c r="B714" s="457">
        <v>9.75</v>
      </c>
      <c r="C714" s="458">
        <v>5</v>
      </c>
      <c r="D714" s="458">
        <v>5</v>
      </c>
      <c r="E714" s="458">
        <v>73.5</v>
      </c>
      <c r="F714" s="458">
        <f t="shared" ref="F714" si="173">(B714+C714+D714+E714)</f>
        <v>93.25</v>
      </c>
      <c r="G714" s="458" t="str">
        <f t="shared" si="170"/>
        <v>A1</v>
      </c>
      <c r="H714" s="458">
        <v>9.5</v>
      </c>
      <c r="I714" s="458">
        <v>5</v>
      </c>
      <c r="J714" s="475">
        <v>5</v>
      </c>
      <c r="K714" s="478">
        <v>78</v>
      </c>
      <c r="L714" s="458">
        <f t="shared" ref="L714" si="174">SUM(H714:K714)</f>
        <v>97.5</v>
      </c>
      <c r="M714" s="479" t="str">
        <f t="shared" si="172"/>
        <v>A1</v>
      </c>
    </row>
    <row r="715" spans="1:13" ht="30" customHeight="1" x14ac:dyDescent="0.3">
      <c r="A715" s="470" t="s">
        <v>468</v>
      </c>
      <c r="B715" s="456">
        <v>8</v>
      </c>
      <c r="C715" s="456">
        <v>5</v>
      </c>
      <c r="D715" s="456">
        <v>5</v>
      </c>
      <c r="E715" s="456">
        <v>73</v>
      </c>
      <c r="F715" s="456">
        <f t="shared" ref="F715:F717" si="175">SUM(B715:E715)</f>
        <v>91</v>
      </c>
      <c r="G715" s="456" t="str">
        <f t="shared" ref="G715:G717" si="176">IF(F715&gt;=91,"A1",IF(F715&gt;=81,"A2",IF(F715&gt;=71,"B1",IF(F715&gt;=61,"B2",IF(F715&gt;=51,"C1",IF(F715&gt;=41,"C2",IF(F715&gt;=33,"D","E")))))))</f>
        <v>A1</v>
      </c>
      <c r="H715" s="456">
        <v>9.75</v>
      </c>
      <c r="I715" s="456">
        <v>5</v>
      </c>
      <c r="J715" s="456">
        <v>5</v>
      </c>
      <c r="K715" s="480">
        <v>77</v>
      </c>
      <c r="L715" s="473">
        <f t="shared" ref="L715" si="177">SUM(H715:K715)</f>
        <v>96.75</v>
      </c>
      <c r="M715" s="456" t="str">
        <f t="shared" ref="M715:M717" si="178">IF(L715&gt;=91,"A1",IF(L715&gt;=81,"A2",IF(L715&gt;=71,"B1",IF(L715&gt;=61,"B2",IF(L715&gt;=51,"C1",IF(L715&gt;=41,"C2",IF(L715&gt;=33,"D","E")))))))</f>
        <v>A1</v>
      </c>
    </row>
    <row r="716" spans="1:13" ht="30" customHeight="1" x14ac:dyDescent="0.3">
      <c r="A716" s="470" t="s">
        <v>24</v>
      </c>
      <c r="B716" s="459">
        <v>10</v>
      </c>
      <c r="C716" s="456">
        <v>5</v>
      </c>
      <c r="D716" s="456">
        <v>5</v>
      </c>
      <c r="E716" s="456">
        <v>76.5</v>
      </c>
      <c r="F716" s="456">
        <f t="shared" si="175"/>
        <v>96.5</v>
      </c>
      <c r="G716" s="456" t="str">
        <f t="shared" si="176"/>
        <v>A1</v>
      </c>
      <c r="H716" s="459">
        <v>10</v>
      </c>
      <c r="I716" s="514">
        <v>5</v>
      </c>
      <c r="J716" s="475">
        <v>5</v>
      </c>
      <c r="K716" s="480">
        <v>77.5</v>
      </c>
      <c r="L716" s="474">
        <f t="shared" ref="L716" si="179">SUM(H716:K716)</f>
        <v>97.5</v>
      </c>
      <c r="M716" s="473" t="str">
        <f t="shared" si="178"/>
        <v>A1</v>
      </c>
    </row>
    <row r="717" spans="1:13" ht="30" customHeight="1" x14ac:dyDescent="0.3">
      <c r="A717" s="470" t="s">
        <v>359</v>
      </c>
      <c r="B717" s="456">
        <v>9.5</v>
      </c>
      <c r="C717" s="456">
        <v>5</v>
      </c>
      <c r="D717" s="456">
        <v>5</v>
      </c>
      <c r="E717" s="456">
        <v>80</v>
      </c>
      <c r="F717" s="456">
        <f t="shared" si="175"/>
        <v>99.5</v>
      </c>
      <c r="G717" s="456" t="str">
        <f t="shared" si="176"/>
        <v>A1</v>
      </c>
      <c r="H717" s="459">
        <v>10</v>
      </c>
      <c r="I717" s="456">
        <v>5</v>
      </c>
      <c r="J717" s="456">
        <v>5</v>
      </c>
      <c r="K717" s="480">
        <v>79</v>
      </c>
      <c r="L717" s="475">
        <f t="shared" ref="L717" si="180">SUM(H717:K717)</f>
        <v>99</v>
      </c>
      <c r="M717" s="456" t="str">
        <f t="shared" si="178"/>
        <v>A1</v>
      </c>
    </row>
    <row r="718" spans="1:13" ht="30" customHeight="1" x14ac:dyDescent="0.3">
      <c r="A718" s="653" t="s">
        <v>503</v>
      </c>
      <c r="B718" s="634"/>
      <c r="C718" s="456"/>
      <c r="D718" s="456"/>
      <c r="E718" s="483">
        <v>50</v>
      </c>
      <c r="F718" s="480"/>
      <c r="G718" s="456"/>
      <c r="H718" s="456"/>
      <c r="I718" s="456"/>
      <c r="J718" s="456"/>
      <c r="K718" s="456">
        <v>49.5</v>
      </c>
      <c r="L718" s="456"/>
      <c r="M718" s="484"/>
    </row>
    <row r="719" spans="1:13" ht="30" customHeight="1" x14ac:dyDescent="0.3">
      <c r="A719" s="653" t="s">
        <v>504</v>
      </c>
      <c r="B719" s="634"/>
      <c r="C719" s="456"/>
      <c r="D719" s="456"/>
      <c r="E719" s="485">
        <v>48</v>
      </c>
      <c r="F719" s="456"/>
      <c r="G719" s="456"/>
      <c r="H719" s="456"/>
      <c r="I719" s="456"/>
      <c r="J719" s="456"/>
      <c r="K719" s="485">
        <v>50</v>
      </c>
      <c r="L719" s="456"/>
      <c r="M719" s="484"/>
    </row>
    <row r="720" spans="1:13" ht="30" customHeight="1" x14ac:dyDescent="0.3">
      <c r="A720" s="653" t="s">
        <v>561</v>
      </c>
      <c r="B720" s="634"/>
      <c r="C720" s="456"/>
      <c r="D720" s="456"/>
      <c r="E720" s="456">
        <v>48</v>
      </c>
      <c r="F720" s="456"/>
      <c r="G720" s="456"/>
      <c r="H720" s="456"/>
      <c r="I720" s="456"/>
      <c r="J720" s="456"/>
      <c r="K720" s="456">
        <v>50</v>
      </c>
      <c r="L720" s="456"/>
      <c r="M720" s="484"/>
    </row>
    <row r="721" spans="1:13" ht="57.75" customHeight="1" x14ac:dyDescent="0.3">
      <c r="A721" s="464" t="s">
        <v>470</v>
      </c>
      <c r="B721" s="464"/>
      <c r="C721" s="486" t="s">
        <v>471</v>
      </c>
      <c r="D721" s="456">
        <f>(F713+F714+F715+F716+F717)</f>
        <v>466.25</v>
      </c>
      <c r="E721" s="456"/>
      <c r="F721" s="486" t="s">
        <v>472</v>
      </c>
      <c r="G721" s="456">
        <f>(D721/500)*100</f>
        <v>93.25</v>
      </c>
      <c r="H721" s="456"/>
      <c r="I721" s="464"/>
      <c r="J721" s="647" t="s">
        <v>473</v>
      </c>
      <c r="K721" s="647"/>
      <c r="L721" s="635" t="str">
        <f>IF(G721&gt;=91,"A1",IF(G721&gt;=81,"A2",IF(G721&gt;=71,"B1",IF(G721&gt;=61,"B2",IF(G721&gt;=51,"C1",IF(G721&gt;=41,"C2",IF(G721&gt;=33,"D","E")))))))</f>
        <v>A1</v>
      </c>
      <c r="M721" s="635" t="str">
        <f t="shared" ref="M721:M723" si="181">IF(L721&gt;=91,"A1",IF(L721&gt;=81,"A2",IF(L721&gt;=71,"B1",IF(L721&gt;=61,"B2",IF(L721&gt;=51,"C1",IF(L721&gt;=41,"C2",IF(L721&gt;=33,"D","E")))))))</f>
        <v>A1</v>
      </c>
    </row>
    <row r="722" spans="1:13" ht="63.75" customHeight="1" x14ac:dyDescent="0.3">
      <c r="A722" s="486" t="s">
        <v>474</v>
      </c>
      <c r="B722" s="464"/>
      <c r="C722" s="486" t="s">
        <v>475</v>
      </c>
      <c r="D722" s="456">
        <f>(L713+L714+L715+L716+L717)</f>
        <v>487</v>
      </c>
      <c r="E722" s="456"/>
      <c r="F722" s="486" t="s">
        <v>476</v>
      </c>
      <c r="G722" s="456">
        <f>(D722/500)*100</f>
        <v>97.399999999999991</v>
      </c>
      <c r="H722" s="456"/>
      <c r="I722" s="464"/>
      <c r="J722" s="647" t="s">
        <v>477</v>
      </c>
      <c r="K722" s="647"/>
      <c r="L722" s="635" t="str">
        <f>IF(G722&gt;=91,"A1",IF(G722&gt;=81,"A2",IF(G722&gt;=71,"B1",IF(G722&gt;=61,"B2",IF(G722&gt;=51,"C1",IF(G722&gt;=41,"C2",IF(G722&gt;=33,"D","E")))))))</f>
        <v>A1</v>
      </c>
      <c r="M722" s="635" t="str">
        <f t="shared" si="181"/>
        <v>A1</v>
      </c>
    </row>
    <row r="723" spans="1:13" ht="58.5" customHeight="1" x14ac:dyDescent="0.3">
      <c r="A723" s="487" t="s">
        <v>478</v>
      </c>
      <c r="B723" s="487"/>
      <c r="C723" s="487"/>
      <c r="D723" s="648">
        <f>SUM(D721:D722)</f>
        <v>953.25</v>
      </c>
      <c r="E723" s="648"/>
      <c r="F723" s="487" t="s">
        <v>479</v>
      </c>
      <c r="G723" s="487"/>
      <c r="H723" s="487"/>
      <c r="I723" s="502">
        <f>(D723/1000)*100</f>
        <v>95.325000000000003</v>
      </c>
      <c r="J723" s="487" t="s">
        <v>480</v>
      </c>
      <c r="K723" s="487"/>
      <c r="L723" s="648" t="str">
        <f>IF(I723&gt;=91,"A1",IF(I723&gt;=81,"A2",IF(I723&gt;=71,"B1",IF(I723&gt;=61,"B2",IF(I723&gt;=51,"C1",IF(I723&gt;=41,"C2",IF(I723&gt;=33,"D","E")))))))</f>
        <v>A1</v>
      </c>
      <c r="M723" s="648" t="str">
        <f t="shared" si="181"/>
        <v>A1</v>
      </c>
    </row>
    <row r="724" spans="1:13" ht="30" customHeight="1" x14ac:dyDescent="0.3">
      <c r="A724" s="645" t="s">
        <v>365</v>
      </c>
      <c r="B724" s="640"/>
      <c r="C724" s="640"/>
      <c r="D724" s="640"/>
      <c r="E724" s="640"/>
      <c r="F724" s="640"/>
      <c r="G724" s="640"/>
      <c r="H724" s="640"/>
      <c r="I724" s="640"/>
      <c r="J724" s="640"/>
      <c r="K724" s="640"/>
      <c r="L724" s="640"/>
      <c r="M724" s="641"/>
    </row>
    <row r="725" spans="1:13" ht="30" customHeight="1" x14ac:dyDescent="0.3">
      <c r="A725" s="649" t="s">
        <v>366</v>
      </c>
      <c r="B725" s="635"/>
      <c r="C725" s="635"/>
      <c r="D725" s="635"/>
      <c r="E725" s="635"/>
      <c r="F725" s="635"/>
      <c r="G725" s="635"/>
      <c r="H725" s="635"/>
      <c r="I725" s="635"/>
      <c r="J725" s="635"/>
      <c r="K725" s="635"/>
      <c r="L725" s="635"/>
      <c r="M725" s="646"/>
    </row>
    <row r="726" spans="1:13" ht="30" customHeight="1" x14ac:dyDescent="0.3">
      <c r="A726" s="649" t="s">
        <v>367</v>
      </c>
      <c r="B726" s="635"/>
      <c r="C726" s="635"/>
      <c r="D726" s="635"/>
      <c r="E726" s="635"/>
      <c r="F726" s="635" t="s">
        <v>368</v>
      </c>
      <c r="G726" s="635"/>
      <c r="H726" s="635"/>
      <c r="I726" s="635"/>
      <c r="J726" s="635"/>
      <c r="K726" s="635" t="s">
        <v>481</v>
      </c>
      <c r="L726" s="635"/>
      <c r="M726" s="646"/>
    </row>
    <row r="727" spans="1:13" ht="30" customHeight="1" x14ac:dyDescent="0.3">
      <c r="A727" s="645" t="s">
        <v>369</v>
      </c>
      <c r="B727" s="640"/>
      <c r="C727" s="640"/>
      <c r="D727" s="640"/>
      <c r="E727" s="640"/>
      <c r="F727" s="635" t="s">
        <v>375</v>
      </c>
      <c r="G727" s="635"/>
      <c r="H727" s="635"/>
      <c r="I727" s="635"/>
      <c r="J727" s="635"/>
      <c r="K727" s="635" t="s">
        <v>375</v>
      </c>
      <c r="L727" s="635"/>
      <c r="M727" s="646"/>
    </row>
    <row r="728" spans="1:13" ht="30" customHeight="1" x14ac:dyDescent="0.3">
      <c r="A728" s="649" t="s">
        <v>371</v>
      </c>
      <c r="B728" s="635"/>
      <c r="C728" s="635"/>
      <c r="D728" s="635"/>
      <c r="E728" s="635"/>
      <c r="F728" s="635"/>
      <c r="G728" s="635"/>
      <c r="H728" s="635"/>
      <c r="I728" s="635"/>
      <c r="J728" s="635"/>
      <c r="K728" s="635"/>
      <c r="L728" s="635"/>
      <c r="M728" s="646"/>
    </row>
    <row r="729" spans="1:13" ht="30" customHeight="1" x14ac:dyDescent="0.3">
      <c r="A729" s="649" t="s">
        <v>367</v>
      </c>
      <c r="B729" s="635"/>
      <c r="C729" s="635"/>
      <c r="D729" s="635"/>
      <c r="E729" s="635"/>
      <c r="F729" s="635" t="s">
        <v>368</v>
      </c>
      <c r="G729" s="635"/>
      <c r="H729" s="635"/>
      <c r="I729" s="635"/>
      <c r="J729" s="635"/>
      <c r="K729" s="635" t="s">
        <v>481</v>
      </c>
      <c r="L729" s="635"/>
      <c r="M729" s="646"/>
    </row>
    <row r="730" spans="1:13" ht="30" customHeight="1" x14ac:dyDescent="0.3">
      <c r="A730" s="642" t="s">
        <v>372</v>
      </c>
      <c r="B730" s="643"/>
      <c r="C730" s="643"/>
      <c r="D730" s="643"/>
      <c r="E730" s="643"/>
      <c r="F730" s="635" t="s">
        <v>375</v>
      </c>
      <c r="G730" s="635"/>
      <c r="H730" s="635"/>
      <c r="I730" s="635"/>
      <c r="J730" s="635"/>
      <c r="K730" s="635" t="s">
        <v>375</v>
      </c>
      <c r="L730" s="635"/>
      <c r="M730" s="646"/>
    </row>
    <row r="731" spans="1:13" ht="30" customHeight="1" x14ac:dyDescent="0.3">
      <c r="A731" s="642" t="s">
        <v>373</v>
      </c>
      <c r="B731" s="643"/>
      <c r="C731" s="643"/>
      <c r="D731" s="643"/>
      <c r="E731" s="643"/>
      <c r="F731" s="635" t="s">
        <v>375</v>
      </c>
      <c r="G731" s="635"/>
      <c r="H731" s="635"/>
      <c r="I731" s="635"/>
      <c r="J731" s="635"/>
      <c r="K731" s="635" t="s">
        <v>375</v>
      </c>
      <c r="L731" s="635"/>
      <c r="M731" s="646"/>
    </row>
    <row r="732" spans="1:13" ht="30" customHeight="1" x14ac:dyDescent="0.3">
      <c r="A732" s="652" t="s">
        <v>374</v>
      </c>
      <c r="B732" s="638"/>
      <c r="C732" s="638"/>
      <c r="D732" s="638"/>
      <c r="E732" s="639"/>
      <c r="F732" s="633" t="s">
        <v>375</v>
      </c>
      <c r="G732" s="650"/>
      <c r="H732" s="650"/>
      <c r="I732" s="650"/>
      <c r="J732" s="634"/>
      <c r="K732" s="633" t="s">
        <v>375</v>
      </c>
      <c r="L732" s="650"/>
      <c r="M732" s="651"/>
    </row>
    <row r="733" spans="1:13" ht="30" customHeight="1" x14ac:dyDescent="0.3">
      <c r="A733" s="652" t="s">
        <v>376</v>
      </c>
      <c r="B733" s="638"/>
      <c r="C733" s="638"/>
      <c r="D733" s="638"/>
      <c r="E733" s="639"/>
      <c r="F733" s="633" t="s">
        <v>375</v>
      </c>
      <c r="G733" s="650"/>
      <c r="H733" s="650"/>
      <c r="I733" s="650"/>
      <c r="J733" s="634"/>
      <c r="K733" s="633" t="s">
        <v>505</v>
      </c>
      <c r="L733" s="650"/>
      <c r="M733" s="651"/>
    </row>
    <row r="734" spans="1:13" ht="30" customHeight="1" x14ac:dyDescent="0.3">
      <c r="A734" s="649" t="s">
        <v>377</v>
      </c>
      <c r="B734" s="635"/>
      <c r="C734" s="635"/>
      <c r="D734" s="635"/>
      <c r="E734" s="635"/>
      <c r="F734" s="635"/>
      <c r="G734" s="635"/>
      <c r="H734" s="635"/>
      <c r="I734" s="635"/>
      <c r="J734" s="635"/>
      <c r="K734" s="635"/>
      <c r="L734" s="635"/>
      <c r="M734" s="646"/>
    </row>
    <row r="735" spans="1:13" ht="30" customHeight="1" x14ac:dyDescent="0.3">
      <c r="A735" s="649" t="s">
        <v>367</v>
      </c>
      <c r="B735" s="635"/>
      <c r="C735" s="635"/>
      <c r="D735" s="635"/>
      <c r="E735" s="635"/>
      <c r="F735" s="635" t="s">
        <v>368</v>
      </c>
      <c r="G735" s="635"/>
      <c r="H735" s="635"/>
      <c r="I735" s="635"/>
      <c r="J735" s="635"/>
      <c r="K735" s="635" t="s">
        <v>481</v>
      </c>
      <c r="L735" s="635"/>
      <c r="M735" s="646"/>
    </row>
    <row r="736" spans="1:13" ht="30" customHeight="1" x14ac:dyDescent="0.3">
      <c r="A736" s="645" t="s">
        <v>378</v>
      </c>
      <c r="B736" s="640"/>
      <c r="C736" s="640"/>
      <c r="D736" s="640"/>
      <c r="E736" s="640"/>
      <c r="F736" s="640"/>
      <c r="G736" s="635" t="s">
        <v>553</v>
      </c>
      <c r="H736" s="635"/>
      <c r="I736" s="635"/>
      <c r="J736" s="635"/>
      <c r="K736" s="635"/>
      <c r="L736" s="635"/>
      <c r="M736" s="646"/>
    </row>
    <row r="737" spans="1:13" ht="30" customHeight="1" x14ac:dyDescent="0.3">
      <c r="A737" s="470" t="s">
        <v>482</v>
      </c>
      <c r="B737" s="633" t="s">
        <v>540</v>
      </c>
      <c r="C737" s="650"/>
      <c r="D737" s="650"/>
      <c r="E737" s="650"/>
      <c r="F737" s="650"/>
      <c r="G737" s="650"/>
      <c r="H737" s="650"/>
      <c r="I737" s="650"/>
      <c r="J737" s="650"/>
      <c r="K737" s="650"/>
      <c r="L737" s="650"/>
      <c r="M737" s="651"/>
    </row>
    <row r="738" spans="1:13" ht="30" customHeight="1" x14ac:dyDescent="0.3">
      <c r="A738" s="470" t="s">
        <v>380</v>
      </c>
      <c r="B738" s="633" t="s">
        <v>536</v>
      </c>
      <c r="C738" s="650"/>
      <c r="D738" s="650"/>
      <c r="E738" s="650"/>
      <c r="F738" s="650"/>
      <c r="G738" s="650"/>
      <c r="H738" s="650"/>
      <c r="I738" s="650"/>
      <c r="J738" s="650"/>
      <c r="K738" s="650"/>
      <c r="L738" s="650"/>
      <c r="M738" s="651"/>
    </row>
    <row r="739" spans="1:13" ht="30" customHeight="1" x14ac:dyDescent="0.3">
      <c r="A739" s="649" t="s">
        <v>483</v>
      </c>
      <c r="B739" s="635"/>
      <c r="C739" s="635"/>
      <c r="D739" s="635" t="s">
        <v>501</v>
      </c>
      <c r="E739" s="635"/>
      <c r="F739" s="635"/>
      <c r="G739" s="635"/>
      <c r="H739" s="635"/>
      <c r="I739" s="635"/>
      <c r="J739" s="635" t="s">
        <v>484</v>
      </c>
      <c r="K739" s="635"/>
      <c r="L739" s="635"/>
      <c r="M739" s="646"/>
    </row>
    <row r="740" spans="1:13" ht="30" customHeight="1" x14ac:dyDescent="0.3">
      <c r="A740" s="649"/>
      <c r="B740" s="635"/>
      <c r="C740" s="635"/>
      <c r="D740" s="635"/>
      <c r="E740" s="635"/>
      <c r="F740" s="635"/>
      <c r="G740" s="635"/>
      <c r="H740" s="635"/>
      <c r="I740" s="635"/>
      <c r="J740" s="635"/>
      <c r="K740" s="635"/>
      <c r="L740" s="635"/>
      <c r="M740" s="646"/>
    </row>
    <row r="741" spans="1:13" ht="30" customHeight="1" x14ac:dyDescent="0.3">
      <c r="A741" s="649"/>
      <c r="B741" s="635"/>
      <c r="C741" s="635"/>
      <c r="D741" s="635"/>
      <c r="E741" s="635"/>
      <c r="F741" s="635"/>
      <c r="G741" s="635"/>
      <c r="H741" s="635"/>
      <c r="I741" s="635"/>
      <c r="J741" s="635"/>
      <c r="K741" s="635"/>
      <c r="L741" s="635"/>
      <c r="M741" s="646"/>
    </row>
    <row r="742" spans="1:13" ht="30" customHeight="1" x14ac:dyDescent="0.3">
      <c r="A742" s="649"/>
      <c r="B742" s="635"/>
      <c r="C742" s="635"/>
      <c r="D742" s="635"/>
      <c r="E742" s="635"/>
      <c r="F742" s="635"/>
      <c r="G742" s="635"/>
      <c r="H742" s="635"/>
      <c r="I742" s="635"/>
      <c r="J742" s="635"/>
      <c r="K742" s="635"/>
      <c r="L742" s="635"/>
      <c r="M742" s="646"/>
    </row>
    <row r="743" spans="1:13" ht="30" customHeight="1" x14ac:dyDescent="0.3">
      <c r="A743" s="649" t="s">
        <v>381</v>
      </c>
      <c r="B743" s="635"/>
      <c r="C743" s="635"/>
      <c r="D743" s="635"/>
      <c r="E743" s="635"/>
      <c r="F743" s="635"/>
      <c r="G743" s="635"/>
      <c r="H743" s="633" t="s">
        <v>382</v>
      </c>
      <c r="I743" s="650"/>
      <c r="J743" s="650"/>
      <c r="K743" s="650"/>
      <c r="L743" s="650"/>
      <c r="M743" s="651"/>
    </row>
    <row r="744" spans="1:13" ht="30" customHeight="1" x14ac:dyDescent="0.3">
      <c r="A744" s="488" t="s">
        <v>383</v>
      </c>
      <c r="B744" s="635" t="s">
        <v>19</v>
      </c>
      <c r="C744" s="635"/>
      <c r="D744" s="464" t="s">
        <v>383</v>
      </c>
      <c r="E744" s="456"/>
      <c r="F744" s="635" t="s">
        <v>19</v>
      </c>
      <c r="G744" s="635"/>
      <c r="J744" s="489" t="s">
        <v>384</v>
      </c>
      <c r="L744" s="489" t="s">
        <v>19</v>
      </c>
      <c r="M744" s="490"/>
    </row>
    <row r="745" spans="1:13" ht="30" customHeight="1" x14ac:dyDescent="0.3">
      <c r="A745" s="488" t="s">
        <v>385</v>
      </c>
      <c r="B745" s="635" t="s">
        <v>386</v>
      </c>
      <c r="C745" s="635"/>
      <c r="D745" s="635" t="s">
        <v>387</v>
      </c>
      <c r="E745" s="635"/>
      <c r="F745" s="635" t="s">
        <v>388</v>
      </c>
      <c r="G745" s="635"/>
      <c r="J745" s="633">
        <v>3</v>
      </c>
      <c r="K745" s="634"/>
      <c r="L745" s="456" t="s">
        <v>375</v>
      </c>
      <c r="M745" s="490"/>
    </row>
    <row r="746" spans="1:13" ht="30" customHeight="1" x14ac:dyDescent="0.3">
      <c r="A746" s="488" t="s">
        <v>389</v>
      </c>
      <c r="B746" s="635" t="s">
        <v>390</v>
      </c>
      <c r="C746" s="635"/>
      <c r="D746" s="635" t="s">
        <v>391</v>
      </c>
      <c r="E746" s="635"/>
      <c r="F746" s="635" t="s">
        <v>392</v>
      </c>
      <c r="G746" s="635"/>
      <c r="J746" s="633">
        <v>2</v>
      </c>
      <c r="K746" s="634"/>
      <c r="L746" s="456" t="s">
        <v>370</v>
      </c>
      <c r="M746" s="490"/>
    </row>
    <row r="747" spans="1:13" ht="30" customHeight="1" x14ac:dyDescent="0.3">
      <c r="A747" s="488" t="s">
        <v>393</v>
      </c>
      <c r="B747" s="635" t="s">
        <v>394</v>
      </c>
      <c r="C747" s="635"/>
      <c r="D747" s="635" t="s">
        <v>395</v>
      </c>
      <c r="E747" s="635"/>
      <c r="F747" s="635" t="s">
        <v>396</v>
      </c>
      <c r="G747" s="635"/>
      <c r="J747" s="633">
        <v>1</v>
      </c>
      <c r="K747" s="634"/>
      <c r="L747" s="456" t="s">
        <v>397</v>
      </c>
      <c r="M747" s="490"/>
    </row>
    <row r="748" spans="1:13" ht="30" customHeight="1" thickBot="1" x14ac:dyDescent="0.35">
      <c r="A748" s="491" t="s">
        <v>398</v>
      </c>
      <c r="B748" s="636" t="s">
        <v>399</v>
      </c>
      <c r="C748" s="636"/>
      <c r="D748" s="636" t="s">
        <v>400</v>
      </c>
      <c r="E748" s="636"/>
      <c r="F748" s="636" t="s">
        <v>401</v>
      </c>
      <c r="G748" s="636"/>
      <c r="H748" s="492"/>
      <c r="I748" s="492"/>
      <c r="J748" s="492"/>
      <c r="K748" s="492"/>
      <c r="L748" s="492"/>
      <c r="M748" s="493"/>
    </row>
    <row r="751" spans="1:13" ht="30" customHeight="1" thickBot="1" x14ac:dyDescent="0.35"/>
    <row r="752" spans="1:13" ht="30" customHeight="1" x14ac:dyDescent="0.3">
      <c r="A752" s="460"/>
      <c r="B752" s="655" t="s">
        <v>443</v>
      </c>
      <c r="C752" s="655"/>
      <c r="D752" s="655"/>
      <c r="E752" s="655"/>
      <c r="F752" s="655"/>
      <c r="G752" s="655"/>
      <c r="H752" s="655"/>
      <c r="I752" s="656"/>
      <c r="J752" s="657" t="s">
        <v>444</v>
      </c>
      <c r="K752" s="655"/>
      <c r="L752" s="655"/>
      <c r="M752" s="658"/>
    </row>
    <row r="753" spans="1:13" ht="30" customHeight="1" x14ac:dyDescent="0.3">
      <c r="A753" s="649" t="s">
        <v>445</v>
      </c>
      <c r="B753" s="635"/>
      <c r="C753" s="635"/>
      <c r="D753" s="635"/>
      <c r="E753" s="635"/>
      <c r="F753" s="635"/>
      <c r="G753" s="635"/>
      <c r="H753" s="635"/>
      <c r="I753" s="635"/>
      <c r="J753" s="635"/>
      <c r="K753" s="635"/>
      <c r="L753" s="635"/>
      <c r="M753" s="646"/>
    </row>
    <row r="754" spans="1:13" ht="30" customHeight="1" x14ac:dyDescent="0.3">
      <c r="A754" s="461"/>
      <c r="B754" s="659" t="s">
        <v>446</v>
      </c>
      <c r="C754" s="659"/>
      <c r="D754" s="659"/>
      <c r="E754" s="660"/>
      <c r="F754" s="462" t="s">
        <v>447</v>
      </c>
      <c r="G754" s="462"/>
      <c r="H754" s="633" t="s">
        <v>448</v>
      </c>
      <c r="I754" s="650"/>
      <c r="J754" s="634"/>
      <c r="K754" s="463" t="s">
        <v>449</v>
      </c>
      <c r="L754" s="464"/>
      <c r="M754" s="465"/>
    </row>
    <row r="755" spans="1:13" ht="30" customHeight="1" x14ac:dyDescent="0.3">
      <c r="A755" s="653" t="s">
        <v>509</v>
      </c>
      <c r="B755" s="650"/>
      <c r="C755" s="650"/>
      <c r="D755" s="650"/>
      <c r="E755" s="650"/>
      <c r="F755" s="650"/>
      <c r="G755" s="650"/>
      <c r="H755" s="650"/>
      <c r="I755" s="650"/>
      <c r="J755" s="650"/>
      <c r="K755" s="650"/>
      <c r="L755" s="650"/>
      <c r="M755" s="651"/>
    </row>
    <row r="756" spans="1:13" ht="30" customHeight="1" x14ac:dyDescent="0.3">
      <c r="A756" s="652" t="s">
        <v>450</v>
      </c>
      <c r="B756" s="638"/>
      <c r="C756" s="638"/>
      <c r="D756" s="638"/>
      <c r="E756" s="638"/>
      <c r="F756" s="638"/>
      <c r="G756" s="638"/>
      <c r="H756" s="638"/>
      <c r="I756" s="638"/>
      <c r="J756" s="638"/>
      <c r="K756" s="638"/>
      <c r="L756" s="638"/>
      <c r="M756" s="654"/>
    </row>
    <row r="757" spans="1:13" ht="30" customHeight="1" x14ac:dyDescent="0.3">
      <c r="A757" s="642" t="s">
        <v>451</v>
      </c>
      <c r="B757" s="643"/>
      <c r="C757" s="644" t="s">
        <v>78</v>
      </c>
      <c r="D757" s="638"/>
      <c r="E757" s="638"/>
      <c r="F757" s="638"/>
      <c r="G757" s="639"/>
      <c r="H757" s="466" t="s">
        <v>452</v>
      </c>
      <c r="I757" s="467"/>
      <c r="J757" s="640">
        <v>16</v>
      </c>
      <c r="K757" s="640"/>
      <c r="L757" s="640"/>
      <c r="M757" s="641"/>
    </row>
    <row r="758" spans="1:13" ht="30" customHeight="1" x14ac:dyDescent="0.3">
      <c r="A758" s="642" t="s">
        <v>453</v>
      </c>
      <c r="B758" s="643"/>
      <c r="C758" s="644" t="s">
        <v>423</v>
      </c>
      <c r="D758" s="638"/>
      <c r="E758" s="638"/>
      <c r="F758" s="638"/>
      <c r="G758" s="639"/>
      <c r="H758" s="466" t="s">
        <v>454</v>
      </c>
      <c r="I758" s="467"/>
      <c r="J758" s="640">
        <v>1229</v>
      </c>
      <c r="K758" s="640"/>
      <c r="L758" s="640"/>
      <c r="M758" s="641"/>
    </row>
    <row r="759" spans="1:13" ht="30" customHeight="1" x14ac:dyDescent="0.3">
      <c r="A759" s="642" t="s">
        <v>455</v>
      </c>
      <c r="B759" s="643"/>
      <c r="C759" s="637">
        <v>41273</v>
      </c>
      <c r="D759" s="638"/>
      <c r="E759" s="638"/>
      <c r="F759" s="638"/>
      <c r="G759" s="639"/>
      <c r="H759" s="466" t="s">
        <v>456</v>
      </c>
      <c r="I759" s="467"/>
      <c r="J759" s="640" t="s">
        <v>247</v>
      </c>
      <c r="K759" s="640"/>
      <c r="L759" s="640"/>
      <c r="M759" s="641"/>
    </row>
    <row r="760" spans="1:13" ht="30" customHeight="1" x14ac:dyDescent="0.3">
      <c r="A760" s="642" t="s">
        <v>457</v>
      </c>
      <c r="B760" s="643"/>
      <c r="C760" s="644" t="s">
        <v>80</v>
      </c>
      <c r="D760" s="638"/>
      <c r="E760" s="638"/>
      <c r="F760" s="638"/>
      <c r="G760" s="639"/>
      <c r="H760" s="645" t="s">
        <v>356</v>
      </c>
      <c r="I760" s="640"/>
      <c r="J760" s="640" t="s">
        <v>245</v>
      </c>
      <c r="K760" s="640"/>
      <c r="L760" s="640"/>
      <c r="M760" s="641"/>
    </row>
    <row r="761" spans="1:13" ht="30" customHeight="1" x14ac:dyDescent="0.3">
      <c r="A761" s="649" t="s">
        <v>458</v>
      </c>
      <c r="B761" s="635"/>
      <c r="C761" s="635"/>
      <c r="D761" s="635"/>
      <c r="E761" s="635"/>
      <c r="F761" s="635"/>
      <c r="G761" s="635"/>
      <c r="H761" s="635"/>
      <c r="I761" s="635"/>
      <c r="J761" s="635"/>
      <c r="K761" s="635"/>
      <c r="L761" s="635"/>
      <c r="M761" s="646"/>
    </row>
    <row r="762" spans="1:13" ht="30" customHeight="1" x14ac:dyDescent="0.3">
      <c r="A762" s="661" t="s">
        <v>459</v>
      </c>
      <c r="B762" s="635" t="s">
        <v>460</v>
      </c>
      <c r="C762" s="635"/>
      <c r="D762" s="635"/>
      <c r="E762" s="635"/>
      <c r="F762" s="635"/>
      <c r="G762" s="635"/>
      <c r="H762" s="635" t="s">
        <v>461</v>
      </c>
      <c r="I762" s="635"/>
      <c r="J762" s="635"/>
      <c r="K762" s="635"/>
      <c r="L762" s="635"/>
      <c r="M762" s="646"/>
    </row>
    <row r="763" spans="1:13" ht="58.5" customHeight="1" x14ac:dyDescent="0.3">
      <c r="A763" s="661"/>
      <c r="B763" s="468" t="s">
        <v>462</v>
      </c>
      <c r="C763" s="468" t="s">
        <v>463</v>
      </c>
      <c r="D763" s="468" t="s">
        <v>464</v>
      </c>
      <c r="E763" s="468" t="s">
        <v>465</v>
      </c>
      <c r="F763" s="468">
        <v>100</v>
      </c>
      <c r="G763" s="459" t="s">
        <v>326</v>
      </c>
      <c r="H763" s="468" t="s">
        <v>466</v>
      </c>
      <c r="I763" s="468" t="s">
        <v>463</v>
      </c>
      <c r="J763" s="468" t="s">
        <v>464</v>
      </c>
      <c r="K763" s="468" t="s">
        <v>467</v>
      </c>
      <c r="L763" s="468">
        <v>100</v>
      </c>
      <c r="M763" s="469" t="s">
        <v>326</v>
      </c>
    </row>
    <row r="764" spans="1:13" ht="30" customHeight="1" x14ac:dyDescent="0.3">
      <c r="A764" s="470" t="s">
        <v>21</v>
      </c>
      <c r="B764" s="455">
        <v>5</v>
      </c>
      <c r="C764" s="456">
        <v>4</v>
      </c>
      <c r="D764" s="456">
        <v>4</v>
      </c>
      <c r="E764" s="455">
        <v>43</v>
      </c>
      <c r="F764" s="473">
        <f t="shared" ref="F764" si="182">SUM(B764:E764)</f>
        <v>56</v>
      </c>
      <c r="G764" s="456" t="str">
        <f t="shared" ref="G764:G765" si="183">IF(F764&gt;=91,"A1",IF(F764&gt;=81,"A2",IF(F764&gt;=71,"B1",IF(F764&gt;=61,"B2",IF(F764&gt;=51,"C1",IF(F764&gt;=41,"C2",IF(F764&gt;=33,"D","E")))))))</f>
        <v>C1</v>
      </c>
      <c r="H764" s="456">
        <v>6.75</v>
      </c>
      <c r="I764" s="456">
        <v>4</v>
      </c>
      <c r="J764" s="456">
        <v>4</v>
      </c>
      <c r="K764" s="474">
        <v>51.5</v>
      </c>
      <c r="L764" s="473">
        <f t="shared" ref="L764" si="184">SUM(H764:K764)</f>
        <v>66.25</v>
      </c>
      <c r="M764" s="456" t="str">
        <f t="shared" ref="M764:M765" si="185">IF(L764&gt;=91,"A1",IF(L764&gt;=81,"A2",IF(L764&gt;=71,"B1",IF(L764&gt;=61,"B2",IF(L764&gt;=51,"C1",IF(L764&gt;=41,"C2",IF(L764&gt;=33,"D","E")))))))</f>
        <v>B2</v>
      </c>
    </row>
    <row r="765" spans="1:13" ht="30" customHeight="1" x14ac:dyDescent="0.3">
      <c r="A765" s="470" t="s">
        <v>22</v>
      </c>
      <c r="B765" s="457">
        <v>7</v>
      </c>
      <c r="C765" s="458">
        <v>4</v>
      </c>
      <c r="D765" s="458">
        <v>5</v>
      </c>
      <c r="E765" s="458">
        <v>43.5</v>
      </c>
      <c r="F765" s="458">
        <f t="shared" ref="F765" si="186">(B765+C765+D765+E765)</f>
        <v>59.5</v>
      </c>
      <c r="G765" s="458" t="str">
        <f t="shared" si="183"/>
        <v>C1</v>
      </c>
      <c r="H765" s="458">
        <v>6.25</v>
      </c>
      <c r="I765" s="458">
        <v>4.5</v>
      </c>
      <c r="J765" s="473">
        <v>3.5</v>
      </c>
      <c r="K765" s="478">
        <v>54.5</v>
      </c>
      <c r="L765" s="458">
        <f t="shared" ref="L765" si="187">SUM(H765:K765)</f>
        <v>68.75</v>
      </c>
      <c r="M765" s="479" t="str">
        <f t="shared" si="185"/>
        <v>B2</v>
      </c>
    </row>
    <row r="766" spans="1:13" ht="30" customHeight="1" x14ac:dyDescent="0.3">
      <c r="A766" s="470" t="s">
        <v>468</v>
      </c>
      <c r="B766" s="456">
        <v>7.75</v>
      </c>
      <c r="C766" s="456">
        <v>5</v>
      </c>
      <c r="D766" s="456">
        <v>5</v>
      </c>
      <c r="E766" s="456">
        <v>62</v>
      </c>
      <c r="F766" s="456">
        <f t="shared" ref="F766:F768" si="188">SUM(B766:E766)</f>
        <v>79.75</v>
      </c>
      <c r="G766" s="456" t="str">
        <f t="shared" ref="G766:G768" si="189">IF(F766&gt;=91,"A1",IF(F766&gt;=81,"A2",IF(F766&gt;=71,"B1",IF(F766&gt;=61,"B2",IF(F766&gt;=51,"C1",IF(F766&gt;=41,"C2",IF(F766&gt;=33,"D","E")))))))</f>
        <v>B1</v>
      </c>
      <c r="H766" s="456">
        <v>9.25</v>
      </c>
      <c r="I766" s="456">
        <v>5</v>
      </c>
      <c r="J766" s="456">
        <v>5</v>
      </c>
      <c r="K766" s="480">
        <v>62</v>
      </c>
      <c r="L766" s="473">
        <f t="shared" ref="L766" si="190">SUM(H766:K766)</f>
        <v>81.25</v>
      </c>
      <c r="M766" s="456" t="str">
        <f t="shared" ref="M766:M768" si="191">IF(L766&gt;=91,"A1",IF(L766&gt;=81,"A2",IF(L766&gt;=71,"B1",IF(L766&gt;=61,"B2",IF(L766&gt;=51,"C1",IF(L766&gt;=41,"C2",IF(L766&gt;=33,"D","E")))))))</f>
        <v>A2</v>
      </c>
    </row>
    <row r="767" spans="1:13" ht="30" customHeight="1" x14ac:dyDescent="0.3">
      <c r="A767" s="470" t="s">
        <v>24</v>
      </c>
      <c r="B767" s="459">
        <v>6.5</v>
      </c>
      <c r="C767" s="456">
        <v>4</v>
      </c>
      <c r="D767" s="456">
        <v>4.5</v>
      </c>
      <c r="E767" s="456">
        <v>61.5</v>
      </c>
      <c r="F767" s="456">
        <f t="shared" si="188"/>
        <v>76.5</v>
      </c>
      <c r="G767" s="456" t="str">
        <f t="shared" si="189"/>
        <v>B1</v>
      </c>
      <c r="H767" s="459">
        <v>6.75</v>
      </c>
      <c r="I767" s="514">
        <v>5</v>
      </c>
      <c r="J767" s="474">
        <v>4.5</v>
      </c>
      <c r="K767" s="480">
        <v>53.5</v>
      </c>
      <c r="L767" s="473">
        <f t="shared" ref="L767" si="192">SUM(H767:K767)</f>
        <v>69.75</v>
      </c>
      <c r="M767" s="473" t="str">
        <f t="shared" si="191"/>
        <v>B2</v>
      </c>
    </row>
    <row r="768" spans="1:13" ht="30" customHeight="1" x14ac:dyDescent="0.3">
      <c r="A768" s="470" t="s">
        <v>359</v>
      </c>
      <c r="B768" s="456">
        <v>6</v>
      </c>
      <c r="C768" s="456">
        <v>4</v>
      </c>
      <c r="D768" s="456">
        <v>5</v>
      </c>
      <c r="E768" s="456">
        <v>54</v>
      </c>
      <c r="F768" s="456">
        <f t="shared" si="188"/>
        <v>69</v>
      </c>
      <c r="G768" s="456" t="str">
        <f t="shared" si="189"/>
        <v>B2</v>
      </c>
      <c r="H768" s="459">
        <v>6</v>
      </c>
      <c r="I768" s="456">
        <v>3</v>
      </c>
      <c r="J768" s="456">
        <v>4</v>
      </c>
      <c r="K768" s="480">
        <v>40</v>
      </c>
      <c r="L768" s="473">
        <f t="shared" ref="L768" si="193">SUM(H768:K768)</f>
        <v>53</v>
      </c>
      <c r="M768" s="456" t="str">
        <f t="shared" si="191"/>
        <v>C1</v>
      </c>
    </row>
    <row r="769" spans="1:13" ht="30" customHeight="1" x14ac:dyDescent="0.3">
      <c r="A769" s="653" t="s">
        <v>503</v>
      </c>
      <c r="B769" s="634"/>
      <c r="C769" s="456"/>
      <c r="D769" s="456"/>
      <c r="E769" s="483">
        <v>24</v>
      </c>
      <c r="F769" s="480"/>
      <c r="G769" s="456"/>
      <c r="H769" s="456"/>
      <c r="I769" s="456"/>
      <c r="J769" s="456"/>
      <c r="K769" s="456">
        <v>17</v>
      </c>
      <c r="L769" s="456"/>
      <c r="M769" s="484"/>
    </row>
    <row r="770" spans="1:13" ht="30" customHeight="1" x14ac:dyDescent="0.3">
      <c r="A770" s="653" t="s">
        <v>504</v>
      </c>
      <c r="B770" s="634"/>
      <c r="C770" s="456"/>
      <c r="D770" s="456"/>
      <c r="E770" s="485">
        <v>22</v>
      </c>
      <c r="F770" s="456"/>
      <c r="G770" s="456"/>
      <c r="H770" s="456"/>
      <c r="I770" s="456"/>
      <c r="J770" s="456"/>
      <c r="K770" s="485">
        <v>18.5</v>
      </c>
      <c r="L770" s="456"/>
      <c r="M770" s="484"/>
    </row>
    <row r="771" spans="1:13" ht="30" customHeight="1" x14ac:dyDescent="0.3">
      <c r="A771" s="653" t="s">
        <v>561</v>
      </c>
      <c r="B771" s="634"/>
      <c r="C771" s="456"/>
      <c r="D771" s="456"/>
      <c r="E771" s="456">
        <v>31</v>
      </c>
      <c r="F771" s="456"/>
      <c r="G771" s="456"/>
      <c r="H771" s="456"/>
      <c r="I771" s="456"/>
      <c r="J771" s="456"/>
      <c r="K771" s="456">
        <v>14.5</v>
      </c>
      <c r="L771" s="456"/>
      <c r="M771" s="484"/>
    </row>
    <row r="772" spans="1:13" ht="56.25" customHeight="1" x14ac:dyDescent="0.3">
      <c r="A772" s="464" t="s">
        <v>470</v>
      </c>
      <c r="B772" s="464"/>
      <c r="C772" s="486" t="s">
        <v>471</v>
      </c>
      <c r="D772" s="456">
        <f>(F764+F765+F766+F767+F768)</f>
        <v>340.75</v>
      </c>
      <c r="E772" s="456"/>
      <c r="F772" s="486" t="s">
        <v>472</v>
      </c>
      <c r="G772" s="456">
        <f>(D772/500)*100</f>
        <v>68.150000000000006</v>
      </c>
      <c r="H772" s="456"/>
      <c r="I772" s="464"/>
      <c r="J772" s="647" t="s">
        <v>473</v>
      </c>
      <c r="K772" s="647"/>
      <c r="L772" s="635" t="str">
        <f>IF(G772&gt;=91,"A1",IF(G772&gt;=81,"A2",IF(G772&gt;=71,"B1",IF(G772&gt;=61,"B2",IF(G772&gt;=51,"C1",IF(G772&gt;=41,"C2",IF(G772&gt;=33,"D","E")))))))</f>
        <v>B2</v>
      </c>
      <c r="M772" s="635" t="str">
        <f t="shared" ref="M772:M774" si="194">IF(L772&gt;=91,"A1",IF(L772&gt;=81,"A2",IF(L772&gt;=71,"B1",IF(L772&gt;=61,"B2",IF(L772&gt;=51,"C1",IF(L772&gt;=41,"C2",IF(L772&gt;=33,"D","E")))))))</f>
        <v>A1</v>
      </c>
    </row>
    <row r="773" spans="1:13" ht="51" customHeight="1" x14ac:dyDescent="0.3">
      <c r="A773" s="486" t="s">
        <v>474</v>
      </c>
      <c r="B773" s="464"/>
      <c r="C773" s="486" t="s">
        <v>475</v>
      </c>
      <c r="D773" s="456">
        <f>(L764+L765+L766+L767+L768)</f>
        <v>339</v>
      </c>
      <c r="E773" s="456"/>
      <c r="F773" s="486" t="s">
        <v>476</v>
      </c>
      <c r="G773" s="456">
        <f>(D773/500)*100</f>
        <v>67.800000000000011</v>
      </c>
      <c r="H773" s="456"/>
      <c r="I773" s="464"/>
      <c r="J773" s="647" t="s">
        <v>477</v>
      </c>
      <c r="K773" s="647"/>
      <c r="L773" s="635" t="str">
        <f>IF(G773&gt;=91,"A1",IF(G773&gt;=81,"A2",IF(G773&gt;=71,"B1",IF(G773&gt;=61,"B2",IF(G773&gt;=51,"C1",IF(G773&gt;=41,"C2",IF(G773&gt;=33,"D","E")))))))</f>
        <v>B2</v>
      </c>
      <c r="M773" s="635" t="str">
        <f t="shared" si="194"/>
        <v>A1</v>
      </c>
    </row>
    <row r="774" spans="1:13" ht="56.25" customHeight="1" x14ac:dyDescent="0.3">
      <c r="A774" s="487" t="s">
        <v>478</v>
      </c>
      <c r="B774" s="487"/>
      <c r="C774" s="487"/>
      <c r="D774" s="648">
        <f>SUM(D772:D773)</f>
        <v>679.75</v>
      </c>
      <c r="E774" s="648"/>
      <c r="F774" s="487" t="s">
        <v>479</v>
      </c>
      <c r="G774" s="487"/>
      <c r="H774" s="487"/>
      <c r="I774" s="502">
        <f>(D774/1000)*100</f>
        <v>67.974999999999994</v>
      </c>
      <c r="J774" s="487" t="s">
        <v>480</v>
      </c>
      <c r="K774" s="487"/>
      <c r="L774" s="648" t="str">
        <f>IF(I774&gt;=91,"A1",IF(I774&gt;=81,"A2",IF(I774&gt;=71,"B1",IF(I774&gt;=61,"B2",IF(I774&gt;=51,"C1",IF(I774&gt;=41,"C2",IF(I774&gt;=33,"D","E")))))))</f>
        <v>B2</v>
      </c>
      <c r="M774" s="648" t="str">
        <f t="shared" si="194"/>
        <v>A1</v>
      </c>
    </row>
    <row r="775" spans="1:13" ht="30" customHeight="1" x14ac:dyDescent="0.3">
      <c r="A775" s="645" t="s">
        <v>365</v>
      </c>
      <c r="B775" s="640"/>
      <c r="C775" s="640"/>
      <c r="D775" s="640"/>
      <c r="E775" s="640"/>
      <c r="F775" s="640"/>
      <c r="G775" s="640"/>
      <c r="H775" s="640"/>
      <c r="I775" s="640"/>
      <c r="J775" s="640"/>
      <c r="K775" s="640"/>
      <c r="L775" s="640"/>
      <c r="M775" s="641"/>
    </row>
    <row r="776" spans="1:13" ht="30" customHeight="1" x14ac:dyDescent="0.3">
      <c r="A776" s="649" t="s">
        <v>366</v>
      </c>
      <c r="B776" s="635"/>
      <c r="C776" s="635"/>
      <c r="D776" s="635"/>
      <c r="E776" s="635"/>
      <c r="F776" s="635"/>
      <c r="G776" s="635"/>
      <c r="H776" s="635"/>
      <c r="I776" s="635"/>
      <c r="J776" s="635"/>
      <c r="K776" s="635"/>
      <c r="L776" s="635"/>
      <c r="M776" s="646"/>
    </row>
    <row r="777" spans="1:13" ht="30" customHeight="1" x14ac:dyDescent="0.3">
      <c r="A777" s="649" t="s">
        <v>367</v>
      </c>
      <c r="B777" s="635"/>
      <c r="C777" s="635"/>
      <c r="D777" s="635"/>
      <c r="E777" s="635"/>
      <c r="F777" s="635" t="s">
        <v>368</v>
      </c>
      <c r="G777" s="635"/>
      <c r="H777" s="635"/>
      <c r="I777" s="635"/>
      <c r="J777" s="635"/>
      <c r="K777" s="635" t="s">
        <v>481</v>
      </c>
      <c r="L777" s="635"/>
      <c r="M777" s="646"/>
    </row>
    <row r="778" spans="1:13" ht="30" customHeight="1" x14ac:dyDescent="0.3">
      <c r="A778" s="645" t="s">
        <v>369</v>
      </c>
      <c r="B778" s="640"/>
      <c r="C778" s="640"/>
      <c r="D778" s="640"/>
      <c r="E778" s="640"/>
      <c r="F778" s="635" t="s">
        <v>370</v>
      </c>
      <c r="G778" s="635"/>
      <c r="H778" s="635"/>
      <c r="I778" s="635"/>
      <c r="J778" s="635"/>
      <c r="K778" s="635" t="s">
        <v>375</v>
      </c>
      <c r="L778" s="635"/>
      <c r="M778" s="646"/>
    </row>
    <row r="779" spans="1:13" ht="30" customHeight="1" x14ac:dyDescent="0.3">
      <c r="A779" s="649" t="s">
        <v>371</v>
      </c>
      <c r="B779" s="635"/>
      <c r="C779" s="635"/>
      <c r="D779" s="635"/>
      <c r="E779" s="635"/>
      <c r="F779" s="635"/>
      <c r="G779" s="635"/>
      <c r="H779" s="635"/>
      <c r="I779" s="635"/>
      <c r="J779" s="635"/>
      <c r="K779" s="635"/>
      <c r="L779" s="635"/>
      <c r="M779" s="646"/>
    </row>
    <row r="780" spans="1:13" ht="30" customHeight="1" x14ac:dyDescent="0.3">
      <c r="A780" s="649" t="s">
        <v>367</v>
      </c>
      <c r="B780" s="635"/>
      <c r="C780" s="635"/>
      <c r="D780" s="635"/>
      <c r="E780" s="635"/>
      <c r="F780" s="635" t="s">
        <v>368</v>
      </c>
      <c r="G780" s="635"/>
      <c r="H780" s="635"/>
      <c r="I780" s="635"/>
      <c r="J780" s="635"/>
      <c r="K780" s="635" t="s">
        <v>481</v>
      </c>
      <c r="L780" s="635"/>
      <c r="M780" s="646"/>
    </row>
    <row r="781" spans="1:13" ht="30" customHeight="1" x14ac:dyDescent="0.3">
      <c r="A781" s="642" t="s">
        <v>372</v>
      </c>
      <c r="B781" s="643"/>
      <c r="C781" s="643"/>
      <c r="D781" s="643"/>
      <c r="E781" s="643"/>
      <c r="F781" s="635" t="s">
        <v>375</v>
      </c>
      <c r="G781" s="635"/>
      <c r="H781" s="635"/>
      <c r="I781" s="635"/>
      <c r="J781" s="635"/>
      <c r="K781" s="635" t="s">
        <v>375</v>
      </c>
      <c r="L781" s="635"/>
      <c r="M781" s="646"/>
    </row>
    <row r="782" spans="1:13" ht="30" customHeight="1" x14ac:dyDescent="0.3">
      <c r="A782" s="642" t="s">
        <v>373</v>
      </c>
      <c r="B782" s="643"/>
      <c r="C782" s="643"/>
      <c r="D782" s="643"/>
      <c r="E782" s="643"/>
      <c r="F782" s="635" t="s">
        <v>375</v>
      </c>
      <c r="G782" s="635"/>
      <c r="H782" s="635"/>
      <c r="I782" s="635"/>
      <c r="J782" s="635"/>
      <c r="K782" s="635" t="s">
        <v>370</v>
      </c>
      <c r="L782" s="635"/>
      <c r="M782" s="646"/>
    </row>
    <row r="783" spans="1:13" ht="30" customHeight="1" x14ac:dyDescent="0.3">
      <c r="A783" s="652" t="s">
        <v>374</v>
      </c>
      <c r="B783" s="638"/>
      <c r="C783" s="638"/>
      <c r="D783" s="638"/>
      <c r="E783" s="639"/>
      <c r="F783" s="633" t="s">
        <v>375</v>
      </c>
      <c r="G783" s="650"/>
      <c r="H783" s="650"/>
      <c r="I783" s="650"/>
      <c r="J783" s="634"/>
      <c r="K783" s="633" t="s">
        <v>375</v>
      </c>
      <c r="L783" s="650"/>
      <c r="M783" s="651"/>
    </row>
    <row r="784" spans="1:13" ht="30" customHeight="1" x14ac:dyDescent="0.3">
      <c r="A784" s="652" t="s">
        <v>376</v>
      </c>
      <c r="B784" s="638"/>
      <c r="C784" s="638"/>
      <c r="D784" s="638"/>
      <c r="E784" s="639"/>
      <c r="F784" s="633" t="s">
        <v>375</v>
      </c>
      <c r="G784" s="650"/>
      <c r="H784" s="650"/>
      <c r="I784" s="650"/>
      <c r="J784" s="634"/>
      <c r="K784" s="633" t="s">
        <v>375</v>
      </c>
      <c r="L784" s="650"/>
      <c r="M784" s="651"/>
    </row>
    <row r="785" spans="1:13" ht="30" customHeight="1" x14ac:dyDescent="0.3">
      <c r="A785" s="649" t="s">
        <v>377</v>
      </c>
      <c r="B785" s="635"/>
      <c r="C785" s="635"/>
      <c r="D785" s="635"/>
      <c r="E785" s="635"/>
      <c r="F785" s="635"/>
      <c r="G785" s="635"/>
      <c r="H785" s="635"/>
      <c r="I785" s="635"/>
      <c r="J785" s="635"/>
      <c r="K785" s="635"/>
      <c r="L785" s="635"/>
      <c r="M785" s="646"/>
    </row>
    <row r="786" spans="1:13" ht="30" customHeight="1" x14ac:dyDescent="0.3">
      <c r="A786" s="649" t="s">
        <v>367</v>
      </c>
      <c r="B786" s="635"/>
      <c r="C786" s="635"/>
      <c r="D786" s="635"/>
      <c r="E786" s="635"/>
      <c r="F786" s="635" t="s">
        <v>368</v>
      </c>
      <c r="G786" s="635"/>
      <c r="H786" s="635"/>
      <c r="I786" s="635"/>
      <c r="J786" s="635"/>
      <c r="K786" s="635" t="s">
        <v>481</v>
      </c>
      <c r="L786" s="635"/>
      <c r="M786" s="646"/>
    </row>
    <row r="787" spans="1:13" ht="30" customHeight="1" x14ac:dyDescent="0.3">
      <c r="A787" s="645" t="s">
        <v>378</v>
      </c>
      <c r="B787" s="640"/>
      <c r="C787" s="640"/>
      <c r="D787" s="640"/>
      <c r="E787" s="640"/>
      <c r="F787" s="640"/>
      <c r="G787" s="635" t="s">
        <v>554</v>
      </c>
      <c r="H787" s="635"/>
      <c r="I787" s="635"/>
      <c r="J787" s="635"/>
      <c r="K787" s="635"/>
      <c r="L787" s="635"/>
      <c r="M787" s="646"/>
    </row>
    <row r="788" spans="1:13" ht="30" customHeight="1" x14ac:dyDescent="0.3">
      <c r="A788" s="470" t="s">
        <v>482</v>
      </c>
      <c r="B788" s="633" t="s">
        <v>35</v>
      </c>
      <c r="C788" s="650"/>
      <c r="D788" s="650"/>
      <c r="E788" s="650"/>
      <c r="F788" s="650"/>
      <c r="G788" s="650"/>
      <c r="H788" s="650"/>
      <c r="I788" s="650"/>
      <c r="J788" s="650"/>
      <c r="K788" s="650"/>
      <c r="L788" s="650"/>
      <c r="M788" s="651"/>
    </row>
    <row r="789" spans="1:13" ht="30" customHeight="1" x14ac:dyDescent="0.3">
      <c r="A789" s="470" t="s">
        <v>380</v>
      </c>
      <c r="B789" s="633" t="s">
        <v>536</v>
      </c>
      <c r="C789" s="650"/>
      <c r="D789" s="650"/>
      <c r="E789" s="650"/>
      <c r="F789" s="650"/>
      <c r="G789" s="650"/>
      <c r="H789" s="650"/>
      <c r="I789" s="650"/>
      <c r="J789" s="650"/>
      <c r="K789" s="650"/>
      <c r="L789" s="650"/>
      <c r="M789" s="651"/>
    </row>
    <row r="790" spans="1:13" ht="30" customHeight="1" x14ac:dyDescent="0.3">
      <c r="A790" s="649" t="s">
        <v>483</v>
      </c>
      <c r="B790" s="635"/>
      <c r="C790" s="635"/>
      <c r="D790" s="635" t="s">
        <v>501</v>
      </c>
      <c r="E790" s="635"/>
      <c r="F790" s="635"/>
      <c r="G790" s="635"/>
      <c r="H790" s="635"/>
      <c r="I790" s="635"/>
      <c r="J790" s="635" t="s">
        <v>484</v>
      </c>
      <c r="K790" s="635"/>
      <c r="L790" s="635"/>
      <c r="M790" s="646"/>
    </row>
    <row r="791" spans="1:13" ht="30" customHeight="1" x14ac:dyDescent="0.3">
      <c r="A791" s="649"/>
      <c r="B791" s="635"/>
      <c r="C791" s="635"/>
      <c r="D791" s="635"/>
      <c r="E791" s="635"/>
      <c r="F791" s="635"/>
      <c r="G791" s="635"/>
      <c r="H791" s="635"/>
      <c r="I791" s="635"/>
      <c r="J791" s="635"/>
      <c r="K791" s="635"/>
      <c r="L791" s="635"/>
      <c r="M791" s="646"/>
    </row>
    <row r="792" spans="1:13" ht="30" customHeight="1" x14ac:dyDescent="0.3">
      <c r="A792" s="649"/>
      <c r="B792" s="635"/>
      <c r="C792" s="635"/>
      <c r="D792" s="635"/>
      <c r="E792" s="635"/>
      <c r="F792" s="635"/>
      <c r="G792" s="635"/>
      <c r="H792" s="635"/>
      <c r="I792" s="635"/>
      <c r="J792" s="635"/>
      <c r="K792" s="635"/>
      <c r="L792" s="635"/>
      <c r="M792" s="646"/>
    </row>
    <row r="793" spans="1:13" ht="30" customHeight="1" x14ac:dyDescent="0.3">
      <c r="A793" s="649"/>
      <c r="B793" s="635"/>
      <c r="C793" s="635"/>
      <c r="D793" s="635"/>
      <c r="E793" s="635"/>
      <c r="F793" s="635"/>
      <c r="G793" s="635"/>
      <c r="H793" s="635"/>
      <c r="I793" s="635"/>
      <c r="J793" s="635"/>
      <c r="K793" s="635"/>
      <c r="L793" s="635"/>
      <c r="M793" s="646"/>
    </row>
    <row r="794" spans="1:13" ht="30" customHeight="1" x14ac:dyDescent="0.3">
      <c r="A794" s="649" t="s">
        <v>381</v>
      </c>
      <c r="B794" s="635"/>
      <c r="C794" s="635"/>
      <c r="D794" s="635"/>
      <c r="E794" s="635"/>
      <c r="F794" s="635"/>
      <c r="G794" s="635"/>
      <c r="H794" s="633" t="s">
        <v>382</v>
      </c>
      <c r="I794" s="650"/>
      <c r="J794" s="650"/>
      <c r="K794" s="650"/>
      <c r="L794" s="650"/>
      <c r="M794" s="651"/>
    </row>
    <row r="795" spans="1:13" ht="30" customHeight="1" x14ac:dyDescent="0.3">
      <c r="A795" s="488" t="s">
        <v>383</v>
      </c>
      <c r="B795" s="635" t="s">
        <v>19</v>
      </c>
      <c r="C795" s="635"/>
      <c r="D795" s="464" t="s">
        <v>383</v>
      </c>
      <c r="E795" s="456"/>
      <c r="F795" s="635" t="s">
        <v>19</v>
      </c>
      <c r="G795" s="635"/>
      <c r="J795" s="489" t="s">
        <v>384</v>
      </c>
      <c r="L795" s="489" t="s">
        <v>19</v>
      </c>
      <c r="M795" s="490"/>
    </row>
    <row r="796" spans="1:13" ht="30" customHeight="1" x14ac:dyDescent="0.3">
      <c r="A796" s="488" t="s">
        <v>385</v>
      </c>
      <c r="B796" s="635" t="s">
        <v>386</v>
      </c>
      <c r="C796" s="635"/>
      <c r="D796" s="635" t="s">
        <v>387</v>
      </c>
      <c r="E796" s="635"/>
      <c r="F796" s="635" t="s">
        <v>388</v>
      </c>
      <c r="G796" s="635"/>
      <c r="J796" s="633">
        <v>3</v>
      </c>
      <c r="K796" s="634"/>
      <c r="L796" s="456" t="s">
        <v>375</v>
      </c>
      <c r="M796" s="490"/>
    </row>
    <row r="797" spans="1:13" ht="30" customHeight="1" x14ac:dyDescent="0.3">
      <c r="A797" s="488" t="s">
        <v>389</v>
      </c>
      <c r="B797" s="635" t="s">
        <v>390</v>
      </c>
      <c r="C797" s="635"/>
      <c r="D797" s="635" t="s">
        <v>391</v>
      </c>
      <c r="E797" s="635"/>
      <c r="F797" s="635" t="s">
        <v>392</v>
      </c>
      <c r="G797" s="635"/>
      <c r="J797" s="633">
        <v>2</v>
      </c>
      <c r="K797" s="634"/>
      <c r="L797" s="456" t="s">
        <v>370</v>
      </c>
      <c r="M797" s="490"/>
    </row>
    <row r="798" spans="1:13" ht="30" customHeight="1" x14ac:dyDescent="0.3">
      <c r="A798" s="488" t="s">
        <v>393</v>
      </c>
      <c r="B798" s="635" t="s">
        <v>394</v>
      </c>
      <c r="C798" s="635"/>
      <c r="D798" s="635" t="s">
        <v>395</v>
      </c>
      <c r="E798" s="635"/>
      <c r="F798" s="635" t="s">
        <v>396</v>
      </c>
      <c r="G798" s="635"/>
      <c r="J798" s="633">
        <v>1</v>
      </c>
      <c r="K798" s="634"/>
      <c r="L798" s="456" t="s">
        <v>397</v>
      </c>
      <c r="M798" s="490"/>
    </row>
    <row r="799" spans="1:13" ht="30" customHeight="1" thickBot="1" x14ac:dyDescent="0.35">
      <c r="A799" s="491" t="s">
        <v>398</v>
      </c>
      <c r="B799" s="636" t="s">
        <v>399</v>
      </c>
      <c r="C799" s="636"/>
      <c r="D799" s="636" t="s">
        <v>400</v>
      </c>
      <c r="E799" s="636"/>
      <c r="F799" s="636" t="s">
        <v>401</v>
      </c>
      <c r="G799" s="636"/>
      <c r="H799" s="492"/>
      <c r="I799" s="492"/>
      <c r="J799" s="492"/>
      <c r="K799" s="492"/>
      <c r="L799" s="492"/>
      <c r="M799" s="493"/>
    </row>
    <row r="802" spans="1:13" ht="30" customHeight="1" thickBot="1" x14ac:dyDescent="0.35"/>
    <row r="803" spans="1:13" ht="30" customHeight="1" x14ac:dyDescent="0.3">
      <c r="A803" s="460"/>
      <c r="B803" s="655" t="s">
        <v>443</v>
      </c>
      <c r="C803" s="655"/>
      <c r="D803" s="655"/>
      <c r="E803" s="655"/>
      <c r="F803" s="655"/>
      <c r="G803" s="655"/>
      <c r="H803" s="655"/>
      <c r="I803" s="656"/>
      <c r="J803" s="657" t="s">
        <v>444</v>
      </c>
      <c r="K803" s="655"/>
      <c r="L803" s="655"/>
      <c r="M803" s="658"/>
    </row>
    <row r="804" spans="1:13" ht="30" customHeight="1" x14ac:dyDescent="0.3">
      <c r="A804" s="649" t="s">
        <v>445</v>
      </c>
      <c r="B804" s="635"/>
      <c r="C804" s="635"/>
      <c r="D804" s="635"/>
      <c r="E804" s="635"/>
      <c r="F804" s="635"/>
      <c r="G804" s="635"/>
      <c r="H804" s="635"/>
      <c r="I804" s="635"/>
      <c r="J804" s="635"/>
      <c r="K804" s="635"/>
      <c r="L804" s="635"/>
      <c r="M804" s="646"/>
    </row>
    <row r="805" spans="1:13" ht="30" customHeight="1" x14ac:dyDescent="0.3">
      <c r="A805" s="461"/>
      <c r="B805" s="659" t="s">
        <v>446</v>
      </c>
      <c r="C805" s="659"/>
      <c r="D805" s="659"/>
      <c r="E805" s="660"/>
      <c r="F805" s="462" t="s">
        <v>447</v>
      </c>
      <c r="G805" s="462"/>
      <c r="H805" s="633" t="s">
        <v>448</v>
      </c>
      <c r="I805" s="650"/>
      <c r="J805" s="634"/>
      <c r="K805" s="463" t="s">
        <v>449</v>
      </c>
      <c r="L805" s="464"/>
      <c r="M805" s="465"/>
    </row>
    <row r="806" spans="1:13" ht="30" customHeight="1" x14ac:dyDescent="0.3">
      <c r="A806" s="653" t="s">
        <v>509</v>
      </c>
      <c r="B806" s="650"/>
      <c r="C806" s="650"/>
      <c r="D806" s="650"/>
      <c r="E806" s="650"/>
      <c r="F806" s="650"/>
      <c r="G806" s="650"/>
      <c r="H806" s="650"/>
      <c r="I806" s="650"/>
      <c r="J806" s="650"/>
      <c r="K806" s="650"/>
      <c r="L806" s="650"/>
      <c r="M806" s="651"/>
    </row>
    <row r="807" spans="1:13" ht="30" customHeight="1" x14ac:dyDescent="0.3">
      <c r="A807" s="652" t="s">
        <v>450</v>
      </c>
      <c r="B807" s="638"/>
      <c r="C807" s="638"/>
      <c r="D807" s="638"/>
      <c r="E807" s="638"/>
      <c r="F807" s="638"/>
      <c r="G807" s="638"/>
      <c r="H807" s="638"/>
      <c r="I807" s="638"/>
      <c r="J807" s="638"/>
      <c r="K807" s="638"/>
      <c r="L807" s="638"/>
      <c r="M807" s="654"/>
    </row>
    <row r="808" spans="1:13" ht="30" customHeight="1" x14ac:dyDescent="0.3">
      <c r="A808" s="642" t="s">
        <v>451</v>
      </c>
      <c r="B808" s="643"/>
      <c r="C808" s="644" t="s">
        <v>81</v>
      </c>
      <c r="D808" s="638"/>
      <c r="E808" s="638"/>
      <c r="F808" s="638"/>
      <c r="G808" s="639"/>
      <c r="H808" s="466" t="s">
        <v>452</v>
      </c>
      <c r="I808" s="467"/>
      <c r="J808" s="640">
        <v>17</v>
      </c>
      <c r="K808" s="640"/>
      <c r="L808" s="640"/>
      <c r="M808" s="641"/>
    </row>
    <row r="809" spans="1:13" ht="30" customHeight="1" x14ac:dyDescent="0.3">
      <c r="A809" s="642" t="s">
        <v>453</v>
      </c>
      <c r="B809" s="643"/>
      <c r="C809" s="644" t="s">
        <v>499</v>
      </c>
      <c r="D809" s="638"/>
      <c r="E809" s="638"/>
      <c r="F809" s="638"/>
      <c r="G809" s="639"/>
      <c r="H809" s="466" t="s">
        <v>454</v>
      </c>
      <c r="I809" s="467"/>
      <c r="J809" s="640">
        <v>1569</v>
      </c>
      <c r="K809" s="640"/>
      <c r="L809" s="640"/>
      <c r="M809" s="641"/>
    </row>
    <row r="810" spans="1:13" ht="30" customHeight="1" x14ac:dyDescent="0.3">
      <c r="A810" s="642" t="s">
        <v>455</v>
      </c>
      <c r="B810" s="643"/>
      <c r="C810" s="637" t="s">
        <v>251</v>
      </c>
      <c r="D810" s="638"/>
      <c r="E810" s="638"/>
      <c r="F810" s="638"/>
      <c r="G810" s="639"/>
      <c r="H810" s="466" t="s">
        <v>456</v>
      </c>
      <c r="I810" s="467"/>
      <c r="J810" s="640" t="s">
        <v>253</v>
      </c>
      <c r="K810" s="640"/>
      <c r="L810" s="640"/>
      <c r="M810" s="641"/>
    </row>
    <row r="811" spans="1:13" ht="30" customHeight="1" x14ac:dyDescent="0.3">
      <c r="A811" s="642" t="s">
        <v>457</v>
      </c>
      <c r="B811" s="643"/>
      <c r="C811" s="644" t="s">
        <v>83</v>
      </c>
      <c r="D811" s="638"/>
      <c r="E811" s="638"/>
      <c r="F811" s="638"/>
      <c r="G811" s="639"/>
      <c r="H811" s="645" t="s">
        <v>356</v>
      </c>
      <c r="I811" s="640"/>
      <c r="J811" s="640" t="s">
        <v>82</v>
      </c>
      <c r="K811" s="640"/>
      <c r="L811" s="640"/>
      <c r="M811" s="641"/>
    </row>
    <row r="812" spans="1:13" ht="30" customHeight="1" x14ac:dyDescent="0.3">
      <c r="A812" s="649" t="s">
        <v>458</v>
      </c>
      <c r="B812" s="635"/>
      <c r="C812" s="635"/>
      <c r="D812" s="635"/>
      <c r="E812" s="635"/>
      <c r="F812" s="635"/>
      <c r="G812" s="635"/>
      <c r="H812" s="635"/>
      <c r="I812" s="635"/>
      <c r="J812" s="635"/>
      <c r="K812" s="635"/>
      <c r="L812" s="635"/>
      <c r="M812" s="646"/>
    </row>
    <row r="813" spans="1:13" ht="30" customHeight="1" x14ac:dyDescent="0.3">
      <c r="A813" s="661" t="s">
        <v>459</v>
      </c>
      <c r="B813" s="635" t="s">
        <v>460</v>
      </c>
      <c r="C813" s="635"/>
      <c r="D813" s="635"/>
      <c r="E813" s="635"/>
      <c r="F813" s="635"/>
      <c r="G813" s="635"/>
      <c r="H813" s="635" t="s">
        <v>461</v>
      </c>
      <c r="I813" s="635"/>
      <c r="J813" s="635"/>
      <c r="K813" s="635"/>
      <c r="L813" s="635"/>
      <c r="M813" s="646"/>
    </row>
    <row r="814" spans="1:13" ht="58.5" customHeight="1" x14ac:dyDescent="0.3">
      <c r="A814" s="661"/>
      <c r="B814" s="468" t="s">
        <v>462</v>
      </c>
      <c r="C814" s="468" t="s">
        <v>463</v>
      </c>
      <c r="D814" s="468" t="s">
        <v>464</v>
      </c>
      <c r="E814" s="468" t="s">
        <v>465</v>
      </c>
      <c r="F814" s="468">
        <v>100</v>
      </c>
      <c r="G814" s="459" t="s">
        <v>326</v>
      </c>
      <c r="H814" s="468" t="s">
        <v>466</v>
      </c>
      <c r="I814" s="468" t="s">
        <v>463</v>
      </c>
      <c r="J814" s="468" t="s">
        <v>464</v>
      </c>
      <c r="K814" s="468" t="s">
        <v>467</v>
      </c>
      <c r="L814" s="468">
        <v>100</v>
      </c>
      <c r="M814" s="469" t="s">
        <v>326</v>
      </c>
    </row>
    <row r="815" spans="1:13" ht="30" customHeight="1" x14ac:dyDescent="0.3">
      <c r="A815" s="470" t="s">
        <v>21</v>
      </c>
      <c r="B815" s="455">
        <v>2</v>
      </c>
      <c r="C815" s="456">
        <v>5</v>
      </c>
      <c r="D815" s="456">
        <v>4</v>
      </c>
      <c r="E815" s="455">
        <v>28</v>
      </c>
      <c r="F815" s="473">
        <f t="shared" ref="F815" si="195">SUM(B815:E815)</f>
        <v>39</v>
      </c>
      <c r="G815" s="456" t="str">
        <f t="shared" ref="G815:G816" si="196">IF(F815&gt;=91,"A1",IF(F815&gt;=81,"A2",IF(F815&gt;=71,"B1",IF(F815&gt;=61,"B2",IF(F815&gt;=51,"C1",IF(F815&gt;=41,"C2",IF(F815&gt;=33,"D","E")))))))</f>
        <v>D</v>
      </c>
      <c r="H815" s="456">
        <v>4</v>
      </c>
      <c r="I815" s="456">
        <v>5</v>
      </c>
      <c r="J815" s="456">
        <v>4</v>
      </c>
      <c r="K815" s="474">
        <v>28.5</v>
      </c>
      <c r="L815" s="474">
        <f t="shared" ref="L815:L816" si="197">SUM(H815:K815)</f>
        <v>41.5</v>
      </c>
      <c r="M815" s="456" t="str">
        <f t="shared" ref="M815:M816" si="198">IF(L815&gt;=91,"A1",IF(L815&gt;=81,"A2",IF(L815&gt;=71,"B1",IF(L815&gt;=61,"B2",IF(L815&gt;=51,"C1",IF(L815&gt;=41,"C2",IF(L815&gt;=33,"D","E")))))))</f>
        <v>C2</v>
      </c>
    </row>
    <row r="816" spans="1:13" ht="30" customHeight="1" x14ac:dyDescent="0.3">
      <c r="A816" s="470" t="s">
        <v>22</v>
      </c>
      <c r="B816" s="457">
        <v>5.75</v>
      </c>
      <c r="C816" s="458">
        <v>4</v>
      </c>
      <c r="D816" s="458">
        <v>4</v>
      </c>
      <c r="E816" s="458">
        <v>31.5</v>
      </c>
      <c r="F816" s="458">
        <f t="shared" ref="F816" si="199">(B816+C816+D816+E816)</f>
        <v>45.25</v>
      </c>
      <c r="G816" s="458" t="str">
        <f t="shared" si="196"/>
        <v>C2</v>
      </c>
      <c r="H816" s="458">
        <v>2.75</v>
      </c>
      <c r="I816" s="474">
        <v>4.5</v>
      </c>
      <c r="J816" s="474">
        <v>3.5</v>
      </c>
      <c r="K816" s="478">
        <v>34.5</v>
      </c>
      <c r="L816" s="458">
        <f t="shared" si="197"/>
        <v>45.25</v>
      </c>
      <c r="M816" s="479" t="str">
        <f t="shared" si="198"/>
        <v>C2</v>
      </c>
    </row>
    <row r="817" spans="1:13" ht="30" customHeight="1" x14ac:dyDescent="0.3">
      <c r="A817" s="470" t="s">
        <v>468</v>
      </c>
      <c r="B817" s="456">
        <v>4</v>
      </c>
      <c r="C817" s="456">
        <v>4</v>
      </c>
      <c r="D817" s="456">
        <v>3</v>
      </c>
      <c r="E817" s="456">
        <v>19.5</v>
      </c>
      <c r="F817" s="456">
        <f t="shared" ref="F817:F819" si="200">SUM(B817:E817)</f>
        <v>30.5</v>
      </c>
      <c r="G817" s="456" t="str">
        <f t="shared" ref="G817:G819" si="201">IF(F817&gt;=91,"A1",IF(F817&gt;=81,"A2",IF(F817&gt;=71,"B1",IF(F817&gt;=61,"B2",IF(F817&gt;=51,"C1",IF(F817&gt;=41,"C2",IF(F817&gt;=33,"D","E")))))))</f>
        <v>E</v>
      </c>
      <c r="H817" s="456">
        <v>5</v>
      </c>
      <c r="I817" s="456">
        <v>4</v>
      </c>
      <c r="J817" s="456">
        <v>5</v>
      </c>
      <c r="K817" s="480">
        <v>31</v>
      </c>
      <c r="L817" s="475">
        <f t="shared" ref="L817" si="202">SUM(H817:K817)</f>
        <v>45</v>
      </c>
      <c r="M817" s="456" t="str">
        <f t="shared" ref="M817:M819" si="203">IF(L817&gt;=91,"A1",IF(L817&gt;=81,"A2",IF(L817&gt;=71,"B1",IF(L817&gt;=61,"B2",IF(L817&gt;=51,"C1",IF(L817&gt;=41,"C2",IF(L817&gt;=33,"D","E")))))))</f>
        <v>C2</v>
      </c>
    </row>
    <row r="818" spans="1:13" ht="30" customHeight="1" x14ac:dyDescent="0.3">
      <c r="A818" s="470" t="s">
        <v>24</v>
      </c>
      <c r="B818" s="501">
        <v>4.25</v>
      </c>
      <c r="C818" s="458">
        <v>3</v>
      </c>
      <c r="D818" s="458">
        <v>3.5</v>
      </c>
      <c r="E818" s="458">
        <v>22.5</v>
      </c>
      <c r="F818" s="458">
        <f t="shared" ref="F818" si="204">SUM(B818:E818)</f>
        <v>33.25</v>
      </c>
      <c r="G818" s="458" t="str">
        <f t="shared" si="201"/>
        <v>D</v>
      </c>
      <c r="H818" s="501">
        <v>5</v>
      </c>
      <c r="I818" s="514">
        <v>5</v>
      </c>
      <c r="J818" s="475">
        <v>3</v>
      </c>
      <c r="K818" s="478">
        <v>16</v>
      </c>
      <c r="L818" s="458">
        <f t="shared" ref="L818" si="205">SUM(H818:K818)</f>
        <v>29</v>
      </c>
      <c r="M818" s="479" t="str">
        <f t="shared" si="203"/>
        <v>E</v>
      </c>
    </row>
    <row r="819" spans="1:13" ht="30" customHeight="1" x14ac:dyDescent="0.3">
      <c r="A819" s="470" t="s">
        <v>359</v>
      </c>
      <c r="B819" s="456">
        <v>3.5</v>
      </c>
      <c r="C819" s="456">
        <v>4.5</v>
      </c>
      <c r="D819" s="456">
        <v>5</v>
      </c>
      <c r="E819" s="456">
        <v>17</v>
      </c>
      <c r="F819" s="456">
        <f t="shared" si="200"/>
        <v>30</v>
      </c>
      <c r="G819" s="456" t="str">
        <f t="shared" si="201"/>
        <v>E</v>
      </c>
      <c r="H819" s="459">
        <v>2.25</v>
      </c>
      <c r="I819" s="456">
        <v>2.5</v>
      </c>
      <c r="J819" s="456">
        <v>3</v>
      </c>
      <c r="K819" s="480">
        <v>14.5</v>
      </c>
      <c r="L819" s="473">
        <f t="shared" ref="L819" si="206">SUM(H819:K819)</f>
        <v>22.25</v>
      </c>
      <c r="M819" s="456" t="str">
        <f t="shared" si="203"/>
        <v>E</v>
      </c>
    </row>
    <row r="820" spans="1:13" ht="30" customHeight="1" x14ac:dyDescent="0.3">
      <c r="A820" s="653" t="s">
        <v>562</v>
      </c>
      <c r="B820" s="634"/>
      <c r="C820" s="456"/>
      <c r="D820" s="456"/>
      <c r="E820" s="483">
        <v>17</v>
      </c>
      <c r="F820" s="480"/>
      <c r="G820" s="456"/>
      <c r="H820" s="456"/>
      <c r="I820" s="456"/>
      <c r="J820" s="456"/>
      <c r="K820" s="456">
        <v>21</v>
      </c>
      <c r="L820" s="456"/>
      <c r="M820" s="484"/>
    </row>
    <row r="821" spans="1:13" ht="30" customHeight="1" x14ac:dyDescent="0.3">
      <c r="A821" s="653" t="s">
        <v>504</v>
      </c>
      <c r="B821" s="634"/>
      <c r="C821" s="456"/>
      <c r="D821" s="456"/>
      <c r="E821" s="485">
        <v>17</v>
      </c>
      <c r="F821" s="456"/>
      <c r="G821" s="456"/>
      <c r="H821" s="456"/>
      <c r="I821" s="456"/>
      <c r="J821" s="456"/>
      <c r="K821" s="485">
        <v>22</v>
      </c>
      <c r="L821" s="456"/>
      <c r="M821" s="484"/>
    </row>
    <row r="822" spans="1:13" ht="30" customHeight="1" x14ac:dyDescent="0.3">
      <c r="A822" s="653" t="s">
        <v>561</v>
      </c>
      <c r="B822" s="634"/>
      <c r="C822" s="456"/>
      <c r="D822" s="456"/>
      <c r="E822" s="456">
        <v>19</v>
      </c>
      <c r="F822" s="456"/>
      <c r="G822" s="456"/>
      <c r="H822" s="456"/>
      <c r="I822" s="456"/>
      <c r="J822" s="456"/>
      <c r="K822" s="456">
        <v>27.5</v>
      </c>
      <c r="L822" s="456"/>
      <c r="M822" s="484"/>
    </row>
    <row r="823" spans="1:13" ht="57.75" customHeight="1" x14ac:dyDescent="0.3">
      <c r="A823" s="464" t="s">
        <v>470</v>
      </c>
      <c r="B823" s="464"/>
      <c r="C823" s="486" t="s">
        <v>471</v>
      </c>
      <c r="D823" s="456">
        <f>(F815+F816+F817+F818+F819)</f>
        <v>178</v>
      </c>
      <c r="E823" s="456"/>
      <c r="F823" s="486" t="s">
        <v>472</v>
      </c>
      <c r="G823" s="456">
        <f>(D823/500)*100</f>
        <v>35.6</v>
      </c>
      <c r="H823" s="456"/>
      <c r="I823" s="464"/>
      <c r="J823" s="647" t="s">
        <v>473</v>
      </c>
      <c r="K823" s="647"/>
      <c r="L823" s="635" t="str">
        <f>IF(G823&gt;=91,"A1",IF(G823&gt;=81,"A2",IF(G823&gt;=71,"B1",IF(G823&gt;=61,"B2",IF(G823&gt;=51,"C1",IF(G823&gt;=41,"C2",IF(G823&gt;=33,"D","E")))))))</f>
        <v>D</v>
      </c>
      <c r="M823" s="635" t="str">
        <f t="shared" ref="M823:M825" si="207">IF(L823&gt;=91,"A1",IF(L823&gt;=81,"A2",IF(L823&gt;=71,"B1",IF(L823&gt;=61,"B2",IF(L823&gt;=51,"C1",IF(L823&gt;=41,"C2",IF(L823&gt;=33,"D","E")))))))</f>
        <v>A1</v>
      </c>
    </row>
    <row r="824" spans="1:13" ht="54" customHeight="1" x14ac:dyDescent="0.3">
      <c r="A824" s="486" t="s">
        <v>474</v>
      </c>
      <c r="B824" s="464"/>
      <c r="C824" s="486" t="s">
        <v>475</v>
      </c>
      <c r="D824" s="456">
        <f>(L815+L816+L817+L818+L819)</f>
        <v>183</v>
      </c>
      <c r="E824" s="456"/>
      <c r="F824" s="486" t="s">
        <v>476</v>
      </c>
      <c r="G824" s="456">
        <f>(D824/500)*100</f>
        <v>36.6</v>
      </c>
      <c r="H824" s="456"/>
      <c r="I824" s="464"/>
      <c r="J824" s="647" t="s">
        <v>477</v>
      </c>
      <c r="K824" s="647"/>
      <c r="L824" s="635" t="str">
        <f>IF(G824&gt;=91,"A1",IF(G824&gt;=81,"A2",IF(G824&gt;=71,"B1",IF(G824&gt;=61,"B2",IF(G824&gt;=51,"C1",IF(G824&gt;=41,"C2",IF(G824&gt;=33,"D","E")))))))</f>
        <v>D</v>
      </c>
      <c r="M824" s="635" t="str">
        <f t="shared" si="207"/>
        <v>A1</v>
      </c>
    </row>
    <row r="825" spans="1:13" ht="56.25" customHeight="1" x14ac:dyDescent="0.3">
      <c r="A825" s="487" t="s">
        <v>478</v>
      </c>
      <c r="B825" s="487"/>
      <c r="C825" s="487"/>
      <c r="D825" s="648">
        <f>SUM(D823:D824)</f>
        <v>361</v>
      </c>
      <c r="E825" s="648"/>
      <c r="F825" s="487" t="s">
        <v>479</v>
      </c>
      <c r="G825" s="487"/>
      <c r="H825" s="487"/>
      <c r="I825" s="487">
        <f>(D825/1000)*100</f>
        <v>36.1</v>
      </c>
      <c r="J825" s="487" t="s">
        <v>480</v>
      </c>
      <c r="K825" s="487"/>
      <c r="L825" s="648" t="str">
        <f>IF(I825&gt;=91,"A1",IF(I825&gt;=81,"A2",IF(I825&gt;=71,"B1",IF(I825&gt;=61,"B2",IF(I825&gt;=51,"C1",IF(I825&gt;=41,"C2",IF(I825&gt;=33,"D","E")))))))</f>
        <v>D</v>
      </c>
      <c r="M825" s="648" t="str">
        <f t="shared" si="207"/>
        <v>A1</v>
      </c>
    </row>
    <row r="826" spans="1:13" ht="30" customHeight="1" x14ac:dyDescent="0.3">
      <c r="A826" s="645" t="s">
        <v>365</v>
      </c>
      <c r="B826" s="640"/>
      <c r="C826" s="640"/>
      <c r="D826" s="640"/>
      <c r="E826" s="640"/>
      <c r="F826" s="640"/>
      <c r="G826" s="640"/>
      <c r="H826" s="640"/>
      <c r="I826" s="640"/>
      <c r="J826" s="640"/>
      <c r="K826" s="640"/>
      <c r="L826" s="640"/>
      <c r="M826" s="641"/>
    </row>
    <row r="827" spans="1:13" ht="30" customHeight="1" x14ac:dyDescent="0.3">
      <c r="A827" s="649" t="s">
        <v>366</v>
      </c>
      <c r="B827" s="635"/>
      <c r="C827" s="635"/>
      <c r="D827" s="635"/>
      <c r="E827" s="635"/>
      <c r="F827" s="635"/>
      <c r="G827" s="635"/>
      <c r="H827" s="635"/>
      <c r="I827" s="635"/>
      <c r="J827" s="635"/>
      <c r="K827" s="635"/>
      <c r="L827" s="635"/>
      <c r="M827" s="646"/>
    </row>
    <row r="828" spans="1:13" ht="30" customHeight="1" x14ac:dyDescent="0.3">
      <c r="A828" s="649" t="s">
        <v>367</v>
      </c>
      <c r="B828" s="635"/>
      <c r="C828" s="635"/>
      <c r="D828" s="635"/>
      <c r="E828" s="635"/>
      <c r="F828" s="635" t="s">
        <v>368</v>
      </c>
      <c r="G828" s="635"/>
      <c r="H828" s="635"/>
      <c r="I828" s="635"/>
      <c r="J828" s="635"/>
      <c r="K828" s="635" t="s">
        <v>481</v>
      </c>
      <c r="L828" s="635"/>
      <c r="M828" s="646"/>
    </row>
    <row r="829" spans="1:13" ht="30" customHeight="1" x14ac:dyDescent="0.3">
      <c r="A829" s="645" t="s">
        <v>369</v>
      </c>
      <c r="B829" s="640"/>
      <c r="C829" s="640"/>
      <c r="D829" s="640"/>
      <c r="E829" s="640"/>
      <c r="F829" s="635" t="s">
        <v>375</v>
      </c>
      <c r="G829" s="635"/>
      <c r="H829" s="635"/>
      <c r="I829" s="635"/>
      <c r="J829" s="635"/>
      <c r="K829" s="635" t="s">
        <v>375</v>
      </c>
      <c r="L829" s="635"/>
      <c r="M829" s="646"/>
    </row>
    <row r="830" spans="1:13" ht="30" customHeight="1" x14ac:dyDescent="0.3">
      <c r="A830" s="649" t="s">
        <v>371</v>
      </c>
      <c r="B830" s="635"/>
      <c r="C830" s="635"/>
      <c r="D830" s="635"/>
      <c r="E830" s="635"/>
      <c r="F830" s="635"/>
      <c r="G830" s="635"/>
      <c r="H830" s="635"/>
      <c r="I830" s="635"/>
      <c r="J830" s="635"/>
      <c r="K830" s="635"/>
      <c r="L830" s="635"/>
      <c r="M830" s="646"/>
    </row>
    <row r="831" spans="1:13" ht="30" customHeight="1" x14ac:dyDescent="0.3">
      <c r="A831" s="649" t="s">
        <v>367</v>
      </c>
      <c r="B831" s="635"/>
      <c r="C831" s="635"/>
      <c r="D831" s="635"/>
      <c r="E831" s="635"/>
      <c r="F831" s="635" t="s">
        <v>368</v>
      </c>
      <c r="G831" s="635"/>
      <c r="H831" s="635"/>
      <c r="I831" s="635"/>
      <c r="J831" s="635"/>
      <c r="K831" s="635" t="s">
        <v>481</v>
      </c>
      <c r="L831" s="635"/>
      <c r="M831" s="646"/>
    </row>
    <row r="832" spans="1:13" ht="30" customHeight="1" x14ac:dyDescent="0.3">
      <c r="A832" s="642" t="s">
        <v>372</v>
      </c>
      <c r="B832" s="643"/>
      <c r="C832" s="643"/>
      <c r="D832" s="643"/>
      <c r="E832" s="643"/>
      <c r="F832" s="635" t="s">
        <v>370</v>
      </c>
      <c r="G832" s="635"/>
      <c r="H832" s="635"/>
      <c r="I832" s="635"/>
      <c r="J832" s="635"/>
      <c r="K832" s="635" t="s">
        <v>370</v>
      </c>
      <c r="L832" s="635"/>
      <c r="M832" s="646"/>
    </row>
    <row r="833" spans="1:13" ht="30" customHeight="1" x14ac:dyDescent="0.3">
      <c r="A833" s="642" t="s">
        <v>373</v>
      </c>
      <c r="B833" s="643"/>
      <c r="C833" s="643"/>
      <c r="D833" s="643"/>
      <c r="E833" s="643"/>
      <c r="F833" s="635" t="s">
        <v>370</v>
      </c>
      <c r="G833" s="635"/>
      <c r="H833" s="635"/>
      <c r="I833" s="635"/>
      <c r="J833" s="635"/>
      <c r="K833" s="635" t="s">
        <v>370</v>
      </c>
      <c r="L833" s="635"/>
      <c r="M833" s="646"/>
    </row>
    <row r="834" spans="1:13" ht="30" customHeight="1" x14ac:dyDescent="0.3">
      <c r="A834" s="652" t="s">
        <v>374</v>
      </c>
      <c r="B834" s="638"/>
      <c r="C834" s="638"/>
      <c r="D834" s="638"/>
      <c r="E834" s="639"/>
      <c r="F834" s="633" t="s">
        <v>375</v>
      </c>
      <c r="G834" s="650"/>
      <c r="H834" s="650"/>
      <c r="I834" s="650"/>
      <c r="J834" s="634"/>
      <c r="K834" s="633" t="s">
        <v>375</v>
      </c>
      <c r="L834" s="650"/>
      <c r="M834" s="651"/>
    </row>
    <row r="835" spans="1:13" ht="30" customHeight="1" x14ac:dyDescent="0.3">
      <c r="A835" s="652" t="s">
        <v>376</v>
      </c>
      <c r="B835" s="638"/>
      <c r="C835" s="638"/>
      <c r="D835" s="638"/>
      <c r="E835" s="639"/>
      <c r="F835" s="633" t="s">
        <v>539</v>
      </c>
      <c r="G835" s="650"/>
      <c r="H835" s="650"/>
      <c r="I835" s="650"/>
      <c r="J835" s="634"/>
      <c r="K835" s="633" t="s">
        <v>505</v>
      </c>
      <c r="L835" s="650"/>
      <c r="M835" s="651"/>
    </row>
    <row r="836" spans="1:13" ht="30" customHeight="1" x14ac:dyDescent="0.3">
      <c r="A836" s="649" t="s">
        <v>377</v>
      </c>
      <c r="B836" s="635"/>
      <c r="C836" s="635"/>
      <c r="D836" s="635"/>
      <c r="E836" s="635"/>
      <c r="F836" s="635"/>
      <c r="G836" s="635"/>
      <c r="H836" s="635"/>
      <c r="I836" s="635"/>
      <c r="J836" s="635"/>
      <c r="K836" s="635"/>
      <c r="L836" s="635"/>
      <c r="M836" s="646"/>
    </row>
    <row r="837" spans="1:13" ht="30" customHeight="1" x14ac:dyDescent="0.3">
      <c r="A837" s="649" t="s">
        <v>367</v>
      </c>
      <c r="B837" s="635"/>
      <c r="C837" s="635"/>
      <c r="D837" s="635"/>
      <c r="E837" s="635"/>
      <c r="F837" s="635" t="s">
        <v>368</v>
      </c>
      <c r="G837" s="635"/>
      <c r="H837" s="635"/>
      <c r="I837" s="635"/>
      <c r="J837" s="635"/>
      <c r="K837" s="635" t="s">
        <v>481</v>
      </c>
      <c r="L837" s="635"/>
      <c r="M837" s="646"/>
    </row>
    <row r="838" spans="1:13" ht="30" customHeight="1" x14ac:dyDescent="0.3">
      <c r="A838" s="645" t="s">
        <v>378</v>
      </c>
      <c r="B838" s="640"/>
      <c r="C838" s="640"/>
      <c r="D838" s="640"/>
      <c r="E838" s="640"/>
      <c r="F838" s="640"/>
      <c r="G838" s="635">
        <v>194</v>
      </c>
      <c r="H838" s="635"/>
      <c r="I838" s="635"/>
      <c r="J838" s="635"/>
      <c r="K838" s="635"/>
      <c r="L838" s="635"/>
      <c r="M838" s="646"/>
    </row>
    <row r="839" spans="1:13" ht="30" customHeight="1" x14ac:dyDescent="0.3">
      <c r="A839" s="470" t="s">
        <v>482</v>
      </c>
      <c r="B839" s="633"/>
      <c r="C839" s="650"/>
      <c r="D839" s="650"/>
      <c r="E839" s="650"/>
      <c r="F839" s="650"/>
      <c r="G839" s="650"/>
      <c r="H839" s="650"/>
      <c r="I839" s="650"/>
      <c r="J839" s="650"/>
      <c r="K839" s="650"/>
      <c r="L839" s="650"/>
      <c r="M839" s="651"/>
    </row>
    <row r="840" spans="1:13" ht="30" customHeight="1" x14ac:dyDescent="0.3">
      <c r="A840" s="470" t="s">
        <v>380</v>
      </c>
      <c r="B840" s="633" t="s">
        <v>536</v>
      </c>
      <c r="C840" s="650"/>
      <c r="D840" s="650"/>
      <c r="E840" s="650"/>
      <c r="F840" s="650"/>
      <c r="G840" s="650"/>
      <c r="H840" s="650"/>
      <c r="I840" s="650"/>
      <c r="J840" s="650"/>
      <c r="K840" s="650"/>
      <c r="L840" s="650"/>
      <c r="M840" s="651"/>
    </row>
    <row r="841" spans="1:13" ht="30" customHeight="1" x14ac:dyDescent="0.3">
      <c r="A841" s="649" t="s">
        <v>483</v>
      </c>
      <c r="B841" s="635"/>
      <c r="C841" s="635"/>
      <c r="D841" s="635" t="s">
        <v>501</v>
      </c>
      <c r="E841" s="635"/>
      <c r="F841" s="635"/>
      <c r="G841" s="635"/>
      <c r="H841" s="635"/>
      <c r="I841" s="635"/>
      <c r="J841" s="635" t="s">
        <v>484</v>
      </c>
      <c r="K841" s="635"/>
      <c r="L841" s="635"/>
      <c r="M841" s="646"/>
    </row>
    <row r="842" spans="1:13" ht="30" customHeight="1" x14ac:dyDescent="0.3">
      <c r="A842" s="649"/>
      <c r="B842" s="635"/>
      <c r="C842" s="635"/>
      <c r="D842" s="635"/>
      <c r="E842" s="635"/>
      <c r="F842" s="635"/>
      <c r="G842" s="635"/>
      <c r="H842" s="635"/>
      <c r="I842" s="635"/>
      <c r="J842" s="635"/>
      <c r="K842" s="635"/>
      <c r="L842" s="635"/>
      <c r="M842" s="646"/>
    </row>
    <row r="843" spans="1:13" ht="30" customHeight="1" x14ac:dyDescent="0.3">
      <c r="A843" s="649"/>
      <c r="B843" s="635"/>
      <c r="C843" s="635"/>
      <c r="D843" s="635"/>
      <c r="E843" s="635"/>
      <c r="F843" s="635"/>
      <c r="G843" s="635"/>
      <c r="H843" s="635"/>
      <c r="I843" s="635"/>
      <c r="J843" s="635"/>
      <c r="K843" s="635"/>
      <c r="L843" s="635"/>
      <c r="M843" s="646"/>
    </row>
    <row r="844" spans="1:13" ht="30" customHeight="1" x14ac:dyDescent="0.3">
      <c r="A844" s="649"/>
      <c r="B844" s="635"/>
      <c r="C844" s="635"/>
      <c r="D844" s="635"/>
      <c r="E844" s="635"/>
      <c r="F844" s="635"/>
      <c r="G844" s="635"/>
      <c r="H844" s="635"/>
      <c r="I844" s="635"/>
      <c r="J844" s="635"/>
      <c r="K844" s="635"/>
      <c r="L844" s="635"/>
      <c r="M844" s="646"/>
    </row>
    <row r="845" spans="1:13" ht="30" customHeight="1" x14ac:dyDescent="0.3">
      <c r="A845" s="649" t="s">
        <v>381</v>
      </c>
      <c r="B845" s="635"/>
      <c r="C845" s="635"/>
      <c r="D845" s="635"/>
      <c r="E845" s="635"/>
      <c r="F845" s="635"/>
      <c r="G845" s="635"/>
      <c r="H845" s="633" t="s">
        <v>382</v>
      </c>
      <c r="I845" s="650"/>
      <c r="J845" s="650"/>
      <c r="K845" s="650"/>
      <c r="L845" s="650"/>
      <c r="M845" s="651"/>
    </row>
    <row r="846" spans="1:13" ht="30" customHeight="1" x14ac:dyDescent="0.3">
      <c r="A846" s="488" t="s">
        <v>383</v>
      </c>
      <c r="B846" s="635" t="s">
        <v>19</v>
      </c>
      <c r="C846" s="635"/>
      <c r="D846" s="464" t="s">
        <v>383</v>
      </c>
      <c r="E846" s="456"/>
      <c r="F846" s="635" t="s">
        <v>19</v>
      </c>
      <c r="G846" s="635"/>
      <c r="J846" s="489" t="s">
        <v>384</v>
      </c>
      <c r="L846" s="489" t="s">
        <v>19</v>
      </c>
      <c r="M846" s="490"/>
    </row>
    <row r="847" spans="1:13" ht="30" customHeight="1" x14ac:dyDescent="0.3">
      <c r="A847" s="488" t="s">
        <v>385</v>
      </c>
      <c r="B847" s="635" t="s">
        <v>386</v>
      </c>
      <c r="C847" s="635"/>
      <c r="D847" s="635" t="s">
        <v>387</v>
      </c>
      <c r="E847" s="635"/>
      <c r="F847" s="635" t="s">
        <v>388</v>
      </c>
      <c r="G847" s="635"/>
      <c r="J847" s="633">
        <v>3</v>
      </c>
      <c r="K847" s="634"/>
      <c r="L847" s="456" t="s">
        <v>375</v>
      </c>
      <c r="M847" s="490"/>
    </row>
    <row r="848" spans="1:13" ht="30" customHeight="1" x14ac:dyDescent="0.3">
      <c r="A848" s="488" t="s">
        <v>389</v>
      </c>
      <c r="B848" s="635" t="s">
        <v>390</v>
      </c>
      <c r="C848" s="635"/>
      <c r="D848" s="635" t="s">
        <v>391</v>
      </c>
      <c r="E848" s="635"/>
      <c r="F848" s="635" t="s">
        <v>392</v>
      </c>
      <c r="G848" s="635"/>
      <c r="J848" s="633">
        <v>2</v>
      </c>
      <c r="K848" s="634"/>
      <c r="L848" s="456" t="s">
        <v>370</v>
      </c>
      <c r="M848" s="490"/>
    </row>
    <row r="849" spans="1:13" ht="30" customHeight="1" x14ac:dyDescent="0.3">
      <c r="A849" s="488" t="s">
        <v>393</v>
      </c>
      <c r="B849" s="635" t="s">
        <v>394</v>
      </c>
      <c r="C849" s="635"/>
      <c r="D849" s="635" t="s">
        <v>395</v>
      </c>
      <c r="E849" s="635"/>
      <c r="F849" s="635" t="s">
        <v>396</v>
      </c>
      <c r="G849" s="635"/>
      <c r="J849" s="633">
        <v>1</v>
      </c>
      <c r="K849" s="634"/>
      <c r="L849" s="456" t="s">
        <v>397</v>
      </c>
      <c r="M849" s="490"/>
    </row>
    <row r="850" spans="1:13" ht="30" customHeight="1" thickBot="1" x14ac:dyDescent="0.35">
      <c r="A850" s="491" t="s">
        <v>398</v>
      </c>
      <c r="B850" s="636" t="s">
        <v>399</v>
      </c>
      <c r="C850" s="636"/>
      <c r="D850" s="636" t="s">
        <v>400</v>
      </c>
      <c r="E850" s="636"/>
      <c r="F850" s="636" t="s">
        <v>401</v>
      </c>
      <c r="G850" s="636"/>
      <c r="H850" s="492"/>
      <c r="I850" s="492"/>
      <c r="J850" s="492"/>
      <c r="K850" s="492"/>
      <c r="L850" s="492"/>
      <c r="M850" s="493"/>
    </row>
    <row r="852" spans="1:13" ht="30" customHeight="1" thickBot="1" x14ac:dyDescent="0.35"/>
    <row r="853" spans="1:13" ht="30" customHeight="1" x14ac:dyDescent="0.3">
      <c r="A853" s="460"/>
      <c r="B853" s="655" t="s">
        <v>443</v>
      </c>
      <c r="C853" s="655"/>
      <c r="D853" s="655"/>
      <c r="E853" s="655"/>
      <c r="F853" s="655"/>
      <c r="G853" s="655"/>
      <c r="H853" s="655"/>
      <c r="I853" s="656"/>
      <c r="J853" s="657" t="s">
        <v>444</v>
      </c>
      <c r="K853" s="655"/>
      <c r="L853" s="655"/>
      <c r="M853" s="658"/>
    </row>
    <row r="854" spans="1:13" ht="30" customHeight="1" x14ac:dyDescent="0.3">
      <c r="A854" s="649" t="s">
        <v>445</v>
      </c>
      <c r="B854" s="635"/>
      <c r="C854" s="635"/>
      <c r="D854" s="635"/>
      <c r="E854" s="635"/>
      <c r="F854" s="635"/>
      <c r="G854" s="635"/>
      <c r="H854" s="635"/>
      <c r="I854" s="635"/>
      <c r="J854" s="635"/>
      <c r="K854" s="635"/>
      <c r="L854" s="635"/>
      <c r="M854" s="646"/>
    </row>
    <row r="855" spans="1:13" ht="30" customHeight="1" x14ac:dyDescent="0.3">
      <c r="A855" s="461"/>
      <c r="B855" s="659" t="s">
        <v>446</v>
      </c>
      <c r="C855" s="659"/>
      <c r="D855" s="659"/>
      <c r="E855" s="660"/>
      <c r="F855" s="462" t="s">
        <v>447</v>
      </c>
      <c r="G855" s="462"/>
      <c r="H855" s="633" t="s">
        <v>448</v>
      </c>
      <c r="I855" s="650"/>
      <c r="J855" s="634"/>
      <c r="K855" s="463" t="s">
        <v>449</v>
      </c>
      <c r="L855" s="464"/>
      <c r="M855" s="465"/>
    </row>
    <row r="856" spans="1:13" ht="30" customHeight="1" x14ac:dyDescent="0.3">
      <c r="A856" s="653" t="s">
        <v>509</v>
      </c>
      <c r="B856" s="650"/>
      <c r="C856" s="650"/>
      <c r="D856" s="650"/>
      <c r="E856" s="650"/>
      <c r="F856" s="650"/>
      <c r="G856" s="650"/>
      <c r="H856" s="650"/>
      <c r="I856" s="650"/>
      <c r="J856" s="650"/>
      <c r="K856" s="650"/>
      <c r="L856" s="650"/>
      <c r="M856" s="651"/>
    </row>
    <row r="857" spans="1:13" ht="30" customHeight="1" x14ac:dyDescent="0.3">
      <c r="A857" s="652" t="s">
        <v>450</v>
      </c>
      <c r="B857" s="638"/>
      <c r="C857" s="638"/>
      <c r="D857" s="638"/>
      <c r="E857" s="638"/>
      <c r="F857" s="638"/>
      <c r="G857" s="638"/>
      <c r="H857" s="638"/>
      <c r="I857" s="638"/>
      <c r="J857" s="638"/>
      <c r="K857" s="638"/>
      <c r="L857" s="638"/>
      <c r="M857" s="654"/>
    </row>
    <row r="858" spans="1:13" ht="30" customHeight="1" x14ac:dyDescent="0.3">
      <c r="A858" s="642" t="s">
        <v>451</v>
      </c>
      <c r="B858" s="643"/>
      <c r="C858" s="644" t="s">
        <v>256</v>
      </c>
      <c r="D858" s="638"/>
      <c r="E858" s="638"/>
      <c r="F858" s="638"/>
      <c r="G858" s="639"/>
      <c r="H858" s="466" t="s">
        <v>452</v>
      </c>
      <c r="I858" s="467"/>
      <c r="J858" s="640">
        <v>18</v>
      </c>
      <c r="K858" s="640"/>
      <c r="L858" s="640"/>
      <c r="M858" s="641"/>
    </row>
    <row r="859" spans="1:13" ht="30" customHeight="1" x14ac:dyDescent="0.3">
      <c r="A859" s="642" t="s">
        <v>453</v>
      </c>
      <c r="B859" s="643"/>
      <c r="C859" s="644" t="s">
        <v>497</v>
      </c>
      <c r="D859" s="638"/>
      <c r="E859" s="638"/>
      <c r="F859" s="638"/>
      <c r="G859" s="639"/>
      <c r="H859" s="466" t="s">
        <v>454</v>
      </c>
      <c r="I859" s="467"/>
      <c r="J859" s="640">
        <v>1245</v>
      </c>
      <c r="K859" s="640"/>
      <c r="L859" s="640"/>
      <c r="M859" s="641"/>
    </row>
    <row r="860" spans="1:13" ht="30" customHeight="1" x14ac:dyDescent="0.3">
      <c r="A860" s="642" t="s">
        <v>455</v>
      </c>
      <c r="B860" s="643"/>
      <c r="C860" s="637">
        <v>41452</v>
      </c>
      <c r="D860" s="638"/>
      <c r="E860" s="638"/>
      <c r="F860" s="638"/>
      <c r="G860" s="639"/>
      <c r="H860" s="466" t="s">
        <v>456</v>
      </c>
      <c r="I860" s="467"/>
      <c r="J860" s="640" t="s">
        <v>259</v>
      </c>
      <c r="K860" s="640"/>
      <c r="L860" s="640"/>
      <c r="M860" s="641"/>
    </row>
    <row r="861" spans="1:13" ht="30" customHeight="1" x14ac:dyDescent="0.3">
      <c r="A861" s="642" t="s">
        <v>457</v>
      </c>
      <c r="B861" s="643"/>
      <c r="C861" s="644" t="s">
        <v>86</v>
      </c>
      <c r="D861" s="638"/>
      <c r="E861" s="638"/>
      <c r="F861" s="638"/>
      <c r="G861" s="639"/>
      <c r="H861" s="645" t="s">
        <v>356</v>
      </c>
      <c r="I861" s="640"/>
      <c r="J861" s="640" t="s">
        <v>257</v>
      </c>
      <c r="K861" s="640"/>
      <c r="L861" s="640"/>
      <c r="M861" s="641"/>
    </row>
    <row r="862" spans="1:13" ht="30" customHeight="1" x14ac:dyDescent="0.3">
      <c r="A862" s="649" t="s">
        <v>458</v>
      </c>
      <c r="B862" s="635"/>
      <c r="C862" s="635"/>
      <c r="D862" s="635"/>
      <c r="E862" s="635"/>
      <c r="F862" s="635"/>
      <c r="G862" s="635"/>
      <c r="H862" s="635"/>
      <c r="I862" s="635"/>
      <c r="J862" s="635"/>
      <c r="K862" s="635"/>
      <c r="L862" s="635"/>
      <c r="M862" s="646"/>
    </row>
    <row r="863" spans="1:13" ht="30" customHeight="1" x14ac:dyDescent="0.3">
      <c r="A863" s="661" t="s">
        <v>459</v>
      </c>
      <c r="B863" s="635" t="s">
        <v>460</v>
      </c>
      <c r="C863" s="635"/>
      <c r="D863" s="635"/>
      <c r="E863" s="635"/>
      <c r="F863" s="635"/>
      <c r="G863" s="635"/>
      <c r="H863" s="635" t="s">
        <v>461</v>
      </c>
      <c r="I863" s="635"/>
      <c r="J863" s="635"/>
      <c r="K863" s="635"/>
      <c r="L863" s="635"/>
      <c r="M863" s="646"/>
    </row>
    <row r="864" spans="1:13" ht="56.25" customHeight="1" x14ac:dyDescent="0.3">
      <c r="A864" s="661"/>
      <c r="B864" s="468" t="s">
        <v>462</v>
      </c>
      <c r="C864" s="468" t="s">
        <v>463</v>
      </c>
      <c r="D864" s="468" t="s">
        <v>464</v>
      </c>
      <c r="E864" s="468" t="s">
        <v>465</v>
      </c>
      <c r="F864" s="468">
        <v>100</v>
      </c>
      <c r="G864" s="459" t="s">
        <v>326</v>
      </c>
      <c r="H864" s="468" t="s">
        <v>466</v>
      </c>
      <c r="I864" s="468" t="s">
        <v>463</v>
      </c>
      <c r="J864" s="468" t="s">
        <v>464</v>
      </c>
      <c r="K864" s="468" t="s">
        <v>467</v>
      </c>
      <c r="L864" s="468">
        <v>100</v>
      </c>
      <c r="M864" s="469" t="s">
        <v>326</v>
      </c>
    </row>
    <row r="865" spans="1:13" ht="30" customHeight="1" x14ac:dyDescent="0.3">
      <c r="A865" s="470" t="s">
        <v>21</v>
      </c>
      <c r="B865" s="455">
        <v>9</v>
      </c>
      <c r="C865" s="456">
        <v>5</v>
      </c>
      <c r="D865" s="456">
        <v>5</v>
      </c>
      <c r="E865" s="455">
        <v>66</v>
      </c>
      <c r="F865" s="473">
        <f t="shared" ref="F865" si="208">SUM(B865:E865)</f>
        <v>85</v>
      </c>
      <c r="G865" s="456" t="str">
        <f t="shared" ref="G865:G866" si="209">IF(F865&gt;=91,"A1",IF(F865&gt;=81,"A2",IF(F865&gt;=71,"B1",IF(F865&gt;=61,"B2",IF(F865&gt;=51,"C1",IF(F865&gt;=41,"C2",IF(F865&gt;=33,"D","E")))))))</f>
        <v>A2</v>
      </c>
      <c r="H865" s="516">
        <v>8.75</v>
      </c>
      <c r="I865" s="456">
        <v>4</v>
      </c>
      <c r="J865" s="456">
        <v>4</v>
      </c>
      <c r="K865" s="475">
        <v>72</v>
      </c>
      <c r="L865" s="473">
        <f t="shared" ref="L865:L866" si="210">SUM(H865:K865)</f>
        <v>88.75</v>
      </c>
      <c r="M865" s="456" t="str">
        <f t="shared" ref="M865:M866" si="211">IF(L865&gt;=91,"A1",IF(L865&gt;=81,"A2",IF(L865&gt;=71,"B1",IF(L865&gt;=61,"B2",IF(L865&gt;=51,"C1",IF(L865&gt;=41,"C2",IF(L865&gt;=33,"D","E")))))))</f>
        <v>A2</v>
      </c>
    </row>
    <row r="866" spans="1:13" ht="30" customHeight="1" x14ac:dyDescent="0.3">
      <c r="A866" s="470" t="s">
        <v>22</v>
      </c>
      <c r="B866" s="457">
        <v>9</v>
      </c>
      <c r="C866" s="458">
        <v>4</v>
      </c>
      <c r="D866" s="458">
        <v>4</v>
      </c>
      <c r="E866" s="458">
        <v>58</v>
      </c>
      <c r="F866" s="458">
        <f t="shared" ref="F866" si="212">(B866+C866+D866+E866)</f>
        <v>75</v>
      </c>
      <c r="G866" s="458" t="str">
        <f t="shared" si="209"/>
        <v>B1</v>
      </c>
      <c r="H866" s="517">
        <v>5.5</v>
      </c>
      <c r="I866" s="474">
        <v>4.5</v>
      </c>
      <c r="J866" s="475">
        <v>4</v>
      </c>
      <c r="K866" s="478">
        <v>68</v>
      </c>
      <c r="L866" s="458">
        <f t="shared" si="210"/>
        <v>82</v>
      </c>
      <c r="M866" s="479" t="str">
        <f t="shared" si="211"/>
        <v>A2</v>
      </c>
    </row>
    <row r="867" spans="1:13" ht="30" customHeight="1" x14ac:dyDescent="0.3">
      <c r="A867" s="470" t="s">
        <v>468</v>
      </c>
      <c r="B867" s="456">
        <v>6</v>
      </c>
      <c r="C867" s="456">
        <v>5</v>
      </c>
      <c r="D867" s="456">
        <v>5</v>
      </c>
      <c r="E867" s="456">
        <v>63</v>
      </c>
      <c r="F867" s="456">
        <f t="shared" ref="F867:F869" si="213">SUM(B867:E867)</f>
        <v>79</v>
      </c>
      <c r="G867" s="456" t="str">
        <f t="shared" ref="G867:G869" si="214">IF(F867&gt;=91,"A1",IF(F867&gt;=81,"A2",IF(F867&gt;=71,"B1",IF(F867&gt;=61,"B2",IF(F867&gt;=51,"C1",IF(F867&gt;=41,"C2",IF(F867&gt;=33,"D","E")))))))</f>
        <v>B1</v>
      </c>
      <c r="H867" s="516">
        <v>9</v>
      </c>
      <c r="I867" s="456">
        <v>5</v>
      </c>
      <c r="J867" s="456">
        <v>4</v>
      </c>
      <c r="K867" s="480">
        <v>70.5</v>
      </c>
      <c r="L867" s="474">
        <f t="shared" ref="L867" si="215">SUM(H867:K867)</f>
        <v>88.5</v>
      </c>
      <c r="M867" s="456" t="str">
        <f t="shared" ref="M867:M869" si="216">IF(L867&gt;=91,"A1",IF(L867&gt;=81,"A2",IF(L867&gt;=71,"B1",IF(L867&gt;=61,"B2",IF(L867&gt;=51,"C1",IF(L867&gt;=41,"C2",IF(L867&gt;=33,"D","E")))))))</f>
        <v>A2</v>
      </c>
    </row>
    <row r="868" spans="1:13" ht="30" customHeight="1" x14ac:dyDescent="0.3">
      <c r="A868" s="470" t="s">
        <v>24</v>
      </c>
      <c r="B868" s="459">
        <v>9.75</v>
      </c>
      <c r="C868" s="456">
        <v>4.5</v>
      </c>
      <c r="D868" s="456">
        <v>5</v>
      </c>
      <c r="E868" s="456">
        <v>72</v>
      </c>
      <c r="F868" s="456">
        <f t="shared" si="213"/>
        <v>91.25</v>
      </c>
      <c r="G868" s="456" t="str">
        <f t="shared" si="214"/>
        <v>A1</v>
      </c>
      <c r="H868" s="459">
        <v>8.5</v>
      </c>
      <c r="I868" s="514">
        <v>4</v>
      </c>
      <c r="J868" s="474">
        <v>4.5</v>
      </c>
      <c r="K868" s="480">
        <v>69</v>
      </c>
      <c r="L868" s="475">
        <f t="shared" ref="L868" si="217">SUM(H868:K868)</f>
        <v>86</v>
      </c>
      <c r="M868" s="473" t="str">
        <f t="shared" si="216"/>
        <v>A2</v>
      </c>
    </row>
    <row r="869" spans="1:13" ht="30" customHeight="1" x14ac:dyDescent="0.3">
      <c r="A869" s="470" t="s">
        <v>359</v>
      </c>
      <c r="B869" s="456">
        <v>8.25</v>
      </c>
      <c r="C869" s="456">
        <v>4</v>
      </c>
      <c r="D869" s="456">
        <v>5</v>
      </c>
      <c r="E869" s="456">
        <v>46.5</v>
      </c>
      <c r="F869" s="456">
        <f t="shared" si="213"/>
        <v>63.75</v>
      </c>
      <c r="G869" s="456" t="str">
        <f t="shared" si="214"/>
        <v>B2</v>
      </c>
      <c r="H869" s="459">
        <v>7.75</v>
      </c>
      <c r="I869" s="456">
        <v>3.5</v>
      </c>
      <c r="J869" s="456">
        <v>5</v>
      </c>
      <c r="K869" s="480">
        <v>62</v>
      </c>
      <c r="L869" s="473">
        <f t="shared" ref="L869" si="218">SUM(H869:K869)</f>
        <v>78.25</v>
      </c>
      <c r="M869" s="456" t="str">
        <f t="shared" si="216"/>
        <v>B1</v>
      </c>
    </row>
    <row r="870" spans="1:13" ht="30" customHeight="1" x14ac:dyDescent="0.3">
      <c r="A870" s="653" t="s">
        <v>503</v>
      </c>
      <c r="B870" s="634"/>
      <c r="C870" s="456"/>
      <c r="D870" s="456"/>
      <c r="E870" s="483">
        <v>45.5</v>
      </c>
      <c r="F870" s="480"/>
      <c r="G870" s="456"/>
      <c r="H870" s="456"/>
      <c r="I870" s="456"/>
      <c r="J870" s="456"/>
      <c r="K870" s="456">
        <v>49</v>
      </c>
      <c r="L870" s="456"/>
      <c r="M870" s="484"/>
    </row>
    <row r="871" spans="1:13" ht="30" customHeight="1" x14ac:dyDescent="0.3">
      <c r="A871" s="653" t="s">
        <v>504</v>
      </c>
      <c r="B871" s="634"/>
      <c r="C871" s="456"/>
      <c r="D871" s="456"/>
      <c r="E871" s="485">
        <v>47</v>
      </c>
      <c r="F871" s="456"/>
      <c r="G871" s="456"/>
      <c r="H871" s="456"/>
      <c r="I871" s="456"/>
      <c r="J871" s="456"/>
      <c r="K871" s="485">
        <v>45</v>
      </c>
      <c r="L871" s="456"/>
      <c r="M871" s="484"/>
    </row>
    <row r="872" spans="1:13" ht="30" customHeight="1" x14ac:dyDescent="0.3">
      <c r="A872" s="653" t="s">
        <v>561</v>
      </c>
      <c r="B872" s="634"/>
      <c r="C872" s="456"/>
      <c r="D872" s="456"/>
      <c r="E872" s="456">
        <v>48</v>
      </c>
      <c r="F872" s="456"/>
      <c r="G872" s="456"/>
      <c r="H872" s="456"/>
      <c r="I872" s="456"/>
      <c r="J872" s="456"/>
      <c r="K872" s="456">
        <v>48</v>
      </c>
      <c r="L872" s="456"/>
      <c r="M872" s="484"/>
    </row>
    <row r="873" spans="1:13" ht="54.75" customHeight="1" x14ac:dyDescent="0.3">
      <c r="A873" s="464" t="s">
        <v>470</v>
      </c>
      <c r="B873" s="464"/>
      <c r="C873" s="486" t="s">
        <v>471</v>
      </c>
      <c r="D873" s="456">
        <f>(F865+F866+F867+F868+F869)</f>
        <v>394</v>
      </c>
      <c r="E873" s="456"/>
      <c r="F873" s="486" t="s">
        <v>472</v>
      </c>
      <c r="G873" s="456">
        <f>(D873/500)*100</f>
        <v>78.8</v>
      </c>
      <c r="H873" s="456"/>
      <c r="I873" s="464"/>
      <c r="J873" s="647" t="s">
        <v>473</v>
      </c>
      <c r="K873" s="647"/>
      <c r="L873" s="635" t="str">
        <f>IF(G873&gt;=91,"A1",IF(G873&gt;=81,"A2",IF(G873&gt;=71,"B1",IF(G873&gt;=61,"B2",IF(G873&gt;=51,"C1",IF(G873&gt;=41,"C2",IF(G873&gt;=33,"D","E")))))))</f>
        <v>B1</v>
      </c>
      <c r="M873" s="635" t="str">
        <f t="shared" ref="M873:M875" si="219">IF(L873&gt;=91,"A1",IF(L873&gt;=81,"A2",IF(L873&gt;=71,"B1",IF(L873&gt;=61,"B2",IF(L873&gt;=51,"C1",IF(L873&gt;=41,"C2",IF(L873&gt;=33,"D","E")))))))</f>
        <v>A1</v>
      </c>
    </row>
    <row r="874" spans="1:13" ht="56.25" customHeight="1" x14ac:dyDescent="0.3">
      <c r="A874" s="486" t="s">
        <v>474</v>
      </c>
      <c r="B874" s="464"/>
      <c r="C874" s="486" t="s">
        <v>475</v>
      </c>
      <c r="D874" s="456">
        <f>(L865+L866+L867+L868+L869)</f>
        <v>423.5</v>
      </c>
      <c r="E874" s="456"/>
      <c r="F874" s="486" t="s">
        <v>476</v>
      </c>
      <c r="G874" s="456">
        <f>(D874/500)*100</f>
        <v>84.7</v>
      </c>
      <c r="H874" s="456"/>
      <c r="I874" s="464"/>
      <c r="J874" s="647" t="s">
        <v>477</v>
      </c>
      <c r="K874" s="647"/>
      <c r="L874" s="635" t="str">
        <f>IF(G874&gt;=91,"A1",IF(G874&gt;=81,"A2",IF(G874&gt;=71,"B1",IF(G874&gt;=61,"B2",IF(G874&gt;=51,"C1",IF(G874&gt;=41,"C2",IF(G874&gt;=33,"D","E")))))))</f>
        <v>A2</v>
      </c>
      <c r="M874" s="635" t="str">
        <f t="shared" si="219"/>
        <v>A1</v>
      </c>
    </row>
    <row r="875" spans="1:13" ht="57.75" customHeight="1" x14ac:dyDescent="0.3">
      <c r="A875" s="487" t="s">
        <v>478</v>
      </c>
      <c r="B875" s="487"/>
      <c r="C875" s="487"/>
      <c r="D875" s="648">
        <f>SUM(D873:D874)</f>
        <v>817.5</v>
      </c>
      <c r="E875" s="648"/>
      <c r="F875" s="487" t="s">
        <v>479</v>
      </c>
      <c r="G875" s="487"/>
      <c r="H875" s="487"/>
      <c r="I875" s="487">
        <f>(D875/1000)*100</f>
        <v>81.75</v>
      </c>
      <c r="J875" s="487" t="s">
        <v>480</v>
      </c>
      <c r="K875" s="487"/>
      <c r="L875" s="648" t="str">
        <f>IF(I875&gt;=91,"A1",IF(I875&gt;=81,"A2",IF(I875&gt;=71,"B1",IF(I875&gt;=61,"B2",IF(I875&gt;=51,"C1",IF(I875&gt;=41,"C2",IF(I875&gt;=33,"D","E")))))))</f>
        <v>A2</v>
      </c>
      <c r="M875" s="648" t="str">
        <f t="shared" si="219"/>
        <v>A1</v>
      </c>
    </row>
    <row r="876" spans="1:13" ht="30" customHeight="1" x14ac:dyDescent="0.3">
      <c r="A876" s="645" t="s">
        <v>365</v>
      </c>
      <c r="B876" s="640"/>
      <c r="C876" s="640"/>
      <c r="D876" s="640"/>
      <c r="E876" s="640"/>
      <c r="F876" s="640"/>
      <c r="G876" s="640"/>
      <c r="H876" s="640"/>
      <c r="I876" s="640"/>
      <c r="J876" s="640"/>
      <c r="K876" s="640"/>
      <c r="L876" s="640"/>
      <c r="M876" s="641"/>
    </row>
    <row r="877" spans="1:13" ht="30" customHeight="1" x14ac:dyDescent="0.3">
      <c r="A877" s="649" t="s">
        <v>366</v>
      </c>
      <c r="B877" s="635"/>
      <c r="C877" s="635"/>
      <c r="D877" s="635"/>
      <c r="E877" s="635"/>
      <c r="F877" s="635"/>
      <c r="G877" s="635"/>
      <c r="H877" s="635"/>
      <c r="I877" s="635"/>
      <c r="J877" s="635"/>
      <c r="K877" s="635"/>
      <c r="L877" s="635"/>
      <c r="M877" s="646"/>
    </row>
    <row r="878" spans="1:13" ht="30" customHeight="1" x14ac:dyDescent="0.3">
      <c r="A878" s="649" t="s">
        <v>367</v>
      </c>
      <c r="B878" s="635"/>
      <c r="C878" s="635"/>
      <c r="D878" s="635"/>
      <c r="E878" s="635"/>
      <c r="F878" s="635" t="s">
        <v>368</v>
      </c>
      <c r="G878" s="635"/>
      <c r="H878" s="635"/>
      <c r="I878" s="635"/>
      <c r="J878" s="635"/>
      <c r="K878" s="635" t="s">
        <v>481</v>
      </c>
      <c r="L878" s="635"/>
      <c r="M878" s="646"/>
    </row>
    <row r="879" spans="1:13" ht="30" customHeight="1" x14ac:dyDescent="0.3">
      <c r="A879" s="645" t="s">
        <v>369</v>
      </c>
      <c r="B879" s="640"/>
      <c r="C879" s="640"/>
      <c r="D879" s="640"/>
      <c r="E879" s="640"/>
      <c r="F879" s="635" t="s">
        <v>370</v>
      </c>
      <c r="G879" s="635"/>
      <c r="H879" s="635"/>
      <c r="I879" s="635"/>
      <c r="J879" s="635"/>
      <c r="K879" s="635" t="s">
        <v>375</v>
      </c>
      <c r="L879" s="635"/>
      <c r="M879" s="646"/>
    </row>
    <row r="880" spans="1:13" ht="30" customHeight="1" x14ac:dyDescent="0.3">
      <c r="A880" s="649" t="s">
        <v>371</v>
      </c>
      <c r="B880" s="635"/>
      <c r="C880" s="635"/>
      <c r="D880" s="635"/>
      <c r="E880" s="635"/>
      <c r="F880" s="635"/>
      <c r="G880" s="635"/>
      <c r="H880" s="635"/>
      <c r="I880" s="635"/>
      <c r="J880" s="635"/>
      <c r="K880" s="635"/>
      <c r="L880" s="635"/>
      <c r="M880" s="646"/>
    </row>
    <row r="881" spans="1:13" ht="30" customHeight="1" x14ac:dyDescent="0.3">
      <c r="A881" s="649" t="s">
        <v>367</v>
      </c>
      <c r="B881" s="635"/>
      <c r="C881" s="635"/>
      <c r="D881" s="635"/>
      <c r="E881" s="635"/>
      <c r="F881" s="635" t="s">
        <v>368</v>
      </c>
      <c r="G881" s="635"/>
      <c r="H881" s="635"/>
      <c r="I881" s="635"/>
      <c r="J881" s="635"/>
      <c r="K881" s="635" t="s">
        <v>481</v>
      </c>
      <c r="L881" s="635"/>
      <c r="M881" s="646"/>
    </row>
    <row r="882" spans="1:13" ht="30" customHeight="1" x14ac:dyDescent="0.3">
      <c r="A882" s="642" t="s">
        <v>372</v>
      </c>
      <c r="B882" s="643"/>
      <c r="C882" s="643"/>
      <c r="D882" s="643"/>
      <c r="E882" s="643"/>
      <c r="F882" s="635" t="s">
        <v>370</v>
      </c>
      <c r="G882" s="635"/>
      <c r="H882" s="635"/>
      <c r="I882" s="635"/>
      <c r="J882" s="635"/>
      <c r="K882" s="635" t="s">
        <v>375</v>
      </c>
      <c r="L882" s="635"/>
      <c r="M882" s="646"/>
    </row>
    <row r="883" spans="1:13" ht="30" customHeight="1" x14ac:dyDescent="0.3">
      <c r="A883" s="642" t="s">
        <v>373</v>
      </c>
      <c r="B883" s="643"/>
      <c r="C883" s="643"/>
      <c r="D883" s="643"/>
      <c r="E883" s="643"/>
      <c r="F883" s="635" t="s">
        <v>370</v>
      </c>
      <c r="G883" s="635"/>
      <c r="H883" s="635"/>
      <c r="I883" s="635"/>
      <c r="J883" s="635"/>
      <c r="K883" s="635" t="s">
        <v>370</v>
      </c>
      <c r="L883" s="635"/>
      <c r="M883" s="646"/>
    </row>
    <row r="884" spans="1:13" ht="30" customHeight="1" x14ac:dyDescent="0.3">
      <c r="A884" s="652" t="s">
        <v>374</v>
      </c>
      <c r="B884" s="638"/>
      <c r="C884" s="638"/>
      <c r="D884" s="638"/>
      <c r="E884" s="639"/>
      <c r="F884" s="633" t="s">
        <v>370</v>
      </c>
      <c r="G884" s="650"/>
      <c r="H884" s="650"/>
      <c r="I884" s="650"/>
      <c r="J884" s="634"/>
      <c r="K884" s="633" t="s">
        <v>375</v>
      </c>
      <c r="L884" s="650"/>
      <c r="M884" s="651"/>
    </row>
    <row r="885" spans="1:13" ht="30" customHeight="1" x14ac:dyDescent="0.3">
      <c r="A885" s="652" t="s">
        <v>376</v>
      </c>
      <c r="B885" s="638"/>
      <c r="C885" s="638"/>
      <c r="D885" s="638"/>
      <c r="E885" s="639"/>
      <c r="F885" s="633" t="s">
        <v>375</v>
      </c>
      <c r="G885" s="650"/>
      <c r="H885" s="650"/>
      <c r="I885" s="650"/>
      <c r="J885" s="634"/>
      <c r="K885" s="633" t="s">
        <v>375</v>
      </c>
      <c r="L885" s="650"/>
      <c r="M885" s="651"/>
    </row>
    <row r="886" spans="1:13" ht="30" customHeight="1" x14ac:dyDescent="0.3">
      <c r="A886" s="649" t="s">
        <v>377</v>
      </c>
      <c r="B886" s="635"/>
      <c r="C886" s="635"/>
      <c r="D886" s="635"/>
      <c r="E886" s="635"/>
      <c r="F886" s="635"/>
      <c r="G886" s="635"/>
      <c r="H886" s="635"/>
      <c r="I886" s="635"/>
      <c r="J886" s="635"/>
      <c r="K886" s="635"/>
      <c r="L886" s="635"/>
      <c r="M886" s="646"/>
    </row>
    <row r="887" spans="1:13" ht="30" customHeight="1" x14ac:dyDescent="0.3">
      <c r="A887" s="649" t="s">
        <v>367</v>
      </c>
      <c r="B887" s="635"/>
      <c r="C887" s="635"/>
      <c r="D887" s="635"/>
      <c r="E887" s="635"/>
      <c r="F887" s="635" t="s">
        <v>368</v>
      </c>
      <c r="G887" s="635"/>
      <c r="H887" s="635"/>
      <c r="I887" s="635"/>
      <c r="J887" s="635"/>
      <c r="K887" s="635" t="s">
        <v>481</v>
      </c>
      <c r="L887" s="635"/>
      <c r="M887" s="646"/>
    </row>
    <row r="888" spans="1:13" ht="30" customHeight="1" x14ac:dyDescent="0.3">
      <c r="A888" s="645" t="s">
        <v>378</v>
      </c>
      <c r="B888" s="640"/>
      <c r="C888" s="640"/>
      <c r="D888" s="640"/>
      <c r="E888" s="640"/>
      <c r="F888" s="640"/>
      <c r="G888" s="635" t="s">
        <v>555</v>
      </c>
      <c r="H888" s="635"/>
      <c r="I888" s="635"/>
      <c r="J888" s="635"/>
      <c r="K888" s="635"/>
      <c r="L888" s="635"/>
      <c r="M888" s="646"/>
    </row>
    <row r="889" spans="1:13" ht="30" customHeight="1" x14ac:dyDescent="0.3">
      <c r="A889" s="470" t="s">
        <v>482</v>
      </c>
      <c r="B889" s="633" t="s">
        <v>48</v>
      </c>
      <c r="C889" s="650"/>
      <c r="D889" s="650"/>
      <c r="E889" s="650"/>
      <c r="F889" s="650"/>
      <c r="G889" s="650"/>
      <c r="H889" s="650"/>
      <c r="I889" s="650"/>
      <c r="J889" s="650"/>
      <c r="K889" s="650"/>
      <c r="L889" s="650"/>
      <c r="M889" s="651"/>
    </row>
    <row r="890" spans="1:13" ht="30" customHeight="1" x14ac:dyDescent="0.3">
      <c r="A890" s="470" t="s">
        <v>380</v>
      </c>
      <c r="B890" s="633" t="s">
        <v>536</v>
      </c>
      <c r="C890" s="650"/>
      <c r="D890" s="650"/>
      <c r="E890" s="650"/>
      <c r="F890" s="650"/>
      <c r="G890" s="650"/>
      <c r="H890" s="650"/>
      <c r="I890" s="650"/>
      <c r="J890" s="650"/>
      <c r="K890" s="650"/>
      <c r="L890" s="650"/>
      <c r="M890" s="651"/>
    </row>
    <row r="891" spans="1:13" ht="30" customHeight="1" x14ac:dyDescent="0.3">
      <c r="A891" s="649" t="s">
        <v>483</v>
      </c>
      <c r="B891" s="635"/>
      <c r="C891" s="635"/>
      <c r="D891" s="635" t="s">
        <v>501</v>
      </c>
      <c r="E891" s="635"/>
      <c r="F891" s="635"/>
      <c r="G891" s="635"/>
      <c r="H891" s="635"/>
      <c r="I891" s="635"/>
      <c r="J891" s="635" t="s">
        <v>484</v>
      </c>
      <c r="K891" s="635"/>
      <c r="L891" s="635"/>
      <c r="M891" s="646"/>
    </row>
    <row r="892" spans="1:13" ht="30" customHeight="1" x14ac:dyDescent="0.3">
      <c r="A892" s="649"/>
      <c r="B892" s="635"/>
      <c r="C892" s="635"/>
      <c r="D892" s="635"/>
      <c r="E892" s="635"/>
      <c r="F892" s="635"/>
      <c r="G892" s="635"/>
      <c r="H892" s="635"/>
      <c r="I892" s="635"/>
      <c r="J892" s="635"/>
      <c r="K892" s="635"/>
      <c r="L892" s="635"/>
      <c r="M892" s="646"/>
    </row>
    <row r="893" spans="1:13" ht="30" customHeight="1" x14ac:dyDescent="0.3">
      <c r="A893" s="649"/>
      <c r="B893" s="635"/>
      <c r="C893" s="635"/>
      <c r="D893" s="635"/>
      <c r="E893" s="635"/>
      <c r="F893" s="635"/>
      <c r="G893" s="635"/>
      <c r="H893" s="635"/>
      <c r="I893" s="635"/>
      <c r="J893" s="635"/>
      <c r="K893" s="635"/>
      <c r="L893" s="635"/>
      <c r="M893" s="646"/>
    </row>
    <row r="894" spans="1:13" ht="30" customHeight="1" x14ac:dyDescent="0.3">
      <c r="A894" s="649"/>
      <c r="B894" s="635"/>
      <c r="C894" s="635"/>
      <c r="D894" s="635"/>
      <c r="E894" s="635"/>
      <c r="F894" s="635"/>
      <c r="G894" s="635"/>
      <c r="H894" s="635"/>
      <c r="I894" s="635"/>
      <c r="J894" s="635"/>
      <c r="K894" s="635"/>
      <c r="L894" s="635"/>
      <c r="M894" s="646"/>
    </row>
    <row r="895" spans="1:13" ht="30" customHeight="1" x14ac:dyDescent="0.3">
      <c r="A895" s="649" t="s">
        <v>381</v>
      </c>
      <c r="B895" s="635"/>
      <c r="C895" s="635"/>
      <c r="D895" s="635"/>
      <c r="E895" s="635"/>
      <c r="F895" s="635"/>
      <c r="G895" s="635"/>
      <c r="H895" s="633" t="s">
        <v>382</v>
      </c>
      <c r="I895" s="650"/>
      <c r="J895" s="650"/>
      <c r="K895" s="650"/>
      <c r="L895" s="650"/>
      <c r="M895" s="651"/>
    </row>
    <row r="896" spans="1:13" ht="30" customHeight="1" x14ac:dyDescent="0.3">
      <c r="A896" s="488" t="s">
        <v>383</v>
      </c>
      <c r="B896" s="635" t="s">
        <v>19</v>
      </c>
      <c r="C896" s="635"/>
      <c r="D896" s="464" t="s">
        <v>383</v>
      </c>
      <c r="E896" s="456"/>
      <c r="F896" s="635" t="s">
        <v>19</v>
      </c>
      <c r="G896" s="635"/>
      <c r="J896" s="489" t="s">
        <v>384</v>
      </c>
      <c r="L896" s="489" t="s">
        <v>19</v>
      </c>
      <c r="M896" s="490"/>
    </row>
    <row r="897" spans="1:13" ht="30" customHeight="1" x14ac:dyDescent="0.3">
      <c r="A897" s="488" t="s">
        <v>385</v>
      </c>
      <c r="B897" s="635" t="s">
        <v>386</v>
      </c>
      <c r="C897" s="635"/>
      <c r="D897" s="635" t="s">
        <v>387</v>
      </c>
      <c r="E897" s="635"/>
      <c r="F897" s="635" t="s">
        <v>388</v>
      </c>
      <c r="G897" s="635"/>
      <c r="J897" s="633">
        <v>3</v>
      </c>
      <c r="K897" s="634"/>
      <c r="L897" s="456" t="s">
        <v>375</v>
      </c>
      <c r="M897" s="490"/>
    </row>
    <row r="898" spans="1:13" ht="30" customHeight="1" x14ac:dyDescent="0.3">
      <c r="A898" s="488" t="s">
        <v>389</v>
      </c>
      <c r="B898" s="635" t="s">
        <v>390</v>
      </c>
      <c r="C898" s="635"/>
      <c r="D898" s="635" t="s">
        <v>391</v>
      </c>
      <c r="E898" s="635"/>
      <c r="F898" s="635" t="s">
        <v>392</v>
      </c>
      <c r="G898" s="635"/>
      <c r="J898" s="633">
        <v>2</v>
      </c>
      <c r="K898" s="634"/>
      <c r="L898" s="456" t="s">
        <v>370</v>
      </c>
      <c r="M898" s="490"/>
    </row>
    <row r="899" spans="1:13" ht="30" customHeight="1" x14ac:dyDescent="0.3">
      <c r="A899" s="488" t="s">
        <v>393</v>
      </c>
      <c r="B899" s="635" t="s">
        <v>394</v>
      </c>
      <c r="C899" s="635"/>
      <c r="D899" s="635" t="s">
        <v>395</v>
      </c>
      <c r="E899" s="635"/>
      <c r="F899" s="635" t="s">
        <v>396</v>
      </c>
      <c r="G899" s="635"/>
      <c r="J899" s="633">
        <v>1</v>
      </c>
      <c r="K899" s="634"/>
      <c r="L899" s="456" t="s">
        <v>397</v>
      </c>
      <c r="M899" s="490"/>
    </row>
    <row r="900" spans="1:13" ht="30" customHeight="1" thickBot="1" x14ac:dyDescent="0.35">
      <c r="A900" s="491" t="s">
        <v>398</v>
      </c>
      <c r="B900" s="636" t="s">
        <v>399</v>
      </c>
      <c r="C900" s="636"/>
      <c r="D900" s="636" t="s">
        <v>400</v>
      </c>
      <c r="E900" s="636"/>
      <c r="F900" s="636" t="s">
        <v>401</v>
      </c>
      <c r="G900" s="636"/>
      <c r="H900" s="492"/>
      <c r="I900" s="492"/>
      <c r="J900" s="492"/>
      <c r="K900" s="492"/>
      <c r="L900" s="492"/>
      <c r="M900" s="493"/>
    </row>
    <row r="903" spans="1:13" ht="30" customHeight="1" thickBot="1" x14ac:dyDescent="0.35"/>
    <row r="904" spans="1:13" ht="30" customHeight="1" x14ac:dyDescent="0.3">
      <c r="A904" s="460"/>
      <c r="B904" s="655" t="s">
        <v>443</v>
      </c>
      <c r="C904" s="655"/>
      <c r="D904" s="655"/>
      <c r="E904" s="655"/>
      <c r="F904" s="655"/>
      <c r="G904" s="655"/>
      <c r="H904" s="655"/>
      <c r="I904" s="656"/>
      <c r="J904" s="657" t="s">
        <v>444</v>
      </c>
      <c r="K904" s="655"/>
      <c r="L904" s="655"/>
      <c r="M904" s="658"/>
    </row>
    <row r="905" spans="1:13" ht="30" customHeight="1" x14ac:dyDescent="0.3">
      <c r="A905" s="649" t="s">
        <v>445</v>
      </c>
      <c r="B905" s="635"/>
      <c r="C905" s="635"/>
      <c r="D905" s="635"/>
      <c r="E905" s="635"/>
      <c r="F905" s="635"/>
      <c r="G905" s="635"/>
      <c r="H905" s="635"/>
      <c r="I905" s="635"/>
      <c r="J905" s="635"/>
      <c r="K905" s="635"/>
      <c r="L905" s="635"/>
      <c r="M905" s="646"/>
    </row>
    <row r="906" spans="1:13" ht="30" customHeight="1" x14ac:dyDescent="0.3">
      <c r="A906" s="461"/>
      <c r="B906" s="659" t="s">
        <v>446</v>
      </c>
      <c r="C906" s="659"/>
      <c r="D906" s="659"/>
      <c r="E906" s="660"/>
      <c r="F906" s="462" t="s">
        <v>447</v>
      </c>
      <c r="G906" s="462"/>
      <c r="H906" s="633" t="s">
        <v>448</v>
      </c>
      <c r="I906" s="650"/>
      <c r="J906" s="634"/>
      <c r="K906" s="463" t="s">
        <v>449</v>
      </c>
      <c r="L906" s="464"/>
      <c r="M906" s="465"/>
    </row>
    <row r="907" spans="1:13" ht="30" customHeight="1" x14ac:dyDescent="0.3">
      <c r="A907" s="653" t="s">
        <v>509</v>
      </c>
      <c r="B907" s="650"/>
      <c r="C907" s="650"/>
      <c r="D907" s="650"/>
      <c r="E907" s="650"/>
      <c r="F907" s="650"/>
      <c r="G907" s="650"/>
      <c r="H907" s="650"/>
      <c r="I907" s="650"/>
      <c r="J907" s="650"/>
      <c r="K907" s="650"/>
      <c r="L907" s="650"/>
      <c r="M907" s="651"/>
    </row>
    <row r="908" spans="1:13" ht="30" customHeight="1" x14ac:dyDescent="0.3">
      <c r="A908" s="652" t="s">
        <v>450</v>
      </c>
      <c r="B908" s="638"/>
      <c r="C908" s="638"/>
      <c r="D908" s="638"/>
      <c r="E908" s="638"/>
      <c r="F908" s="638"/>
      <c r="G908" s="638"/>
      <c r="H908" s="638"/>
      <c r="I908" s="638"/>
      <c r="J908" s="638"/>
      <c r="K908" s="638"/>
      <c r="L908" s="638"/>
      <c r="M908" s="654"/>
    </row>
    <row r="909" spans="1:13" ht="30" customHeight="1" x14ac:dyDescent="0.3">
      <c r="A909" s="642" t="s">
        <v>451</v>
      </c>
      <c r="B909" s="643"/>
      <c r="C909" s="644" t="s">
        <v>87</v>
      </c>
      <c r="D909" s="638"/>
      <c r="E909" s="638"/>
      <c r="F909" s="638"/>
      <c r="G909" s="639"/>
      <c r="H909" s="466" t="s">
        <v>452</v>
      </c>
      <c r="I909" s="467"/>
      <c r="J909" s="640">
        <v>19</v>
      </c>
      <c r="K909" s="640"/>
      <c r="L909" s="640"/>
      <c r="M909" s="641"/>
    </row>
    <row r="910" spans="1:13" ht="30" customHeight="1" x14ac:dyDescent="0.3">
      <c r="A910" s="642" t="s">
        <v>453</v>
      </c>
      <c r="B910" s="643"/>
      <c r="C910" s="644" t="s">
        <v>423</v>
      </c>
      <c r="D910" s="638"/>
      <c r="E910" s="638"/>
      <c r="F910" s="638"/>
      <c r="G910" s="639"/>
      <c r="H910" s="466" t="s">
        <v>454</v>
      </c>
      <c r="I910" s="467"/>
      <c r="J910" s="640">
        <v>1559</v>
      </c>
      <c r="K910" s="640"/>
      <c r="L910" s="640"/>
      <c r="M910" s="641"/>
    </row>
    <row r="911" spans="1:13" ht="30" customHeight="1" x14ac:dyDescent="0.3">
      <c r="A911" s="642" t="s">
        <v>455</v>
      </c>
      <c r="B911" s="643"/>
      <c r="C911" s="637" t="s">
        <v>265</v>
      </c>
      <c r="D911" s="638"/>
      <c r="E911" s="638"/>
      <c r="F911" s="638"/>
      <c r="G911" s="639"/>
      <c r="H911" s="466" t="s">
        <v>456</v>
      </c>
      <c r="I911" s="467"/>
      <c r="J911" s="640" t="s">
        <v>269</v>
      </c>
      <c r="K911" s="640"/>
      <c r="L911" s="640"/>
      <c r="M911" s="641"/>
    </row>
    <row r="912" spans="1:13" ht="30" customHeight="1" x14ac:dyDescent="0.3">
      <c r="A912" s="642" t="s">
        <v>457</v>
      </c>
      <c r="B912" s="643"/>
      <c r="C912" s="644" t="s">
        <v>89</v>
      </c>
      <c r="D912" s="638"/>
      <c r="E912" s="638"/>
      <c r="F912" s="638"/>
      <c r="G912" s="639"/>
      <c r="H912" s="645" t="s">
        <v>356</v>
      </c>
      <c r="I912" s="640"/>
      <c r="J912" s="640" t="s">
        <v>88</v>
      </c>
      <c r="K912" s="640"/>
      <c r="L912" s="640"/>
      <c r="M912" s="641"/>
    </row>
    <row r="913" spans="1:13" ht="30" customHeight="1" x14ac:dyDescent="0.3">
      <c r="A913" s="649" t="s">
        <v>458</v>
      </c>
      <c r="B913" s="635"/>
      <c r="C913" s="635"/>
      <c r="D913" s="635"/>
      <c r="E913" s="635"/>
      <c r="F913" s="635"/>
      <c r="G913" s="635"/>
      <c r="H913" s="635"/>
      <c r="I913" s="635"/>
      <c r="J913" s="635"/>
      <c r="K913" s="635"/>
      <c r="L913" s="635"/>
      <c r="M913" s="646"/>
    </row>
    <row r="914" spans="1:13" ht="30" customHeight="1" x14ac:dyDescent="0.3">
      <c r="A914" s="661" t="s">
        <v>459</v>
      </c>
      <c r="B914" s="635" t="s">
        <v>460</v>
      </c>
      <c r="C914" s="635"/>
      <c r="D914" s="635"/>
      <c r="E914" s="635"/>
      <c r="F914" s="635"/>
      <c r="G914" s="635"/>
      <c r="H914" s="635" t="s">
        <v>461</v>
      </c>
      <c r="I914" s="635"/>
      <c r="J914" s="635"/>
      <c r="K914" s="635"/>
      <c r="L914" s="635"/>
      <c r="M914" s="646"/>
    </row>
    <row r="915" spans="1:13" ht="62.25" customHeight="1" x14ac:dyDescent="0.3">
      <c r="A915" s="661"/>
      <c r="B915" s="468" t="s">
        <v>462</v>
      </c>
      <c r="C915" s="468" t="s">
        <v>463</v>
      </c>
      <c r="D915" s="468" t="s">
        <v>464</v>
      </c>
      <c r="E915" s="468" t="s">
        <v>465</v>
      </c>
      <c r="F915" s="468">
        <v>100</v>
      </c>
      <c r="G915" s="459" t="s">
        <v>326</v>
      </c>
      <c r="H915" s="468" t="s">
        <v>466</v>
      </c>
      <c r="I915" s="468" t="s">
        <v>463</v>
      </c>
      <c r="J915" s="468" t="s">
        <v>464</v>
      </c>
      <c r="K915" s="468" t="s">
        <v>467</v>
      </c>
      <c r="L915" s="468">
        <v>100</v>
      </c>
      <c r="M915" s="469" t="s">
        <v>326</v>
      </c>
    </row>
    <row r="916" spans="1:13" ht="30" customHeight="1" x14ac:dyDescent="0.3">
      <c r="A916" s="470" t="s">
        <v>21</v>
      </c>
      <c r="B916" s="455">
        <v>6.25</v>
      </c>
      <c r="C916" s="456">
        <v>5</v>
      </c>
      <c r="D916" s="456">
        <v>5</v>
      </c>
      <c r="E916" s="455">
        <v>52.5</v>
      </c>
      <c r="F916" s="473">
        <f t="shared" ref="F916" si="220">SUM(B916:E916)</f>
        <v>68.75</v>
      </c>
      <c r="G916" s="456" t="str">
        <f t="shared" ref="G916:G917" si="221">IF(F916&gt;=91,"A1",IF(F916&gt;=81,"A2",IF(F916&gt;=71,"B1",IF(F916&gt;=61,"B2",IF(F916&gt;=51,"C1",IF(F916&gt;=41,"C2",IF(F916&gt;=33,"D","E")))))))</f>
        <v>B2</v>
      </c>
      <c r="H916" s="480">
        <v>7.75</v>
      </c>
      <c r="I916" s="456">
        <v>5</v>
      </c>
      <c r="J916" s="456">
        <v>5</v>
      </c>
      <c r="K916" s="475">
        <v>73</v>
      </c>
      <c r="L916" s="473">
        <f t="shared" ref="L916:L917" si="222">SUM(H916:K916)</f>
        <v>90.75</v>
      </c>
      <c r="M916" s="456" t="str">
        <f t="shared" ref="M916:M917" si="223">IF(L916&gt;=91,"A1",IF(L916&gt;=81,"A2",IF(L916&gt;=71,"B1",IF(L916&gt;=61,"B2",IF(L916&gt;=51,"C1",IF(L916&gt;=41,"C2",IF(L916&gt;=33,"D","E")))))))</f>
        <v>A2</v>
      </c>
    </row>
    <row r="917" spans="1:13" ht="30" customHeight="1" x14ac:dyDescent="0.3">
      <c r="A917" s="470" t="s">
        <v>22</v>
      </c>
      <c r="B917" s="457">
        <v>8.5</v>
      </c>
      <c r="C917" s="458">
        <v>4</v>
      </c>
      <c r="D917" s="458">
        <v>4</v>
      </c>
      <c r="E917" s="458">
        <v>47</v>
      </c>
      <c r="F917" s="458">
        <f t="shared" ref="F917" si="224">(B917+C917+D917+E917)</f>
        <v>63.5</v>
      </c>
      <c r="G917" s="458" t="str">
        <f t="shared" si="221"/>
        <v>B2</v>
      </c>
      <c r="H917" s="478">
        <v>5.75</v>
      </c>
      <c r="I917" s="474">
        <v>4.5</v>
      </c>
      <c r="J917" s="474">
        <v>3.5</v>
      </c>
      <c r="K917" s="478">
        <v>52</v>
      </c>
      <c r="L917" s="458">
        <f t="shared" si="222"/>
        <v>65.75</v>
      </c>
      <c r="M917" s="479" t="str">
        <f t="shared" si="223"/>
        <v>B2</v>
      </c>
    </row>
    <row r="918" spans="1:13" ht="30" customHeight="1" x14ac:dyDescent="0.3">
      <c r="A918" s="470" t="s">
        <v>468</v>
      </c>
      <c r="B918" s="456">
        <v>6</v>
      </c>
      <c r="C918" s="456">
        <v>5</v>
      </c>
      <c r="D918" s="456">
        <v>5</v>
      </c>
      <c r="E918" s="456">
        <v>49</v>
      </c>
      <c r="F918" s="456">
        <f t="shared" ref="F918:F920" si="225">SUM(B918:E918)</f>
        <v>65</v>
      </c>
      <c r="G918" s="456" t="str">
        <f t="shared" ref="G918:G920" si="226">IF(F918&gt;=91,"A1",IF(F918&gt;=81,"A2",IF(F918&gt;=71,"B1",IF(F918&gt;=61,"B2",IF(F918&gt;=51,"C1",IF(F918&gt;=41,"C2",IF(F918&gt;=33,"D","E")))))))</f>
        <v>B2</v>
      </c>
      <c r="H918" s="480">
        <v>5.25</v>
      </c>
      <c r="I918" s="456">
        <v>5</v>
      </c>
      <c r="J918" s="456">
        <v>5</v>
      </c>
      <c r="K918" s="480">
        <v>48.5</v>
      </c>
      <c r="L918" s="473">
        <f t="shared" ref="L918" si="227">SUM(H918:K918)</f>
        <v>63.75</v>
      </c>
      <c r="M918" s="456" t="str">
        <f t="shared" ref="M918:M920" si="228">IF(L918&gt;=91,"A1",IF(L918&gt;=81,"A2",IF(L918&gt;=71,"B1",IF(L918&gt;=61,"B2",IF(L918&gt;=51,"C1",IF(L918&gt;=41,"C2",IF(L918&gt;=33,"D","E")))))))</f>
        <v>B2</v>
      </c>
    </row>
    <row r="919" spans="1:13" ht="30" customHeight="1" x14ac:dyDescent="0.3">
      <c r="A919" s="470" t="s">
        <v>24</v>
      </c>
      <c r="B919" s="459">
        <v>9</v>
      </c>
      <c r="C919" s="456">
        <v>5</v>
      </c>
      <c r="D919" s="456">
        <v>5</v>
      </c>
      <c r="E919" s="456">
        <v>66</v>
      </c>
      <c r="F919" s="456">
        <f t="shared" si="225"/>
        <v>85</v>
      </c>
      <c r="G919" s="456" t="str">
        <f t="shared" si="226"/>
        <v>A2</v>
      </c>
      <c r="H919" s="459">
        <v>7.75</v>
      </c>
      <c r="I919" s="514">
        <v>5</v>
      </c>
      <c r="J919" s="475">
        <v>4</v>
      </c>
      <c r="K919" s="480">
        <v>53</v>
      </c>
      <c r="L919" s="473">
        <f t="shared" ref="L919" si="229">SUM(H919:K919)</f>
        <v>69.75</v>
      </c>
      <c r="M919" s="473" t="str">
        <f t="shared" si="228"/>
        <v>B2</v>
      </c>
    </row>
    <row r="920" spans="1:13" ht="30" customHeight="1" x14ac:dyDescent="0.3">
      <c r="A920" s="470" t="s">
        <v>359</v>
      </c>
      <c r="B920" s="456">
        <v>7.25</v>
      </c>
      <c r="C920" s="456">
        <v>5</v>
      </c>
      <c r="D920" s="456">
        <v>5</v>
      </c>
      <c r="E920" s="456">
        <v>51.5</v>
      </c>
      <c r="F920" s="456">
        <f t="shared" si="225"/>
        <v>68.75</v>
      </c>
      <c r="G920" s="456" t="str">
        <f t="shared" si="226"/>
        <v>B2</v>
      </c>
      <c r="H920" s="459">
        <v>7</v>
      </c>
      <c r="I920" s="456">
        <v>3</v>
      </c>
      <c r="J920" s="456">
        <v>5</v>
      </c>
      <c r="K920" s="480">
        <v>50.5</v>
      </c>
      <c r="L920" s="474">
        <f t="shared" ref="L920" si="230">SUM(H920:K920)</f>
        <v>65.5</v>
      </c>
      <c r="M920" s="456" t="str">
        <f t="shared" si="228"/>
        <v>B2</v>
      </c>
    </row>
    <row r="921" spans="1:13" ht="30" customHeight="1" x14ac:dyDescent="0.3">
      <c r="A921" s="653" t="s">
        <v>503</v>
      </c>
      <c r="B921" s="634"/>
      <c r="C921" s="456"/>
      <c r="D921" s="456"/>
      <c r="E921" s="483">
        <v>33.5</v>
      </c>
      <c r="F921" s="480"/>
      <c r="G921" s="456"/>
      <c r="H921" s="456"/>
      <c r="I921" s="456"/>
      <c r="J921" s="456"/>
      <c r="K921" s="456">
        <v>41</v>
      </c>
      <c r="L921" s="456"/>
      <c r="M921" s="484"/>
    </row>
    <row r="922" spans="1:13" ht="30" customHeight="1" x14ac:dyDescent="0.3">
      <c r="A922" s="653" t="s">
        <v>504</v>
      </c>
      <c r="B922" s="634"/>
      <c r="C922" s="456"/>
      <c r="D922" s="456"/>
      <c r="E922" s="485">
        <v>46</v>
      </c>
      <c r="F922" s="456"/>
      <c r="G922" s="456"/>
      <c r="H922" s="456"/>
      <c r="I922" s="456"/>
      <c r="J922" s="456"/>
      <c r="K922" s="485">
        <v>34</v>
      </c>
      <c r="L922" s="456"/>
      <c r="M922" s="484"/>
    </row>
    <row r="923" spans="1:13" ht="30" customHeight="1" x14ac:dyDescent="0.3">
      <c r="A923" s="653" t="s">
        <v>561</v>
      </c>
      <c r="B923" s="634"/>
      <c r="C923" s="456"/>
      <c r="D923" s="456"/>
      <c r="E923" s="456">
        <v>40.5</v>
      </c>
      <c r="F923" s="456"/>
      <c r="G923" s="456"/>
      <c r="H923" s="456"/>
      <c r="I923" s="456"/>
      <c r="J923" s="456"/>
      <c r="K923" s="456">
        <v>33</v>
      </c>
      <c r="L923" s="456"/>
      <c r="M923" s="484"/>
    </row>
    <row r="924" spans="1:13" ht="62.25" customHeight="1" x14ac:dyDescent="0.3">
      <c r="A924" s="464" t="s">
        <v>470</v>
      </c>
      <c r="B924" s="464"/>
      <c r="C924" s="486" t="s">
        <v>471</v>
      </c>
      <c r="D924" s="456">
        <f>(F916+F917+F918+F919+F920)</f>
        <v>351</v>
      </c>
      <c r="E924" s="456"/>
      <c r="F924" s="486" t="s">
        <v>472</v>
      </c>
      <c r="G924" s="456">
        <f>(D924/500)*100</f>
        <v>70.199999999999989</v>
      </c>
      <c r="H924" s="456"/>
      <c r="I924" s="464"/>
      <c r="J924" s="647" t="s">
        <v>473</v>
      </c>
      <c r="K924" s="647"/>
      <c r="L924" s="635" t="str">
        <f>IF(G924&gt;=91,"A1",IF(G924&gt;=81,"A2",IF(G924&gt;=71,"B1",IF(G924&gt;=61,"B2",IF(G924&gt;=51,"C1",IF(G924&gt;=41,"C2",IF(G924&gt;=33,"D","E")))))))</f>
        <v>B2</v>
      </c>
      <c r="M924" s="635" t="str">
        <f t="shared" ref="M924:M926" si="231">IF(L924&gt;=91,"A1",IF(L924&gt;=81,"A2",IF(L924&gt;=71,"B1",IF(L924&gt;=61,"B2",IF(L924&gt;=51,"C1",IF(L924&gt;=41,"C2",IF(L924&gt;=33,"D","E")))))))</f>
        <v>A1</v>
      </c>
    </row>
    <row r="925" spans="1:13" ht="62.25" customHeight="1" x14ac:dyDescent="0.3">
      <c r="A925" s="486" t="s">
        <v>474</v>
      </c>
      <c r="B925" s="464"/>
      <c r="C925" s="486" t="s">
        <v>475</v>
      </c>
      <c r="D925" s="456">
        <f>(L916+L917+L918+L919+L920)</f>
        <v>355.5</v>
      </c>
      <c r="E925" s="456"/>
      <c r="F925" s="486" t="s">
        <v>476</v>
      </c>
      <c r="G925" s="456">
        <f>(D925/500)*100</f>
        <v>71.099999999999994</v>
      </c>
      <c r="H925" s="456"/>
      <c r="I925" s="464"/>
      <c r="J925" s="647" t="s">
        <v>477</v>
      </c>
      <c r="K925" s="647"/>
      <c r="L925" s="635" t="str">
        <f>IF(G925&gt;=91,"A1",IF(G925&gt;=81,"A2",IF(G925&gt;=71,"B1",IF(G925&gt;=61,"B2",IF(G925&gt;=51,"C1",IF(G925&gt;=41,"C2",IF(G925&gt;=33,"D","E")))))))</f>
        <v>B1</v>
      </c>
      <c r="M925" s="635" t="str">
        <f t="shared" si="231"/>
        <v>A1</v>
      </c>
    </row>
    <row r="926" spans="1:13" ht="52.5" customHeight="1" x14ac:dyDescent="0.3">
      <c r="A926" s="487" t="s">
        <v>478</v>
      </c>
      <c r="B926" s="487"/>
      <c r="C926" s="487"/>
      <c r="D926" s="648">
        <f>SUM(D924:D925)</f>
        <v>706.5</v>
      </c>
      <c r="E926" s="648"/>
      <c r="F926" s="487" t="s">
        <v>479</v>
      </c>
      <c r="G926" s="487"/>
      <c r="H926" s="487"/>
      <c r="I926" s="487">
        <f>(D926/1000)*100</f>
        <v>70.650000000000006</v>
      </c>
      <c r="J926" s="487" t="s">
        <v>480</v>
      </c>
      <c r="K926" s="487"/>
      <c r="L926" s="648" t="str">
        <f>IF(I926&gt;=91,"A1",IF(I926&gt;=81,"A2",IF(I926&gt;=71,"B1",IF(I926&gt;=61,"B2",IF(I926&gt;=51,"C1",IF(I926&gt;=41,"C2",IF(I926&gt;=33,"D","E")))))))</f>
        <v>B2</v>
      </c>
      <c r="M926" s="648" t="str">
        <f t="shared" si="231"/>
        <v>A1</v>
      </c>
    </row>
    <row r="927" spans="1:13" ht="30" customHeight="1" x14ac:dyDescent="0.3">
      <c r="A927" s="645" t="s">
        <v>365</v>
      </c>
      <c r="B927" s="640"/>
      <c r="C927" s="640"/>
      <c r="D927" s="640"/>
      <c r="E927" s="640"/>
      <c r="F927" s="640"/>
      <c r="G927" s="640"/>
      <c r="H927" s="640"/>
      <c r="I927" s="640"/>
      <c r="J927" s="640"/>
      <c r="K927" s="640"/>
      <c r="L927" s="640"/>
      <c r="M927" s="641"/>
    </row>
    <row r="928" spans="1:13" ht="30" customHeight="1" x14ac:dyDescent="0.3">
      <c r="A928" s="649" t="s">
        <v>366</v>
      </c>
      <c r="B928" s="635"/>
      <c r="C928" s="635"/>
      <c r="D928" s="635"/>
      <c r="E928" s="635"/>
      <c r="F928" s="635"/>
      <c r="G928" s="635"/>
      <c r="H928" s="635"/>
      <c r="I928" s="635"/>
      <c r="J928" s="635"/>
      <c r="K928" s="635"/>
      <c r="L928" s="635"/>
      <c r="M928" s="646"/>
    </row>
    <row r="929" spans="1:13" ht="30" customHeight="1" x14ac:dyDescent="0.3">
      <c r="A929" s="649" t="s">
        <v>367</v>
      </c>
      <c r="B929" s="635"/>
      <c r="C929" s="635"/>
      <c r="D929" s="635"/>
      <c r="E929" s="635"/>
      <c r="F929" s="635" t="s">
        <v>368</v>
      </c>
      <c r="G929" s="635"/>
      <c r="H929" s="635"/>
      <c r="I929" s="635"/>
      <c r="J929" s="635"/>
      <c r="K929" s="635" t="s">
        <v>481</v>
      </c>
      <c r="L929" s="635"/>
      <c r="M929" s="646"/>
    </row>
    <row r="930" spans="1:13" ht="30" customHeight="1" x14ac:dyDescent="0.3">
      <c r="A930" s="645" t="s">
        <v>369</v>
      </c>
      <c r="B930" s="640"/>
      <c r="C930" s="640"/>
      <c r="D930" s="640"/>
      <c r="E930" s="640"/>
      <c r="F930" s="635" t="s">
        <v>375</v>
      </c>
      <c r="G930" s="635"/>
      <c r="H930" s="635"/>
      <c r="I930" s="635"/>
      <c r="J930" s="635"/>
      <c r="K930" s="635" t="s">
        <v>375</v>
      </c>
      <c r="L930" s="635"/>
      <c r="M930" s="646"/>
    </row>
    <row r="931" spans="1:13" ht="30" customHeight="1" x14ac:dyDescent="0.3">
      <c r="A931" s="649" t="s">
        <v>371</v>
      </c>
      <c r="B931" s="635"/>
      <c r="C931" s="635"/>
      <c r="D931" s="635"/>
      <c r="E931" s="635"/>
      <c r="F931" s="635"/>
      <c r="G931" s="635"/>
      <c r="H931" s="635"/>
      <c r="I931" s="635"/>
      <c r="J931" s="635"/>
      <c r="K931" s="635"/>
      <c r="L931" s="635"/>
      <c r="M931" s="646"/>
    </row>
    <row r="932" spans="1:13" ht="30" customHeight="1" x14ac:dyDescent="0.3">
      <c r="A932" s="649" t="s">
        <v>367</v>
      </c>
      <c r="B932" s="635"/>
      <c r="C932" s="635"/>
      <c r="D932" s="635"/>
      <c r="E932" s="635"/>
      <c r="F932" s="635" t="s">
        <v>368</v>
      </c>
      <c r="G932" s="635"/>
      <c r="H932" s="635"/>
      <c r="I932" s="635"/>
      <c r="J932" s="635"/>
      <c r="K932" s="635" t="s">
        <v>481</v>
      </c>
      <c r="L932" s="635"/>
      <c r="M932" s="646"/>
    </row>
    <row r="933" spans="1:13" ht="30" customHeight="1" x14ac:dyDescent="0.3">
      <c r="A933" s="642" t="s">
        <v>372</v>
      </c>
      <c r="B933" s="643"/>
      <c r="C933" s="643"/>
      <c r="D933" s="643"/>
      <c r="E933" s="643"/>
      <c r="F933" s="635" t="s">
        <v>375</v>
      </c>
      <c r="G933" s="635"/>
      <c r="H933" s="635"/>
      <c r="I933" s="635"/>
      <c r="J933" s="635"/>
      <c r="K933" s="635" t="s">
        <v>375</v>
      </c>
      <c r="L933" s="635"/>
      <c r="M933" s="646"/>
    </row>
    <row r="934" spans="1:13" ht="30" customHeight="1" x14ac:dyDescent="0.3">
      <c r="A934" s="642" t="s">
        <v>373</v>
      </c>
      <c r="B934" s="643"/>
      <c r="C934" s="643"/>
      <c r="D934" s="643"/>
      <c r="E934" s="643"/>
      <c r="F934" s="635" t="s">
        <v>375</v>
      </c>
      <c r="G934" s="635"/>
      <c r="H934" s="635"/>
      <c r="I934" s="635"/>
      <c r="J934" s="635"/>
      <c r="K934" s="635" t="s">
        <v>375</v>
      </c>
      <c r="L934" s="635"/>
      <c r="M934" s="646"/>
    </row>
    <row r="935" spans="1:13" ht="30" customHeight="1" x14ac:dyDescent="0.3">
      <c r="A935" s="652" t="s">
        <v>374</v>
      </c>
      <c r="B935" s="638"/>
      <c r="C935" s="638"/>
      <c r="D935" s="638"/>
      <c r="E935" s="639"/>
      <c r="F935" s="633" t="s">
        <v>370</v>
      </c>
      <c r="G935" s="650"/>
      <c r="H935" s="650"/>
      <c r="I935" s="650"/>
      <c r="J935" s="634"/>
      <c r="K935" s="633" t="s">
        <v>375</v>
      </c>
      <c r="L935" s="650"/>
      <c r="M935" s="651"/>
    </row>
    <row r="936" spans="1:13" ht="30" customHeight="1" x14ac:dyDescent="0.3">
      <c r="A936" s="652" t="s">
        <v>376</v>
      </c>
      <c r="B936" s="638"/>
      <c r="C936" s="638"/>
      <c r="D936" s="638"/>
      <c r="E936" s="639"/>
      <c r="F936" s="633" t="s">
        <v>375</v>
      </c>
      <c r="G936" s="650"/>
      <c r="H936" s="650"/>
      <c r="I936" s="650"/>
      <c r="J936" s="634"/>
      <c r="K936" s="633" t="s">
        <v>375</v>
      </c>
      <c r="L936" s="650"/>
      <c r="M936" s="651"/>
    </row>
    <row r="937" spans="1:13" ht="30" customHeight="1" x14ac:dyDescent="0.3">
      <c r="A937" s="649" t="s">
        <v>377</v>
      </c>
      <c r="B937" s="635"/>
      <c r="C937" s="635"/>
      <c r="D937" s="635"/>
      <c r="E937" s="635"/>
      <c r="F937" s="635"/>
      <c r="G937" s="635"/>
      <c r="H937" s="635"/>
      <c r="I937" s="635"/>
      <c r="J937" s="635"/>
      <c r="K937" s="635"/>
      <c r="L937" s="635"/>
      <c r="M937" s="646"/>
    </row>
    <row r="938" spans="1:13" ht="30" customHeight="1" x14ac:dyDescent="0.3">
      <c r="A938" s="649" t="s">
        <v>367</v>
      </c>
      <c r="B938" s="635"/>
      <c r="C938" s="635"/>
      <c r="D938" s="635"/>
      <c r="E938" s="635"/>
      <c r="F938" s="635" t="s">
        <v>368</v>
      </c>
      <c r="G938" s="635"/>
      <c r="H938" s="635"/>
      <c r="I938" s="635"/>
      <c r="J938" s="635"/>
      <c r="K938" s="635" t="s">
        <v>481</v>
      </c>
      <c r="L938" s="635"/>
      <c r="M938" s="646"/>
    </row>
    <row r="939" spans="1:13" ht="30" customHeight="1" x14ac:dyDescent="0.3">
      <c r="A939" s="645" t="s">
        <v>378</v>
      </c>
      <c r="B939" s="640"/>
      <c r="C939" s="640"/>
      <c r="D939" s="640"/>
      <c r="E939" s="640"/>
      <c r="F939" s="640"/>
      <c r="G939" s="635" t="s">
        <v>556</v>
      </c>
      <c r="H939" s="635"/>
      <c r="I939" s="635"/>
      <c r="J939" s="635"/>
      <c r="K939" s="635"/>
      <c r="L939" s="635"/>
      <c r="M939" s="646"/>
    </row>
    <row r="940" spans="1:13" ht="30" customHeight="1" x14ac:dyDescent="0.3">
      <c r="A940" s="470" t="s">
        <v>482</v>
      </c>
      <c r="B940" s="633" t="s">
        <v>48</v>
      </c>
      <c r="C940" s="650"/>
      <c r="D940" s="650"/>
      <c r="E940" s="650"/>
      <c r="F940" s="650"/>
      <c r="G940" s="650"/>
      <c r="H940" s="650"/>
      <c r="I940" s="650"/>
      <c r="J940" s="650"/>
      <c r="K940" s="650"/>
      <c r="L940" s="650"/>
      <c r="M940" s="651"/>
    </row>
    <row r="941" spans="1:13" ht="30" customHeight="1" x14ac:dyDescent="0.3">
      <c r="A941" s="470" t="s">
        <v>380</v>
      </c>
      <c r="B941" s="633" t="s">
        <v>536</v>
      </c>
      <c r="C941" s="650"/>
      <c r="D941" s="650"/>
      <c r="E941" s="650"/>
      <c r="F941" s="650"/>
      <c r="G941" s="650"/>
      <c r="H941" s="650"/>
      <c r="I941" s="650"/>
      <c r="J941" s="650"/>
      <c r="K941" s="650"/>
      <c r="L941" s="650"/>
      <c r="M941" s="651"/>
    </row>
    <row r="942" spans="1:13" ht="30" customHeight="1" x14ac:dyDescent="0.3">
      <c r="A942" s="649" t="s">
        <v>483</v>
      </c>
      <c r="B942" s="635"/>
      <c r="C942" s="635"/>
      <c r="D942" s="635" t="s">
        <v>501</v>
      </c>
      <c r="E942" s="635"/>
      <c r="F942" s="635"/>
      <c r="G942" s="635"/>
      <c r="H942" s="635"/>
      <c r="I942" s="635"/>
      <c r="J942" s="635" t="s">
        <v>484</v>
      </c>
      <c r="K942" s="635"/>
      <c r="L942" s="635"/>
      <c r="M942" s="646"/>
    </row>
    <row r="943" spans="1:13" ht="30" customHeight="1" x14ac:dyDescent="0.3">
      <c r="A943" s="649"/>
      <c r="B943" s="635"/>
      <c r="C943" s="635"/>
      <c r="D943" s="635"/>
      <c r="E943" s="635"/>
      <c r="F943" s="635"/>
      <c r="G943" s="635"/>
      <c r="H943" s="635"/>
      <c r="I943" s="635"/>
      <c r="J943" s="635"/>
      <c r="K943" s="635"/>
      <c r="L943" s="635"/>
      <c r="M943" s="646"/>
    </row>
    <row r="944" spans="1:13" ht="30" customHeight="1" x14ac:dyDescent="0.3">
      <c r="A944" s="649"/>
      <c r="B944" s="635"/>
      <c r="C944" s="635"/>
      <c r="D944" s="635"/>
      <c r="E944" s="635"/>
      <c r="F944" s="635"/>
      <c r="G944" s="635"/>
      <c r="H944" s="635"/>
      <c r="I944" s="635"/>
      <c r="J944" s="635"/>
      <c r="K944" s="635"/>
      <c r="L944" s="635"/>
      <c r="M944" s="646"/>
    </row>
    <row r="945" spans="1:13" ht="30" customHeight="1" x14ac:dyDescent="0.3">
      <c r="A945" s="649"/>
      <c r="B945" s="635"/>
      <c r="C945" s="635"/>
      <c r="D945" s="635"/>
      <c r="E945" s="635"/>
      <c r="F945" s="635"/>
      <c r="G945" s="635"/>
      <c r="H945" s="635"/>
      <c r="I945" s="635"/>
      <c r="J945" s="635"/>
      <c r="K945" s="635"/>
      <c r="L945" s="635"/>
      <c r="M945" s="646"/>
    </row>
    <row r="946" spans="1:13" ht="30" customHeight="1" x14ac:dyDescent="0.3">
      <c r="A946" s="649" t="s">
        <v>381</v>
      </c>
      <c r="B946" s="635"/>
      <c r="C946" s="635"/>
      <c r="D946" s="635"/>
      <c r="E946" s="635"/>
      <c r="F946" s="635"/>
      <c r="G946" s="635"/>
      <c r="H946" s="633" t="s">
        <v>382</v>
      </c>
      <c r="I946" s="650"/>
      <c r="J946" s="650"/>
      <c r="K946" s="650"/>
      <c r="L946" s="650"/>
      <c r="M946" s="651"/>
    </row>
    <row r="947" spans="1:13" ht="30" customHeight="1" x14ac:dyDescent="0.3">
      <c r="A947" s="488" t="s">
        <v>383</v>
      </c>
      <c r="B947" s="635" t="s">
        <v>19</v>
      </c>
      <c r="C947" s="635"/>
      <c r="D947" s="464" t="s">
        <v>383</v>
      </c>
      <c r="E947" s="456"/>
      <c r="F947" s="635" t="s">
        <v>19</v>
      </c>
      <c r="G947" s="635"/>
      <c r="J947" s="489" t="s">
        <v>384</v>
      </c>
      <c r="L947" s="489" t="s">
        <v>19</v>
      </c>
      <c r="M947" s="490"/>
    </row>
    <row r="948" spans="1:13" ht="30" customHeight="1" x14ac:dyDescent="0.3">
      <c r="A948" s="488" t="s">
        <v>385</v>
      </c>
      <c r="B948" s="635" t="s">
        <v>386</v>
      </c>
      <c r="C948" s="635"/>
      <c r="D948" s="635" t="s">
        <v>387</v>
      </c>
      <c r="E948" s="635"/>
      <c r="F948" s="635" t="s">
        <v>388</v>
      </c>
      <c r="G948" s="635"/>
      <c r="J948" s="633">
        <v>3</v>
      </c>
      <c r="K948" s="634"/>
      <c r="L948" s="456" t="s">
        <v>375</v>
      </c>
      <c r="M948" s="490"/>
    </row>
    <row r="949" spans="1:13" ht="30" customHeight="1" x14ac:dyDescent="0.3">
      <c r="A949" s="488" t="s">
        <v>389</v>
      </c>
      <c r="B949" s="635" t="s">
        <v>390</v>
      </c>
      <c r="C949" s="635"/>
      <c r="D949" s="635" t="s">
        <v>391</v>
      </c>
      <c r="E949" s="635"/>
      <c r="F949" s="635" t="s">
        <v>392</v>
      </c>
      <c r="G949" s="635"/>
      <c r="J949" s="633">
        <v>2</v>
      </c>
      <c r="K949" s="634"/>
      <c r="L949" s="456" t="s">
        <v>370</v>
      </c>
      <c r="M949" s="490"/>
    </row>
    <row r="950" spans="1:13" ht="30" customHeight="1" x14ac:dyDescent="0.3">
      <c r="A950" s="488" t="s">
        <v>393</v>
      </c>
      <c r="B950" s="635" t="s">
        <v>394</v>
      </c>
      <c r="C950" s="635"/>
      <c r="D950" s="635" t="s">
        <v>395</v>
      </c>
      <c r="E950" s="635"/>
      <c r="F950" s="635" t="s">
        <v>396</v>
      </c>
      <c r="G950" s="635"/>
      <c r="J950" s="633">
        <v>1</v>
      </c>
      <c r="K950" s="634"/>
      <c r="L950" s="456" t="s">
        <v>397</v>
      </c>
      <c r="M950" s="490"/>
    </row>
    <row r="951" spans="1:13" ht="30" customHeight="1" thickBot="1" x14ac:dyDescent="0.35">
      <c r="A951" s="491" t="s">
        <v>398</v>
      </c>
      <c r="B951" s="636" t="s">
        <v>399</v>
      </c>
      <c r="C951" s="636"/>
      <c r="D951" s="636" t="s">
        <v>400</v>
      </c>
      <c r="E951" s="636"/>
      <c r="F951" s="636" t="s">
        <v>401</v>
      </c>
      <c r="G951" s="636"/>
      <c r="H951" s="492"/>
      <c r="I951" s="492"/>
      <c r="J951" s="492"/>
      <c r="K951" s="492"/>
      <c r="L951" s="492"/>
      <c r="M951" s="493"/>
    </row>
    <row r="953" spans="1:13" ht="30" customHeight="1" thickBot="1" x14ac:dyDescent="0.35"/>
    <row r="954" spans="1:13" ht="30" customHeight="1" x14ac:dyDescent="0.3">
      <c r="A954" s="460"/>
      <c r="B954" s="655" t="s">
        <v>443</v>
      </c>
      <c r="C954" s="655"/>
      <c r="D954" s="655"/>
      <c r="E954" s="655"/>
      <c r="F954" s="655"/>
      <c r="G954" s="655"/>
      <c r="H954" s="655"/>
      <c r="I954" s="656"/>
      <c r="J954" s="657" t="s">
        <v>444</v>
      </c>
      <c r="K954" s="655"/>
      <c r="L954" s="655"/>
      <c r="M954" s="658"/>
    </row>
    <row r="955" spans="1:13" ht="30" customHeight="1" x14ac:dyDescent="0.3">
      <c r="A955" s="649" t="s">
        <v>445</v>
      </c>
      <c r="B955" s="635"/>
      <c r="C955" s="635"/>
      <c r="D955" s="635"/>
      <c r="E955" s="635"/>
      <c r="F955" s="635"/>
      <c r="G955" s="635"/>
      <c r="H955" s="635"/>
      <c r="I955" s="635"/>
      <c r="J955" s="635"/>
      <c r="K955" s="635"/>
      <c r="L955" s="635"/>
      <c r="M955" s="646"/>
    </row>
    <row r="956" spans="1:13" ht="30" customHeight="1" x14ac:dyDescent="0.3">
      <c r="A956" s="461"/>
      <c r="B956" s="659" t="s">
        <v>446</v>
      </c>
      <c r="C956" s="659"/>
      <c r="D956" s="659"/>
      <c r="E956" s="660"/>
      <c r="F956" s="462" t="s">
        <v>447</v>
      </c>
      <c r="G956" s="462"/>
      <c r="H956" s="633" t="s">
        <v>448</v>
      </c>
      <c r="I956" s="650"/>
      <c r="J956" s="634"/>
      <c r="K956" s="463" t="s">
        <v>449</v>
      </c>
      <c r="L956" s="464"/>
      <c r="M956" s="465"/>
    </row>
    <row r="957" spans="1:13" ht="30" customHeight="1" x14ac:dyDescent="0.3">
      <c r="A957" s="653" t="s">
        <v>509</v>
      </c>
      <c r="B957" s="650"/>
      <c r="C957" s="650"/>
      <c r="D957" s="650"/>
      <c r="E957" s="650"/>
      <c r="F957" s="650"/>
      <c r="G957" s="650"/>
      <c r="H957" s="650"/>
      <c r="I957" s="650"/>
      <c r="J957" s="650"/>
      <c r="K957" s="650"/>
      <c r="L957" s="650"/>
      <c r="M957" s="651"/>
    </row>
    <row r="958" spans="1:13" ht="30" customHeight="1" x14ac:dyDescent="0.3">
      <c r="A958" s="652" t="s">
        <v>450</v>
      </c>
      <c r="B958" s="638"/>
      <c r="C958" s="638"/>
      <c r="D958" s="638"/>
      <c r="E958" s="638"/>
      <c r="F958" s="638"/>
      <c r="G958" s="638"/>
      <c r="H958" s="638"/>
      <c r="I958" s="638"/>
      <c r="J958" s="638"/>
      <c r="K958" s="638"/>
      <c r="L958" s="638"/>
      <c r="M958" s="654"/>
    </row>
    <row r="959" spans="1:13" ht="30" customHeight="1" x14ac:dyDescent="0.3">
      <c r="A959" s="642" t="s">
        <v>451</v>
      </c>
      <c r="B959" s="643"/>
      <c r="C959" s="644" t="s">
        <v>90</v>
      </c>
      <c r="D959" s="638"/>
      <c r="E959" s="638"/>
      <c r="F959" s="638"/>
      <c r="G959" s="639"/>
      <c r="H959" s="466" t="s">
        <v>452</v>
      </c>
      <c r="I959" s="467"/>
      <c r="J959" s="640">
        <v>20</v>
      </c>
      <c r="K959" s="640"/>
      <c r="L959" s="640"/>
      <c r="M959" s="641"/>
    </row>
    <row r="960" spans="1:13" ht="30" customHeight="1" x14ac:dyDescent="0.3">
      <c r="A960" s="642" t="s">
        <v>453</v>
      </c>
      <c r="B960" s="643"/>
      <c r="C960" s="644" t="s">
        <v>423</v>
      </c>
      <c r="D960" s="638"/>
      <c r="E960" s="638"/>
      <c r="F960" s="638"/>
      <c r="G960" s="639"/>
      <c r="H960" s="466" t="s">
        <v>454</v>
      </c>
      <c r="I960" s="467"/>
      <c r="J960" s="640">
        <v>1238</v>
      </c>
      <c r="K960" s="640"/>
      <c r="L960" s="640"/>
      <c r="M960" s="641"/>
    </row>
    <row r="961" spans="1:13" ht="30" customHeight="1" x14ac:dyDescent="0.3">
      <c r="A961" s="642" t="s">
        <v>455</v>
      </c>
      <c r="B961" s="643"/>
      <c r="C961" s="637">
        <v>41586</v>
      </c>
      <c r="D961" s="638"/>
      <c r="E961" s="638"/>
      <c r="F961" s="638"/>
      <c r="G961" s="639"/>
      <c r="H961" s="466" t="s">
        <v>456</v>
      </c>
      <c r="I961" s="467"/>
      <c r="J961" s="640" t="s">
        <v>275</v>
      </c>
      <c r="K961" s="640"/>
      <c r="L961" s="640"/>
      <c r="M961" s="641"/>
    </row>
    <row r="962" spans="1:13" ht="30" customHeight="1" x14ac:dyDescent="0.3">
      <c r="A962" s="642" t="s">
        <v>457</v>
      </c>
      <c r="B962" s="643"/>
      <c r="C962" s="644" t="s">
        <v>92</v>
      </c>
      <c r="D962" s="638"/>
      <c r="E962" s="638"/>
      <c r="F962" s="638"/>
      <c r="G962" s="639"/>
      <c r="H962" s="645" t="s">
        <v>356</v>
      </c>
      <c r="I962" s="640"/>
      <c r="J962" s="640" t="s">
        <v>257</v>
      </c>
      <c r="K962" s="640"/>
      <c r="L962" s="640"/>
      <c r="M962" s="641"/>
    </row>
    <row r="963" spans="1:13" ht="30" customHeight="1" x14ac:dyDescent="0.3">
      <c r="A963" s="649" t="s">
        <v>458</v>
      </c>
      <c r="B963" s="635"/>
      <c r="C963" s="635"/>
      <c r="D963" s="635"/>
      <c r="E963" s="635"/>
      <c r="F963" s="635"/>
      <c r="G963" s="635"/>
      <c r="H963" s="635"/>
      <c r="I963" s="635"/>
      <c r="J963" s="635"/>
      <c r="K963" s="635"/>
      <c r="L963" s="635"/>
      <c r="M963" s="646"/>
    </row>
    <row r="964" spans="1:13" ht="30" customHeight="1" x14ac:dyDescent="0.3">
      <c r="A964" s="661" t="s">
        <v>459</v>
      </c>
      <c r="B964" s="635" t="s">
        <v>460</v>
      </c>
      <c r="C964" s="635"/>
      <c r="D964" s="635"/>
      <c r="E964" s="635"/>
      <c r="F964" s="635"/>
      <c r="G964" s="635"/>
      <c r="H964" s="635" t="s">
        <v>461</v>
      </c>
      <c r="I964" s="635"/>
      <c r="J964" s="635"/>
      <c r="K964" s="635"/>
      <c r="L964" s="635"/>
      <c r="M964" s="646"/>
    </row>
    <row r="965" spans="1:13" ht="57.75" customHeight="1" x14ac:dyDescent="0.3">
      <c r="A965" s="661"/>
      <c r="B965" s="468" t="s">
        <v>462</v>
      </c>
      <c r="C965" s="468" t="s">
        <v>463</v>
      </c>
      <c r="D965" s="468" t="s">
        <v>464</v>
      </c>
      <c r="E965" s="468" t="s">
        <v>465</v>
      </c>
      <c r="F965" s="468">
        <v>100</v>
      </c>
      <c r="G965" s="459" t="s">
        <v>326</v>
      </c>
      <c r="H965" s="468" t="s">
        <v>466</v>
      </c>
      <c r="I965" s="468" t="s">
        <v>463</v>
      </c>
      <c r="J965" s="468" t="s">
        <v>464</v>
      </c>
      <c r="K965" s="468" t="s">
        <v>467</v>
      </c>
      <c r="L965" s="468">
        <v>100</v>
      </c>
      <c r="M965" s="469" t="s">
        <v>326</v>
      </c>
    </row>
    <row r="966" spans="1:13" ht="30" customHeight="1" x14ac:dyDescent="0.3">
      <c r="A966" s="470" t="s">
        <v>21</v>
      </c>
      <c r="B966" s="455">
        <v>9</v>
      </c>
      <c r="C966" s="456">
        <v>5</v>
      </c>
      <c r="D966" s="456">
        <v>5</v>
      </c>
      <c r="E966" s="455">
        <v>67.5</v>
      </c>
      <c r="F966" s="473">
        <f t="shared" ref="F966" si="232">SUM(B966:E966)</f>
        <v>86.5</v>
      </c>
      <c r="G966" s="456" t="str">
        <f t="shared" ref="G966:G967" si="233">IF(F966&gt;=91,"A1",IF(F966&gt;=81,"A2",IF(F966&gt;=71,"B1",IF(F966&gt;=61,"B2",IF(F966&gt;=51,"C1",IF(F966&gt;=41,"C2",IF(F966&gt;=33,"D","E")))))))</f>
        <v>A2</v>
      </c>
      <c r="H966" s="456">
        <v>10</v>
      </c>
      <c r="I966" s="456">
        <v>5</v>
      </c>
      <c r="J966" s="456">
        <v>5</v>
      </c>
      <c r="K966" s="474">
        <v>74.5</v>
      </c>
      <c r="L966" s="474">
        <f t="shared" ref="L966" si="234">SUM(H966:K966)</f>
        <v>94.5</v>
      </c>
      <c r="M966" s="456" t="str">
        <f t="shared" ref="M966:M967" si="235">IF(L966&gt;=91,"A1",IF(L966&gt;=81,"A2",IF(L966&gt;=71,"B1",IF(L966&gt;=61,"B2",IF(L966&gt;=51,"C1",IF(L966&gt;=41,"C2",IF(L966&gt;=33,"D","E")))))))</f>
        <v>A1</v>
      </c>
    </row>
    <row r="967" spans="1:13" ht="30" customHeight="1" x14ac:dyDescent="0.3">
      <c r="A967" s="470" t="s">
        <v>22</v>
      </c>
      <c r="B967" s="457" t="s">
        <v>178</v>
      </c>
      <c r="C967" s="458">
        <v>4</v>
      </c>
      <c r="D967" s="458">
        <v>4</v>
      </c>
      <c r="E967" s="458" t="s">
        <v>511</v>
      </c>
      <c r="F967" s="458">
        <f t="shared" ref="F967" si="236">(B967+C967+D967+E967)</f>
        <v>74</v>
      </c>
      <c r="G967" s="458" t="str">
        <f t="shared" si="233"/>
        <v>B1</v>
      </c>
      <c r="H967" s="478">
        <v>8.25</v>
      </c>
      <c r="I967" s="458">
        <v>5</v>
      </c>
      <c r="J967" s="475">
        <v>5</v>
      </c>
      <c r="K967" s="478">
        <v>75</v>
      </c>
      <c r="L967" s="458">
        <f t="shared" ref="L967" si="237">SUM(H967:K967)</f>
        <v>93.25</v>
      </c>
      <c r="M967" s="479" t="str">
        <f t="shared" si="235"/>
        <v>A1</v>
      </c>
    </row>
    <row r="968" spans="1:13" ht="30" customHeight="1" x14ac:dyDescent="0.3">
      <c r="A968" s="470" t="s">
        <v>468</v>
      </c>
      <c r="B968" s="456">
        <v>10</v>
      </c>
      <c r="C968" s="456">
        <v>5</v>
      </c>
      <c r="D968" s="456">
        <v>5</v>
      </c>
      <c r="E968" s="456">
        <v>67</v>
      </c>
      <c r="F968" s="456">
        <f t="shared" ref="F968:F970" si="238">SUM(B968:E968)</f>
        <v>87</v>
      </c>
      <c r="G968" s="456" t="str">
        <f t="shared" ref="G968:G970" si="239">IF(F968&gt;=91,"A1",IF(F968&gt;=81,"A2",IF(F968&gt;=71,"B1",IF(F968&gt;=61,"B2",IF(F968&gt;=51,"C1",IF(F968&gt;=41,"C2",IF(F968&gt;=33,"D","E")))))))</f>
        <v>A2</v>
      </c>
      <c r="H968" s="456">
        <v>9.75</v>
      </c>
      <c r="I968" s="456">
        <v>5</v>
      </c>
      <c r="J968" s="456">
        <v>5</v>
      </c>
      <c r="K968" s="480">
        <v>79</v>
      </c>
      <c r="L968" s="473">
        <f t="shared" ref="L968" si="240">SUM(H968:K968)</f>
        <v>98.75</v>
      </c>
      <c r="M968" s="456" t="str">
        <f t="shared" ref="M968:M970" si="241">IF(L968&gt;=91,"A1",IF(L968&gt;=81,"A2",IF(L968&gt;=71,"B1",IF(L968&gt;=61,"B2",IF(L968&gt;=51,"C1",IF(L968&gt;=41,"C2",IF(L968&gt;=33,"D","E")))))))</f>
        <v>A1</v>
      </c>
    </row>
    <row r="969" spans="1:13" ht="30" customHeight="1" x14ac:dyDescent="0.3">
      <c r="A969" s="470" t="s">
        <v>24</v>
      </c>
      <c r="B969" s="459">
        <v>10</v>
      </c>
      <c r="C969" s="456">
        <v>5</v>
      </c>
      <c r="D969" s="456">
        <v>5</v>
      </c>
      <c r="E969" s="456">
        <v>78.5</v>
      </c>
      <c r="F969" s="456">
        <f t="shared" si="238"/>
        <v>98.5</v>
      </c>
      <c r="G969" s="456" t="str">
        <f t="shared" si="239"/>
        <v>A1</v>
      </c>
      <c r="H969" s="459">
        <v>10</v>
      </c>
      <c r="I969" s="514">
        <v>5</v>
      </c>
      <c r="J969" s="475">
        <v>5</v>
      </c>
      <c r="K969" s="514">
        <v>77</v>
      </c>
      <c r="L969" s="475">
        <f t="shared" ref="L969" si="242">SUM(H969:K969)</f>
        <v>97</v>
      </c>
      <c r="M969" s="473" t="str">
        <f t="shared" si="241"/>
        <v>A1</v>
      </c>
    </row>
    <row r="970" spans="1:13" ht="30" customHeight="1" x14ac:dyDescent="0.3">
      <c r="A970" s="470" t="s">
        <v>359</v>
      </c>
      <c r="B970" s="456">
        <v>9.25</v>
      </c>
      <c r="C970" s="456">
        <v>5</v>
      </c>
      <c r="D970" s="456">
        <v>5</v>
      </c>
      <c r="E970" s="456">
        <v>73</v>
      </c>
      <c r="F970" s="456">
        <f t="shared" si="238"/>
        <v>92.25</v>
      </c>
      <c r="G970" s="456" t="str">
        <f t="shared" si="239"/>
        <v>A1</v>
      </c>
      <c r="H970" s="459">
        <v>9</v>
      </c>
      <c r="I970" s="456">
        <v>5</v>
      </c>
      <c r="J970" s="456">
        <v>5</v>
      </c>
      <c r="K970" s="480">
        <v>71</v>
      </c>
      <c r="L970" s="475">
        <f t="shared" ref="L970" si="243">SUM(H970:K970)</f>
        <v>90</v>
      </c>
      <c r="M970" s="456" t="str">
        <f t="shared" si="241"/>
        <v>A2</v>
      </c>
    </row>
    <row r="971" spans="1:13" ht="30" customHeight="1" x14ac:dyDescent="0.3">
      <c r="A971" s="653" t="s">
        <v>503</v>
      </c>
      <c r="B971" s="634"/>
      <c r="C971" s="456"/>
      <c r="D971" s="456"/>
      <c r="E971" s="483">
        <v>45.5</v>
      </c>
      <c r="F971" s="480"/>
      <c r="G971" s="456"/>
      <c r="H971" s="456"/>
      <c r="I971" s="456"/>
      <c r="J971" s="456"/>
      <c r="K971" s="456">
        <v>49</v>
      </c>
      <c r="L971" s="456"/>
      <c r="M971" s="484"/>
    </row>
    <row r="972" spans="1:13" ht="30" customHeight="1" x14ac:dyDescent="0.3">
      <c r="A972" s="653" t="s">
        <v>504</v>
      </c>
      <c r="B972" s="634"/>
      <c r="C972" s="456"/>
      <c r="D972" s="456"/>
      <c r="E972" s="485">
        <v>46</v>
      </c>
      <c r="F972" s="456"/>
      <c r="G972" s="456"/>
      <c r="H972" s="456"/>
      <c r="I972" s="456"/>
      <c r="J972" s="456"/>
      <c r="K972" s="485">
        <v>49</v>
      </c>
      <c r="L972" s="456"/>
      <c r="M972" s="484"/>
    </row>
    <row r="973" spans="1:13" ht="30" customHeight="1" x14ac:dyDescent="0.3">
      <c r="A973" s="653" t="s">
        <v>561</v>
      </c>
      <c r="B973" s="634"/>
      <c r="C973" s="456"/>
      <c r="D973" s="456"/>
      <c r="E973" s="456">
        <v>47</v>
      </c>
      <c r="F973" s="456"/>
      <c r="G973" s="456"/>
      <c r="H973" s="456"/>
      <c r="I973" s="456"/>
      <c r="J973" s="456"/>
      <c r="K973" s="456">
        <v>49</v>
      </c>
      <c r="L973" s="456"/>
      <c r="M973" s="484"/>
    </row>
    <row r="974" spans="1:13" ht="56.25" customHeight="1" x14ac:dyDescent="0.3">
      <c r="A974" s="464" t="s">
        <v>470</v>
      </c>
      <c r="B974" s="464"/>
      <c r="C974" s="486" t="s">
        <v>471</v>
      </c>
      <c r="D974" s="456">
        <f>(F966+F967+F968+F969+F970)</f>
        <v>438.25</v>
      </c>
      <c r="E974" s="456"/>
      <c r="F974" s="486" t="s">
        <v>472</v>
      </c>
      <c r="G974" s="456">
        <f>(D974/500)*100</f>
        <v>87.649999999999991</v>
      </c>
      <c r="H974" s="456"/>
      <c r="I974" s="464"/>
      <c r="J974" s="647" t="s">
        <v>473</v>
      </c>
      <c r="K974" s="647"/>
      <c r="L974" s="635" t="str">
        <f>IF(G974&gt;=91,"A1",IF(G974&gt;=81,"A2",IF(G974&gt;=71,"B1",IF(G974&gt;=61,"B2",IF(G974&gt;=51,"C1",IF(G974&gt;=41,"C2",IF(G974&gt;=33,"D","E")))))))</f>
        <v>A2</v>
      </c>
      <c r="M974" s="635" t="str">
        <f t="shared" ref="M974:M976" si="244">IF(L974&gt;=91,"A1",IF(L974&gt;=81,"A2",IF(L974&gt;=71,"B1",IF(L974&gt;=61,"B2",IF(L974&gt;=51,"C1",IF(L974&gt;=41,"C2",IF(L974&gt;=33,"D","E")))))))</f>
        <v>A1</v>
      </c>
    </row>
    <row r="975" spans="1:13" ht="60" customHeight="1" x14ac:dyDescent="0.3">
      <c r="A975" s="486" t="s">
        <v>474</v>
      </c>
      <c r="B975" s="464"/>
      <c r="C975" s="486" t="s">
        <v>475</v>
      </c>
      <c r="D975" s="456">
        <f>(L966+L967+L968+L969+L970)</f>
        <v>473.5</v>
      </c>
      <c r="E975" s="456"/>
      <c r="F975" s="486" t="s">
        <v>476</v>
      </c>
      <c r="G975" s="456">
        <f>(D975/500)*100</f>
        <v>94.699999999999989</v>
      </c>
      <c r="H975" s="456"/>
      <c r="I975" s="464"/>
      <c r="J975" s="647" t="s">
        <v>477</v>
      </c>
      <c r="K975" s="647"/>
      <c r="L975" s="635" t="str">
        <f>IF(G975&gt;=91,"A1",IF(G975&gt;=81,"A2",IF(G975&gt;=71,"B1",IF(G975&gt;=61,"B2",IF(G975&gt;=51,"C1",IF(G975&gt;=41,"C2",IF(G975&gt;=33,"D","E")))))))</f>
        <v>A1</v>
      </c>
      <c r="M975" s="635" t="str">
        <f t="shared" si="244"/>
        <v>A1</v>
      </c>
    </row>
    <row r="976" spans="1:13" ht="52.5" customHeight="1" x14ac:dyDescent="0.3">
      <c r="A976" s="487" t="s">
        <v>478</v>
      </c>
      <c r="B976" s="487"/>
      <c r="C976" s="487"/>
      <c r="D976" s="648">
        <f>SUM(D974:D975)</f>
        <v>911.75</v>
      </c>
      <c r="E976" s="648"/>
      <c r="F976" s="487" t="s">
        <v>479</v>
      </c>
      <c r="G976" s="487"/>
      <c r="H976" s="487"/>
      <c r="I976" s="487">
        <f>(D976/1000)*100</f>
        <v>91.174999999999997</v>
      </c>
      <c r="J976" s="487" t="s">
        <v>480</v>
      </c>
      <c r="K976" s="487"/>
      <c r="L976" s="648" t="str">
        <f>IF(I976&gt;=91,"A1",IF(I976&gt;=81,"A2",IF(I976&gt;=71,"B1",IF(I976&gt;=61,"B2",IF(I976&gt;=51,"C1",IF(I976&gt;=41,"C2",IF(I976&gt;=33,"D","E")))))))</f>
        <v>A1</v>
      </c>
      <c r="M976" s="648" t="str">
        <f t="shared" si="244"/>
        <v>A1</v>
      </c>
    </row>
    <row r="977" spans="1:13" ht="30" customHeight="1" x14ac:dyDescent="0.3">
      <c r="A977" s="645" t="s">
        <v>365</v>
      </c>
      <c r="B977" s="640"/>
      <c r="C977" s="640"/>
      <c r="D977" s="640"/>
      <c r="E977" s="640"/>
      <c r="F977" s="640"/>
      <c r="G977" s="640"/>
      <c r="H977" s="640"/>
      <c r="I977" s="640"/>
      <c r="J977" s="640"/>
      <c r="K977" s="640"/>
      <c r="L977" s="640"/>
      <c r="M977" s="641"/>
    </row>
    <row r="978" spans="1:13" ht="30" customHeight="1" x14ac:dyDescent="0.3">
      <c r="A978" s="649" t="s">
        <v>366</v>
      </c>
      <c r="B978" s="635"/>
      <c r="C978" s="635"/>
      <c r="D978" s="635"/>
      <c r="E978" s="635"/>
      <c r="F978" s="635"/>
      <c r="G978" s="635"/>
      <c r="H978" s="635"/>
      <c r="I978" s="635"/>
      <c r="J978" s="635"/>
      <c r="K978" s="635"/>
      <c r="L978" s="635"/>
      <c r="M978" s="646"/>
    </row>
    <row r="979" spans="1:13" ht="30" customHeight="1" x14ac:dyDescent="0.3">
      <c r="A979" s="649" t="s">
        <v>367</v>
      </c>
      <c r="B979" s="635"/>
      <c r="C979" s="635"/>
      <c r="D979" s="635"/>
      <c r="E979" s="635"/>
      <c r="F979" s="635" t="s">
        <v>368</v>
      </c>
      <c r="G979" s="635"/>
      <c r="H979" s="635"/>
      <c r="I979" s="635"/>
      <c r="J979" s="635"/>
      <c r="K979" s="635" t="s">
        <v>481</v>
      </c>
      <c r="L979" s="635"/>
      <c r="M979" s="646"/>
    </row>
    <row r="980" spans="1:13" ht="30" customHeight="1" x14ac:dyDescent="0.3">
      <c r="A980" s="645" t="s">
        <v>369</v>
      </c>
      <c r="B980" s="640"/>
      <c r="C980" s="640"/>
      <c r="D980" s="640"/>
      <c r="E980" s="640"/>
      <c r="F980" s="635" t="s">
        <v>375</v>
      </c>
      <c r="G980" s="635"/>
      <c r="H980" s="635"/>
      <c r="I980" s="635"/>
      <c r="J980" s="635"/>
      <c r="K980" s="635" t="s">
        <v>375</v>
      </c>
      <c r="L980" s="635"/>
      <c r="M980" s="646"/>
    </row>
    <row r="981" spans="1:13" ht="30" customHeight="1" x14ac:dyDescent="0.3">
      <c r="A981" s="649" t="s">
        <v>371</v>
      </c>
      <c r="B981" s="635"/>
      <c r="C981" s="635"/>
      <c r="D981" s="635"/>
      <c r="E981" s="635"/>
      <c r="F981" s="635"/>
      <c r="G981" s="635"/>
      <c r="H981" s="635"/>
      <c r="I981" s="635"/>
      <c r="J981" s="635"/>
      <c r="K981" s="635"/>
      <c r="L981" s="635"/>
      <c r="M981" s="646"/>
    </row>
    <row r="982" spans="1:13" ht="30" customHeight="1" x14ac:dyDescent="0.3">
      <c r="A982" s="649" t="s">
        <v>367</v>
      </c>
      <c r="B982" s="635"/>
      <c r="C982" s="635"/>
      <c r="D982" s="635"/>
      <c r="E982" s="635"/>
      <c r="F982" s="635" t="s">
        <v>368</v>
      </c>
      <c r="G982" s="635"/>
      <c r="H982" s="635"/>
      <c r="I982" s="635"/>
      <c r="J982" s="635"/>
      <c r="K982" s="635" t="s">
        <v>481</v>
      </c>
      <c r="L982" s="635"/>
      <c r="M982" s="646"/>
    </row>
    <row r="983" spans="1:13" ht="30" customHeight="1" x14ac:dyDescent="0.3">
      <c r="A983" s="642" t="s">
        <v>372</v>
      </c>
      <c r="B983" s="643"/>
      <c r="C983" s="643"/>
      <c r="D983" s="643"/>
      <c r="E983" s="643"/>
      <c r="F983" s="635" t="s">
        <v>375</v>
      </c>
      <c r="G983" s="635"/>
      <c r="H983" s="635"/>
      <c r="I983" s="635"/>
      <c r="J983" s="635"/>
      <c r="K983" s="635" t="s">
        <v>375</v>
      </c>
      <c r="L983" s="635"/>
      <c r="M983" s="646"/>
    </row>
    <row r="984" spans="1:13" ht="30" customHeight="1" x14ac:dyDescent="0.3">
      <c r="A984" s="642" t="s">
        <v>373</v>
      </c>
      <c r="B984" s="643"/>
      <c r="C984" s="643"/>
      <c r="D984" s="643"/>
      <c r="E984" s="643"/>
      <c r="F984" s="635" t="s">
        <v>370</v>
      </c>
      <c r="G984" s="635"/>
      <c r="H984" s="635"/>
      <c r="I984" s="635"/>
      <c r="J984" s="635"/>
      <c r="K984" s="635" t="s">
        <v>370</v>
      </c>
      <c r="L984" s="635"/>
      <c r="M984" s="646"/>
    </row>
    <row r="985" spans="1:13" ht="30" customHeight="1" x14ac:dyDescent="0.3">
      <c r="A985" s="652" t="s">
        <v>374</v>
      </c>
      <c r="B985" s="638"/>
      <c r="C985" s="638"/>
      <c r="D985" s="638"/>
      <c r="E985" s="639"/>
      <c r="F985" s="633" t="s">
        <v>375</v>
      </c>
      <c r="G985" s="650"/>
      <c r="H985" s="650"/>
      <c r="I985" s="650"/>
      <c r="J985" s="634"/>
      <c r="K985" s="633" t="s">
        <v>375</v>
      </c>
      <c r="L985" s="650"/>
      <c r="M985" s="651"/>
    </row>
    <row r="986" spans="1:13" ht="30" customHeight="1" x14ac:dyDescent="0.3">
      <c r="A986" s="652" t="s">
        <v>376</v>
      </c>
      <c r="B986" s="638"/>
      <c r="C986" s="638"/>
      <c r="D986" s="638"/>
      <c r="E986" s="639"/>
      <c r="F986" s="633" t="s">
        <v>375</v>
      </c>
      <c r="G986" s="650"/>
      <c r="H986" s="650"/>
      <c r="I986" s="650"/>
      <c r="J986" s="634"/>
      <c r="K986" s="633" t="s">
        <v>375</v>
      </c>
      <c r="L986" s="650"/>
      <c r="M986" s="651"/>
    </row>
    <row r="987" spans="1:13" ht="30" customHeight="1" x14ac:dyDescent="0.3">
      <c r="A987" s="649" t="s">
        <v>377</v>
      </c>
      <c r="B987" s="635"/>
      <c r="C987" s="635"/>
      <c r="D987" s="635"/>
      <c r="E987" s="635"/>
      <c r="F987" s="635"/>
      <c r="G987" s="635"/>
      <c r="H987" s="635"/>
      <c r="I987" s="635"/>
      <c r="J987" s="635"/>
      <c r="K987" s="635"/>
      <c r="L987" s="635"/>
      <c r="M987" s="646"/>
    </row>
    <row r="988" spans="1:13" ht="30" customHeight="1" x14ac:dyDescent="0.3">
      <c r="A988" s="649" t="s">
        <v>367</v>
      </c>
      <c r="B988" s="635"/>
      <c r="C988" s="635"/>
      <c r="D988" s="635"/>
      <c r="E988" s="635"/>
      <c r="F988" s="635" t="s">
        <v>368</v>
      </c>
      <c r="G988" s="635"/>
      <c r="H988" s="635"/>
      <c r="I988" s="635"/>
      <c r="J988" s="635"/>
      <c r="K988" s="635" t="s">
        <v>481</v>
      </c>
      <c r="L988" s="635"/>
      <c r="M988" s="646"/>
    </row>
    <row r="989" spans="1:13" ht="30" customHeight="1" x14ac:dyDescent="0.3">
      <c r="A989" s="645" t="s">
        <v>378</v>
      </c>
      <c r="B989" s="640"/>
      <c r="C989" s="640"/>
      <c r="D989" s="640"/>
      <c r="E989" s="640"/>
      <c r="F989" s="640"/>
      <c r="G989" s="635" t="s">
        <v>557</v>
      </c>
      <c r="H989" s="635"/>
      <c r="I989" s="635"/>
      <c r="J989" s="635"/>
      <c r="K989" s="635"/>
      <c r="L989" s="635"/>
      <c r="M989" s="646"/>
    </row>
    <row r="990" spans="1:13" ht="30" customHeight="1" x14ac:dyDescent="0.3">
      <c r="A990" s="470" t="s">
        <v>482</v>
      </c>
      <c r="B990" s="633" t="s">
        <v>54</v>
      </c>
      <c r="C990" s="650"/>
      <c r="D990" s="650"/>
      <c r="E990" s="650"/>
      <c r="F990" s="650"/>
      <c r="G990" s="650"/>
      <c r="H990" s="650"/>
      <c r="I990" s="650"/>
      <c r="J990" s="650"/>
      <c r="K990" s="650"/>
      <c r="L990" s="650"/>
      <c r="M990" s="651"/>
    </row>
    <row r="991" spans="1:13" ht="30" customHeight="1" x14ac:dyDescent="0.3">
      <c r="A991" s="470" t="s">
        <v>380</v>
      </c>
      <c r="B991" s="633" t="s">
        <v>536</v>
      </c>
      <c r="C991" s="650"/>
      <c r="D991" s="650"/>
      <c r="E991" s="650"/>
      <c r="F991" s="650"/>
      <c r="G991" s="650"/>
      <c r="H991" s="650"/>
      <c r="I991" s="650"/>
      <c r="J991" s="650"/>
      <c r="K991" s="650"/>
      <c r="L991" s="650"/>
      <c r="M991" s="651"/>
    </row>
    <row r="992" spans="1:13" ht="30" customHeight="1" x14ac:dyDescent="0.3">
      <c r="A992" s="649" t="s">
        <v>483</v>
      </c>
      <c r="B992" s="635"/>
      <c r="C992" s="635"/>
      <c r="D992" s="635" t="s">
        <v>501</v>
      </c>
      <c r="E992" s="635"/>
      <c r="F992" s="635"/>
      <c r="G992" s="635"/>
      <c r="H992" s="635"/>
      <c r="I992" s="635"/>
      <c r="J992" s="635" t="s">
        <v>484</v>
      </c>
      <c r="K992" s="635"/>
      <c r="L992" s="635"/>
      <c r="M992" s="646"/>
    </row>
    <row r="993" spans="1:13" ht="30" customHeight="1" x14ac:dyDescent="0.3">
      <c r="A993" s="649"/>
      <c r="B993" s="635"/>
      <c r="C993" s="635"/>
      <c r="D993" s="635"/>
      <c r="E993" s="635"/>
      <c r="F993" s="635"/>
      <c r="G993" s="635"/>
      <c r="H993" s="635"/>
      <c r="I993" s="635"/>
      <c r="J993" s="635"/>
      <c r="K993" s="635"/>
      <c r="L993" s="635"/>
      <c r="M993" s="646"/>
    </row>
    <row r="994" spans="1:13" ht="30" customHeight="1" x14ac:dyDescent="0.3">
      <c r="A994" s="649"/>
      <c r="B994" s="635"/>
      <c r="C994" s="635"/>
      <c r="D994" s="635"/>
      <c r="E994" s="635"/>
      <c r="F994" s="635"/>
      <c r="G994" s="635"/>
      <c r="H994" s="635"/>
      <c r="I994" s="635"/>
      <c r="J994" s="635"/>
      <c r="K994" s="635"/>
      <c r="L994" s="635"/>
      <c r="M994" s="646"/>
    </row>
    <row r="995" spans="1:13" ht="30" customHeight="1" x14ac:dyDescent="0.3">
      <c r="A995" s="649"/>
      <c r="B995" s="635"/>
      <c r="C995" s="635"/>
      <c r="D995" s="635"/>
      <c r="E995" s="635"/>
      <c r="F995" s="635"/>
      <c r="G995" s="635"/>
      <c r="H995" s="635"/>
      <c r="I995" s="635"/>
      <c r="J995" s="635"/>
      <c r="K995" s="635"/>
      <c r="L995" s="635"/>
      <c r="M995" s="646"/>
    </row>
    <row r="996" spans="1:13" ht="30" customHeight="1" x14ac:dyDescent="0.3">
      <c r="A996" s="649" t="s">
        <v>381</v>
      </c>
      <c r="B996" s="635"/>
      <c r="C996" s="635"/>
      <c r="D996" s="635"/>
      <c r="E996" s="635"/>
      <c r="F996" s="635"/>
      <c r="G996" s="635"/>
      <c r="H996" s="633" t="s">
        <v>382</v>
      </c>
      <c r="I996" s="650"/>
      <c r="J996" s="650"/>
      <c r="K996" s="650"/>
      <c r="L996" s="650"/>
      <c r="M996" s="651"/>
    </row>
    <row r="997" spans="1:13" ht="30" customHeight="1" x14ac:dyDescent="0.3">
      <c r="A997" s="488" t="s">
        <v>383</v>
      </c>
      <c r="B997" s="635" t="s">
        <v>19</v>
      </c>
      <c r="C997" s="635"/>
      <c r="D997" s="464" t="s">
        <v>383</v>
      </c>
      <c r="E997" s="456"/>
      <c r="F997" s="635" t="s">
        <v>19</v>
      </c>
      <c r="G997" s="635"/>
      <c r="J997" s="489" t="s">
        <v>384</v>
      </c>
      <c r="L997" s="489" t="s">
        <v>19</v>
      </c>
      <c r="M997" s="490"/>
    </row>
    <row r="998" spans="1:13" ht="30" customHeight="1" x14ac:dyDescent="0.3">
      <c r="A998" s="488" t="s">
        <v>385</v>
      </c>
      <c r="B998" s="635" t="s">
        <v>386</v>
      </c>
      <c r="C998" s="635"/>
      <c r="D998" s="635" t="s">
        <v>387</v>
      </c>
      <c r="E998" s="635"/>
      <c r="F998" s="635" t="s">
        <v>388</v>
      </c>
      <c r="G998" s="635"/>
      <c r="J998" s="633">
        <v>3</v>
      </c>
      <c r="K998" s="634"/>
      <c r="L998" s="456" t="s">
        <v>375</v>
      </c>
      <c r="M998" s="490"/>
    </row>
    <row r="999" spans="1:13" ht="30" customHeight="1" x14ac:dyDescent="0.3">
      <c r="A999" s="488" t="s">
        <v>389</v>
      </c>
      <c r="B999" s="635" t="s">
        <v>390</v>
      </c>
      <c r="C999" s="635"/>
      <c r="D999" s="635" t="s">
        <v>391</v>
      </c>
      <c r="E999" s="635"/>
      <c r="F999" s="635" t="s">
        <v>392</v>
      </c>
      <c r="G999" s="635"/>
      <c r="J999" s="633">
        <v>2</v>
      </c>
      <c r="K999" s="634"/>
      <c r="L999" s="456" t="s">
        <v>370</v>
      </c>
      <c r="M999" s="490"/>
    </row>
    <row r="1000" spans="1:13" ht="30" customHeight="1" x14ac:dyDescent="0.3">
      <c r="A1000" s="488" t="s">
        <v>393</v>
      </c>
      <c r="B1000" s="635" t="s">
        <v>394</v>
      </c>
      <c r="C1000" s="635"/>
      <c r="D1000" s="635" t="s">
        <v>395</v>
      </c>
      <c r="E1000" s="635"/>
      <c r="F1000" s="635" t="s">
        <v>396</v>
      </c>
      <c r="G1000" s="635"/>
      <c r="J1000" s="633">
        <v>1</v>
      </c>
      <c r="K1000" s="634"/>
      <c r="L1000" s="456" t="s">
        <v>397</v>
      </c>
      <c r="M1000" s="490"/>
    </row>
    <row r="1001" spans="1:13" ht="30" customHeight="1" thickBot="1" x14ac:dyDescent="0.35">
      <c r="A1001" s="491" t="s">
        <v>398</v>
      </c>
      <c r="B1001" s="636" t="s">
        <v>399</v>
      </c>
      <c r="C1001" s="636"/>
      <c r="D1001" s="636" t="s">
        <v>400</v>
      </c>
      <c r="E1001" s="636"/>
      <c r="F1001" s="636" t="s">
        <v>401</v>
      </c>
      <c r="G1001" s="636"/>
      <c r="H1001" s="492"/>
      <c r="I1001" s="492"/>
      <c r="J1001" s="492"/>
      <c r="K1001" s="492"/>
      <c r="L1001" s="492"/>
      <c r="M1001" s="493"/>
    </row>
    <row r="1002" spans="1:13" ht="30" customHeight="1" thickBot="1" x14ac:dyDescent="0.35"/>
    <row r="1003" spans="1:13" ht="30" customHeight="1" x14ac:dyDescent="0.3">
      <c r="A1003" s="460"/>
      <c r="B1003" s="655" t="s">
        <v>443</v>
      </c>
      <c r="C1003" s="655"/>
      <c r="D1003" s="655"/>
      <c r="E1003" s="655"/>
      <c r="F1003" s="655"/>
      <c r="G1003" s="655"/>
      <c r="H1003" s="655"/>
      <c r="I1003" s="656"/>
      <c r="J1003" s="657" t="s">
        <v>444</v>
      </c>
      <c r="K1003" s="655"/>
      <c r="L1003" s="655"/>
      <c r="M1003" s="658"/>
    </row>
    <row r="1004" spans="1:13" ht="30" customHeight="1" x14ac:dyDescent="0.3">
      <c r="A1004" s="649" t="s">
        <v>445</v>
      </c>
      <c r="B1004" s="635"/>
      <c r="C1004" s="635"/>
      <c r="D1004" s="635"/>
      <c r="E1004" s="635"/>
      <c r="F1004" s="635"/>
      <c r="G1004" s="635"/>
      <c r="H1004" s="635"/>
      <c r="I1004" s="635"/>
      <c r="J1004" s="635"/>
      <c r="K1004" s="635"/>
      <c r="L1004" s="635"/>
      <c r="M1004" s="646"/>
    </row>
    <row r="1005" spans="1:13" ht="30" customHeight="1" x14ac:dyDescent="0.3">
      <c r="A1005" s="461"/>
      <c r="B1005" s="659" t="s">
        <v>446</v>
      </c>
      <c r="C1005" s="659"/>
      <c r="D1005" s="659"/>
      <c r="E1005" s="660"/>
      <c r="F1005" s="462" t="s">
        <v>447</v>
      </c>
      <c r="G1005" s="462"/>
      <c r="H1005" s="633" t="s">
        <v>448</v>
      </c>
      <c r="I1005" s="650"/>
      <c r="J1005" s="634"/>
      <c r="K1005" s="463" t="s">
        <v>449</v>
      </c>
      <c r="L1005" s="464"/>
      <c r="M1005" s="465"/>
    </row>
    <row r="1006" spans="1:13" ht="30" customHeight="1" x14ac:dyDescent="0.3">
      <c r="A1006" s="653" t="s">
        <v>509</v>
      </c>
      <c r="B1006" s="650"/>
      <c r="C1006" s="650"/>
      <c r="D1006" s="650"/>
      <c r="E1006" s="650"/>
      <c r="F1006" s="650"/>
      <c r="G1006" s="650"/>
      <c r="H1006" s="650"/>
      <c r="I1006" s="650"/>
      <c r="J1006" s="650"/>
      <c r="K1006" s="650"/>
      <c r="L1006" s="650"/>
      <c r="M1006" s="651"/>
    </row>
    <row r="1007" spans="1:13" ht="30" customHeight="1" x14ac:dyDescent="0.3">
      <c r="A1007" s="652" t="s">
        <v>450</v>
      </c>
      <c r="B1007" s="638"/>
      <c r="C1007" s="638"/>
      <c r="D1007" s="638"/>
      <c r="E1007" s="638"/>
      <c r="F1007" s="638"/>
      <c r="G1007" s="638"/>
      <c r="H1007" s="638"/>
      <c r="I1007" s="638"/>
      <c r="J1007" s="638"/>
      <c r="K1007" s="638"/>
      <c r="L1007" s="638"/>
      <c r="M1007" s="654"/>
    </row>
    <row r="1008" spans="1:13" ht="30" customHeight="1" x14ac:dyDescent="0.3">
      <c r="A1008" s="642" t="s">
        <v>451</v>
      </c>
      <c r="B1008" s="643"/>
      <c r="C1008" s="644" t="s">
        <v>281</v>
      </c>
      <c r="D1008" s="638"/>
      <c r="E1008" s="638"/>
      <c r="F1008" s="638"/>
      <c r="G1008" s="639"/>
      <c r="H1008" s="466" t="s">
        <v>452</v>
      </c>
      <c r="I1008" s="467"/>
      <c r="J1008" s="640">
        <v>21</v>
      </c>
      <c r="K1008" s="640"/>
      <c r="L1008" s="640"/>
      <c r="M1008" s="641"/>
    </row>
    <row r="1009" spans="1:13" ht="30" customHeight="1" x14ac:dyDescent="0.3">
      <c r="A1009" s="642" t="s">
        <v>453</v>
      </c>
      <c r="B1009" s="643"/>
      <c r="C1009" s="644" t="s">
        <v>423</v>
      </c>
      <c r="D1009" s="638"/>
      <c r="E1009" s="638"/>
      <c r="F1009" s="638"/>
      <c r="G1009" s="639"/>
      <c r="H1009" s="466" t="s">
        <v>454</v>
      </c>
      <c r="I1009" s="467"/>
      <c r="J1009" s="640">
        <v>1228</v>
      </c>
      <c r="K1009" s="640"/>
      <c r="L1009" s="640"/>
      <c r="M1009" s="641"/>
    </row>
    <row r="1010" spans="1:13" ht="30" customHeight="1" x14ac:dyDescent="0.3">
      <c r="A1010" s="642" t="s">
        <v>455</v>
      </c>
      <c r="B1010" s="643"/>
      <c r="C1010" s="637">
        <v>41709</v>
      </c>
      <c r="D1010" s="638"/>
      <c r="E1010" s="638"/>
      <c r="F1010" s="638"/>
      <c r="G1010" s="639"/>
      <c r="H1010" s="466" t="s">
        <v>456</v>
      </c>
      <c r="I1010" s="467"/>
      <c r="J1010" s="640" t="s">
        <v>283</v>
      </c>
      <c r="K1010" s="640"/>
      <c r="L1010" s="640"/>
      <c r="M1010" s="641"/>
    </row>
    <row r="1011" spans="1:13" ht="30" customHeight="1" x14ac:dyDescent="0.3">
      <c r="A1011" s="642" t="s">
        <v>457</v>
      </c>
      <c r="B1011" s="643"/>
      <c r="C1011" s="644" t="s">
        <v>95</v>
      </c>
      <c r="D1011" s="638"/>
      <c r="E1011" s="638"/>
      <c r="F1011" s="638"/>
      <c r="G1011" s="639"/>
      <c r="H1011" s="645" t="s">
        <v>356</v>
      </c>
      <c r="I1011" s="640"/>
      <c r="J1011" s="640" t="s">
        <v>94</v>
      </c>
      <c r="K1011" s="640"/>
      <c r="L1011" s="640"/>
      <c r="M1011" s="641"/>
    </row>
    <row r="1012" spans="1:13" ht="30" customHeight="1" x14ac:dyDescent="0.3">
      <c r="A1012" s="649" t="s">
        <v>458</v>
      </c>
      <c r="B1012" s="635"/>
      <c r="C1012" s="635"/>
      <c r="D1012" s="635"/>
      <c r="E1012" s="635"/>
      <c r="F1012" s="635"/>
      <c r="G1012" s="635"/>
      <c r="H1012" s="635"/>
      <c r="I1012" s="635"/>
      <c r="J1012" s="635"/>
      <c r="K1012" s="635"/>
      <c r="L1012" s="635"/>
      <c r="M1012" s="646"/>
    </row>
    <row r="1013" spans="1:13" ht="30" customHeight="1" x14ac:dyDescent="0.3">
      <c r="A1013" s="661" t="s">
        <v>459</v>
      </c>
      <c r="B1013" s="635" t="s">
        <v>460</v>
      </c>
      <c r="C1013" s="635"/>
      <c r="D1013" s="635"/>
      <c r="E1013" s="635"/>
      <c r="F1013" s="635"/>
      <c r="G1013" s="635"/>
      <c r="H1013" s="635" t="s">
        <v>461</v>
      </c>
      <c r="I1013" s="635"/>
      <c r="J1013" s="635"/>
      <c r="K1013" s="635"/>
      <c r="L1013" s="635"/>
      <c r="M1013" s="646"/>
    </row>
    <row r="1014" spans="1:13" ht="52.5" customHeight="1" x14ac:dyDescent="0.3">
      <c r="A1014" s="661"/>
      <c r="B1014" s="468" t="s">
        <v>462</v>
      </c>
      <c r="C1014" s="468" t="s">
        <v>463</v>
      </c>
      <c r="D1014" s="468" t="s">
        <v>464</v>
      </c>
      <c r="E1014" s="468" t="s">
        <v>465</v>
      </c>
      <c r="F1014" s="468">
        <v>100</v>
      </c>
      <c r="G1014" s="459" t="s">
        <v>326</v>
      </c>
      <c r="H1014" s="468" t="s">
        <v>466</v>
      </c>
      <c r="I1014" s="468" t="s">
        <v>463</v>
      </c>
      <c r="J1014" s="468" t="s">
        <v>464</v>
      </c>
      <c r="K1014" s="468" t="s">
        <v>467</v>
      </c>
      <c r="L1014" s="468">
        <v>100</v>
      </c>
      <c r="M1014" s="469" t="s">
        <v>326</v>
      </c>
    </row>
    <row r="1015" spans="1:13" ht="30" customHeight="1" x14ac:dyDescent="0.3">
      <c r="A1015" s="470" t="s">
        <v>21</v>
      </c>
      <c r="B1015" s="455">
        <v>7.5</v>
      </c>
      <c r="C1015" s="456">
        <v>5</v>
      </c>
      <c r="D1015" s="456">
        <v>5</v>
      </c>
      <c r="E1015" s="455">
        <v>54</v>
      </c>
      <c r="F1015" s="473">
        <f t="shared" ref="F1015" si="245">SUM(B1015:E1015)</f>
        <v>71.5</v>
      </c>
      <c r="G1015" s="456" t="str">
        <f t="shared" ref="G1015:G1016" si="246">IF(F1015&gt;=91,"A1",IF(F1015&gt;=81,"A2",IF(F1015&gt;=71,"B1",IF(F1015&gt;=61,"B2",IF(F1015&gt;=51,"C1",IF(F1015&gt;=41,"C2",IF(F1015&gt;=33,"D","E")))))))</f>
        <v>B1</v>
      </c>
      <c r="H1015" s="456">
        <v>8.25</v>
      </c>
      <c r="I1015" s="456">
        <v>5</v>
      </c>
      <c r="J1015" s="456">
        <v>4</v>
      </c>
      <c r="K1015" s="474">
        <v>56.5</v>
      </c>
      <c r="L1015" s="473">
        <f t="shared" ref="L1015" si="247">SUM(H1015:K1015)</f>
        <v>73.75</v>
      </c>
      <c r="M1015" s="456" t="str">
        <f t="shared" ref="M1015:M1016" si="248">IF(L1015&gt;=91,"A1",IF(L1015&gt;=81,"A2",IF(L1015&gt;=71,"B1",IF(L1015&gt;=61,"B2",IF(L1015&gt;=51,"C1",IF(L1015&gt;=41,"C2",IF(L1015&gt;=33,"D","E")))))))</f>
        <v>B1</v>
      </c>
    </row>
    <row r="1016" spans="1:13" ht="30" customHeight="1" x14ac:dyDescent="0.3">
      <c r="A1016" s="470" t="s">
        <v>22</v>
      </c>
      <c r="B1016" s="457">
        <v>8.25</v>
      </c>
      <c r="C1016" s="458">
        <v>4</v>
      </c>
      <c r="D1016" s="458">
        <v>4</v>
      </c>
      <c r="E1016" s="458">
        <v>54.5</v>
      </c>
      <c r="F1016" s="458">
        <f t="shared" ref="F1016" si="249">(B1016+C1016+D1016+E1016)</f>
        <v>70.75</v>
      </c>
      <c r="G1016" s="458" t="str">
        <f t="shared" si="246"/>
        <v>B2</v>
      </c>
      <c r="H1016" s="458">
        <v>8</v>
      </c>
      <c r="I1016" s="458">
        <v>5</v>
      </c>
      <c r="J1016" s="475">
        <v>4</v>
      </c>
      <c r="K1016" s="478">
        <v>68.5</v>
      </c>
      <c r="L1016" s="458">
        <f t="shared" ref="L1016" si="250">SUM(H1016:K1016)</f>
        <v>85.5</v>
      </c>
      <c r="M1016" s="479" t="str">
        <f t="shared" si="248"/>
        <v>A2</v>
      </c>
    </row>
    <row r="1017" spans="1:13" ht="30" customHeight="1" x14ac:dyDescent="0.3">
      <c r="A1017" s="470" t="s">
        <v>468</v>
      </c>
      <c r="B1017" s="456">
        <v>8.5</v>
      </c>
      <c r="C1017" s="456">
        <v>5</v>
      </c>
      <c r="D1017" s="456">
        <v>4</v>
      </c>
      <c r="E1017" s="456">
        <v>50.5</v>
      </c>
      <c r="F1017" s="456">
        <f t="shared" ref="F1017:F1019" si="251">SUM(B1017:E1017)</f>
        <v>68</v>
      </c>
      <c r="G1017" s="456" t="str">
        <f t="shared" ref="G1017:G1019" si="252">IF(F1017&gt;=91,"A1",IF(F1017&gt;=81,"A2",IF(F1017&gt;=71,"B1",IF(F1017&gt;=61,"B2",IF(F1017&gt;=51,"C1",IF(F1017&gt;=41,"C2",IF(F1017&gt;=33,"D","E")))))))</f>
        <v>B2</v>
      </c>
      <c r="H1017" s="456">
        <v>5</v>
      </c>
      <c r="I1017" s="456">
        <v>5</v>
      </c>
      <c r="J1017" s="475">
        <v>5</v>
      </c>
      <c r="K1017" s="480">
        <v>66.5</v>
      </c>
      <c r="L1017" s="474">
        <f t="shared" ref="L1017" si="253">SUM(H1017:K1017)</f>
        <v>81.5</v>
      </c>
      <c r="M1017" s="456" t="str">
        <f t="shared" ref="M1017:M1019" si="254">IF(L1017&gt;=91,"A1",IF(L1017&gt;=81,"A2",IF(L1017&gt;=71,"B1",IF(L1017&gt;=61,"B2",IF(L1017&gt;=51,"C1",IF(L1017&gt;=41,"C2",IF(L1017&gt;=33,"D","E")))))))</f>
        <v>A2</v>
      </c>
    </row>
    <row r="1018" spans="1:13" ht="30" customHeight="1" x14ac:dyDescent="0.3">
      <c r="A1018" s="470" t="s">
        <v>24</v>
      </c>
      <c r="B1018" s="518">
        <v>9</v>
      </c>
      <c r="C1018" s="456">
        <v>4.5</v>
      </c>
      <c r="D1018" s="456">
        <v>4.5</v>
      </c>
      <c r="E1018" s="456">
        <v>59.5</v>
      </c>
      <c r="F1018" s="456">
        <f t="shared" si="251"/>
        <v>77.5</v>
      </c>
      <c r="G1018" s="456" t="str">
        <f t="shared" si="252"/>
        <v>B1</v>
      </c>
      <c r="H1018" s="459">
        <v>7.5</v>
      </c>
      <c r="I1018" s="512">
        <v>4.5</v>
      </c>
      <c r="J1018" s="474">
        <v>4.5</v>
      </c>
      <c r="K1018" s="480">
        <v>65.5</v>
      </c>
      <c r="L1018" s="475">
        <f t="shared" ref="L1018" si="255">SUM(H1018:K1018)</f>
        <v>82</v>
      </c>
      <c r="M1018" s="473" t="str">
        <f t="shared" si="254"/>
        <v>A2</v>
      </c>
    </row>
    <row r="1019" spans="1:13" ht="30" customHeight="1" x14ac:dyDescent="0.3">
      <c r="A1019" s="470" t="s">
        <v>359</v>
      </c>
      <c r="B1019" s="456">
        <v>9</v>
      </c>
      <c r="C1019" s="456">
        <v>4</v>
      </c>
      <c r="D1019" s="456">
        <v>5</v>
      </c>
      <c r="E1019" s="456">
        <v>64.5</v>
      </c>
      <c r="F1019" s="456">
        <f t="shared" si="251"/>
        <v>82.5</v>
      </c>
      <c r="G1019" s="456" t="str">
        <f t="shared" si="252"/>
        <v>A2</v>
      </c>
      <c r="H1019" s="459">
        <v>8.5</v>
      </c>
      <c r="I1019" s="456">
        <v>4</v>
      </c>
      <c r="J1019" s="456">
        <v>5</v>
      </c>
      <c r="K1019" s="480">
        <v>65.150000000000006</v>
      </c>
      <c r="L1019" s="473">
        <f t="shared" ref="L1019" si="256">SUM(H1019:K1019)</f>
        <v>82.65</v>
      </c>
      <c r="M1019" s="456" t="str">
        <f t="shared" si="254"/>
        <v>A2</v>
      </c>
    </row>
    <row r="1020" spans="1:13" ht="30" customHeight="1" x14ac:dyDescent="0.3">
      <c r="A1020" s="653" t="s">
        <v>503</v>
      </c>
      <c r="B1020" s="634"/>
      <c r="C1020" s="456"/>
      <c r="D1020" s="456"/>
      <c r="E1020" s="483">
        <v>32</v>
      </c>
      <c r="F1020" s="480"/>
      <c r="G1020" s="456"/>
      <c r="H1020" s="456"/>
      <c r="I1020" s="456"/>
      <c r="J1020" s="456"/>
      <c r="K1020" s="456">
        <v>44.5</v>
      </c>
      <c r="L1020" s="456"/>
      <c r="M1020" s="484"/>
    </row>
    <row r="1021" spans="1:13" ht="30" customHeight="1" x14ac:dyDescent="0.3">
      <c r="A1021" s="653" t="s">
        <v>504</v>
      </c>
      <c r="B1021" s="634"/>
      <c r="C1021" s="456"/>
      <c r="D1021" s="456"/>
      <c r="E1021" s="485">
        <v>40</v>
      </c>
      <c r="F1021" s="456"/>
      <c r="G1021" s="456"/>
      <c r="H1021" s="456"/>
      <c r="I1021" s="456"/>
      <c r="J1021" s="456"/>
      <c r="K1021" s="485">
        <v>42</v>
      </c>
      <c r="L1021" s="456"/>
      <c r="M1021" s="484"/>
    </row>
    <row r="1022" spans="1:13" ht="30" customHeight="1" x14ac:dyDescent="0.3">
      <c r="A1022" s="653" t="s">
        <v>561</v>
      </c>
      <c r="B1022" s="634"/>
      <c r="C1022" s="456"/>
      <c r="D1022" s="456"/>
      <c r="E1022" s="456">
        <v>45</v>
      </c>
      <c r="F1022" s="456"/>
      <c r="G1022" s="456"/>
      <c r="H1022" s="456"/>
      <c r="I1022" s="456"/>
      <c r="J1022" s="456"/>
      <c r="K1022" s="456">
        <v>48</v>
      </c>
      <c r="L1022" s="456"/>
      <c r="M1022" s="484"/>
    </row>
    <row r="1023" spans="1:13" ht="60" customHeight="1" x14ac:dyDescent="0.3">
      <c r="A1023" s="464" t="s">
        <v>470</v>
      </c>
      <c r="B1023" s="464"/>
      <c r="C1023" s="486" t="s">
        <v>471</v>
      </c>
      <c r="D1023" s="456">
        <f>(F1015+F1016+F1017+F1018+F1019)</f>
        <v>370.25</v>
      </c>
      <c r="E1023" s="456"/>
      <c r="F1023" s="486" t="s">
        <v>472</v>
      </c>
      <c r="G1023" s="456">
        <f>(D1023/500)*100</f>
        <v>74.050000000000011</v>
      </c>
      <c r="H1023" s="456"/>
      <c r="I1023" s="464"/>
      <c r="J1023" s="647" t="s">
        <v>473</v>
      </c>
      <c r="K1023" s="647"/>
      <c r="L1023" s="635" t="str">
        <f>IF(G1023&gt;=91,"A1",IF(G1023&gt;=81,"A2",IF(G1023&gt;=71,"B1",IF(G1023&gt;=61,"B2",IF(G1023&gt;=51,"C1",IF(G1023&gt;=41,"C2",IF(G1023&gt;=33,"D","E")))))))</f>
        <v>B1</v>
      </c>
      <c r="M1023" s="635" t="str">
        <f t="shared" ref="M1023:M1025" si="257">IF(L1023&gt;=91,"A1",IF(L1023&gt;=81,"A2",IF(L1023&gt;=71,"B1",IF(L1023&gt;=61,"B2",IF(L1023&gt;=51,"C1",IF(L1023&gt;=41,"C2",IF(L1023&gt;=33,"D","E")))))))</f>
        <v>A1</v>
      </c>
    </row>
    <row r="1024" spans="1:13" ht="51" customHeight="1" x14ac:dyDescent="0.3">
      <c r="A1024" s="486" t="s">
        <v>474</v>
      </c>
      <c r="B1024" s="464"/>
      <c r="C1024" s="486" t="s">
        <v>475</v>
      </c>
      <c r="D1024" s="456">
        <f>(L1015+L1016+L1017+L1018+L1019)</f>
        <v>405.4</v>
      </c>
      <c r="E1024" s="456"/>
      <c r="F1024" s="486" t="s">
        <v>476</v>
      </c>
      <c r="G1024" s="456">
        <f>(D1024/500)*100</f>
        <v>81.08</v>
      </c>
      <c r="H1024" s="456"/>
      <c r="I1024" s="464"/>
      <c r="J1024" s="647" t="s">
        <v>477</v>
      </c>
      <c r="K1024" s="647"/>
      <c r="L1024" s="635" t="str">
        <f>IF(G1024&gt;=91,"A1",IF(G1024&gt;=81,"A2",IF(G1024&gt;=71,"B1",IF(G1024&gt;=61,"B2",IF(G1024&gt;=51,"C1",IF(G1024&gt;=41,"C2",IF(G1024&gt;=33,"D","E")))))))</f>
        <v>A2</v>
      </c>
      <c r="M1024" s="635" t="str">
        <f t="shared" si="257"/>
        <v>A1</v>
      </c>
    </row>
    <row r="1025" spans="1:13" ht="50.25" customHeight="1" x14ac:dyDescent="0.3">
      <c r="A1025" s="487" t="s">
        <v>478</v>
      </c>
      <c r="B1025" s="487"/>
      <c r="C1025" s="487"/>
      <c r="D1025" s="648">
        <f>SUM(D1023:D1024)</f>
        <v>775.65</v>
      </c>
      <c r="E1025" s="648"/>
      <c r="F1025" s="487" t="s">
        <v>479</v>
      </c>
      <c r="G1025" s="487"/>
      <c r="H1025" s="487"/>
      <c r="I1025" s="502">
        <f>(D1025/1000)*100</f>
        <v>77.564999999999998</v>
      </c>
      <c r="J1025" s="487" t="s">
        <v>480</v>
      </c>
      <c r="K1025" s="487"/>
      <c r="L1025" s="648" t="str">
        <f>IF(I1025&gt;=91,"A1",IF(I1025&gt;=81,"A2",IF(I1025&gt;=71,"B1",IF(I1025&gt;=61,"B2",IF(I1025&gt;=51,"C1",IF(I1025&gt;=41,"C2",IF(I1025&gt;=33,"D","E")))))))</f>
        <v>B1</v>
      </c>
      <c r="M1025" s="648" t="str">
        <f t="shared" si="257"/>
        <v>A1</v>
      </c>
    </row>
    <row r="1026" spans="1:13" ht="30" customHeight="1" x14ac:dyDescent="0.3">
      <c r="A1026" s="645" t="s">
        <v>365</v>
      </c>
      <c r="B1026" s="640"/>
      <c r="C1026" s="640"/>
      <c r="D1026" s="640"/>
      <c r="E1026" s="640"/>
      <c r="F1026" s="640"/>
      <c r="G1026" s="640"/>
      <c r="H1026" s="640"/>
      <c r="I1026" s="640"/>
      <c r="J1026" s="640"/>
      <c r="K1026" s="640"/>
      <c r="L1026" s="640"/>
      <c r="M1026" s="641"/>
    </row>
    <row r="1027" spans="1:13" ht="30" customHeight="1" x14ac:dyDescent="0.3">
      <c r="A1027" s="649" t="s">
        <v>366</v>
      </c>
      <c r="B1027" s="635"/>
      <c r="C1027" s="635"/>
      <c r="D1027" s="635"/>
      <c r="E1027" s="635"/>
      <c r="F1027" s="635"/>
      <c r="G1027" s="635"/>
      <c r="H1027" s="635"/>
      <c r="I1027" s="635"/>
      <c r="J1027" s="635"/>
      <c r="K1027" s="635"/>
      <c r="L1027" s="635"/>
      <c r="M1027" s="646"/>
    </row>
    <row r="1028" spans="1:13" ht="30" customHeight="1" x14ac:dyDescent="0.3">
      <c r="A1028" s="649" t="s">
        <v>367</v>
      </c>
      <c r="B1028" s="635"/>
      <c r="C1028" s="635"/>
      <c r="D1028" s="635"/>
      <c r="E1028" s="635"/>
      <c r="F1028" s="635" t="s">
        <v>368</v>
      </c>
      <c r="G1028" s="635"/>
      <c r="H1028" s="635"/>
      <c r="I1028" s="635"/>
      <c r="J1028" s="635"/>
      <c r="K1028" s="635" t="s">
        <v>481</v>
      </c>
      <c r="L1028" s="635"/>
      <c r="M1028" s="646"/>
    </row>
    <row r="1029" spans="1:13" ht="30" customHeight="1" x14ac:dyDescent="0.3">
      <c r="A1029" s="645" t="s">
        <v>369</v>
      </c>
      <c r="B1029" s="640"/>
      <c r="C1029" s="640"/>
      <c r="D1029" s="640"/>
      <c r="E1029" s="640"/>
      <c r="F1029" s="635" t="s">
        <v>370</v>
      </c>
      <c r="G1029" s="635"/>
      <c r="H1029" s="635"/>
      <c r="I1029" s="635"/>
      <c r="J1029" s="635"/>
      <c r="K1029" s="635" t="s">
        <v>375</v>
      </c>
      <c r="L1029" s="635"/>
      <c r="M1029" s="646"/>
    </row>
    <row r="1030" spans="1:13" ht="30" customHeight="1" x14ac:dyDescent="0.3">
      <c r="A1030" s="649" t="s">
        <v>371</v>
      </c>
      <c r="B1030" s="635"/>
      <c r="C1030" s="635"/>
      <c r="D1030" s="635"/>
      <c r="E1030" s="635"/>
      <c r="F1030" s="635"/>
      <c r="G1030" s="635"/>
      <c r="H1030" s="635"/>
      <c r="I1030" s="635"/>
      <c r="J1030" s="635"/>
      <c r="K1030" s="635"/>
      <c r="L1030" s="635"/>
      <c r="M1030" s="646"/>
    </row>
    <row r="1031" spans="1:13" ht="30" customHeight="1" x14ac:dyDescent="0.3">
      <c r="A1031" s="649" t="s">
        <v>367</v>
      </c>
      <c r="B1031" s="635"/>
      <c r="C1031" s="635"/>
      <c r="D1031" s="635"/>
      <c r="E1031" s="635"/>
      <c r="F1031" s="635" t="s">
        <v>368</v>
      </c>
      <c r="G1031" s="635"/>
      <c r="H1031" s="635"/>
      <c r="I1031" s="635"/>
      <c r="J1031" s="635"/>
      <c r="K1031" s="635" t="s">
        <v>481</v>
      </c>
      <c r="L1031" s="635"/>
      <c r="M1031" s="646"/>
    </row>
    <row r="1032" spans="1:13" ht="30" customHeight="1" x14ac:dyDescent="0.3">
      <c r="A1032" s="642" t="s">
        <v>372</v>
      </c>
      <c r="B1032" s="643"/>
      <c r="C1032" s="643"/>
      <c r="D1032" s="643"/>
      <c r="E1032" s="643"/>
      <c r="F1032" s="635" t="s">
        <v>370</v>
      </c>
      <c r="G1032" s="635"/>
      <c r="H1032" s="635"/>
      <c r="I1032" s="635"/>
      <c r="J1032" s="635"/>
      <c r="K1032" s="635" t="s">
        <v>375</v>
      </c>
      <c r="L1032" s="635"/>
      <c r="M1032" s="646"/>
    </row>
    <row r="1033" spans="1:13" ht="30" customHeight="1" x14ac:dyDescent="0.3">
      <c r="A1033" s="642" t="s">
        <v>373</v>
      </c>
      <c r="B1033" s="643"/>
      <c r="C1033" s="643"/>
      <c r="D1033" s="643"/>
      <c r="E1033" s="643"/>
      <c r="F1033" s="635" t="s">
        <v>370</v>
      </c>
      <c r="G1033" s="635"/>
      <c r="H1033" s="635"/>
      <c r="I1033" s="635"/>
      <c r="J1033" s="635"/>
      <c r="K1033" s="635" t="s">
        <v>370</v>
      </c>
      <c r="L1033" s="635"/>
      <c r="M1033" s="646"/>
    </row>
    <row r="1034" spans="1:13" ht="30" customHeight="1" x14ac:dyDescent="0.3">
      <c r="A1034" s="652" t="s">
        <v>374</v>
      </c>
      <c r="B1034" s="638"/>
      <c r="C1034" s="638"/>
      <c r="D1034" s="638"/>
      <c r="E1034" s="639"/>
      <c r="F1034" s="633" t="s">
        <v>375</v>
      </c>
      <c r="G1034" s="650"/>
      <c r="H1034" s="650"/>
      <c r="I1034" s="650"/>
      <c r="J1034" s="634"/>
      <c r="K1034" s="633" t="s">
        <v>375</v>
      </c>
      <c r="L1034" s="650"/>
      <c r="M1034" s="651"/>
    </row>
    <row r="1035" spans="1:13" ht="30" customHeight="1" x14ac:dyDescent="0.3">
      <c r="A1035" s="652" t="s">
        <v>376</v>
      </c>
      <c r="B1035" s="638"/>
      <c r="C1035" s="638"/>
      <c r="D1035" s="638"/>
      <c r="E1035" s="639"/>
      <c r="F1035" s="633" t="s">
        <v>375</v>
      </c>
      <c r="G1035" s="650"/>
      <c r="H1035" s="650"/>
      <c r="I1035" s="650"/>
      <c r="J1035" s="634"/>
      <c r="K1035" s="633" t="s">
        <v>375</v>
      </c>
      <c r="L1035" s="650"/>
      <c r="M1035" s="651"/>
    </row>
    <row r="1036" spans="1:13" ht="30" customHeight="1" x14ac:dyDescent="0.3">
      <c r="A1036" s="649" t="s">
        <v>377</v>
      </c>
      <c r="B1036" s="635"/>
      <c r="C1036" s="635"/>
      <c r="D1036" s="635"/>
      <c r="E1036" s="635"/>
      <c r="F1036" s="635"/>
      <c r="G1036" s="635"/>
      <c r="H1036" s="635"/>
      <c r="I1036" s="635"/>
      <c r="J1036" s="635"/>
      <c r="K1036" s="635"/>
      <c r="L1036" s="635"/>
      <c r="M1036" s="646"/>
    </row>
    <row r="1037" spans="1:13" ht="30" customHeight="1" x14ac:dyDescent="0.3">
      <c r="A1037" s="649" t="s">
        <v>367</v>
      </c>
      <c r="B1037" s="635"/>
      <c r="C1037" s="635"/>
      <c r="D1037" s="635"/>
      <c r="E1037" s="635"/>
      <c r="F1037" s="635" t="s">
        <v>368</v>
      </c>
      <c r="G1037" s="635"/>
      <c r="H1037" s="635"/>
      <c r="I1037" s="635"/>
      <c r="J1037" s="635"/>
      <c r="K1037" s="635" t="s">
        <v>481</v>
      </c>
      <c r="L1037" s="635"/>
      <c r="M1037" s="646"/>
    </row>
    <row r="1038" spans="1:13" ht="30" customHeight="1" x14ac:dyDescent="0.3">
      <c r="A1038" s="645" t="s">
        <v>378</v>
      </c>
      <c r="B1038" s="640"/>
      <c r="C1038" s="640"/>
      <c r="D1038" s="640"/>
      <c r="E1038" s="640"/>
      <c r="F1038" s="640"/>
      <c r="G1038" s="635" t="s">
        <v>558</v>
      </c>
      <c r="H1038" s="635"/>
      <c r="I1038" s="635"/>
      <c r="J1038" s="635"/>
      <c r="K1038" s="635"/>
      <c r="L1038" s="635"/>
      <c r="M1038" s="646"/>
    </row>
    <row r="1039" spans="1:13" ht="30" customHeight="1" x14ac:dyDescent="0.3">
      <c r="A1039" s="470" t="s">
        <v>482</v>
      </c>
      <c r="B1039" s="633" t="s">
        <v>48</v>
      </c>
      <c r="C1039" s="650"/>
      <c r="D1039" s="650"/>
      <c r="E1039" s="650"/>
      <c r="F1039" s="650"/>
      <c r="G1039" s="650"/>
      <c r="H1039" s="650"/>
      <c r="I1039" s="650"/>
      <c r="J1039" s="650"/>
      <c r="K1039" s="650"/>
      <c r="L1039" s="650"/>
      <c r="M1039" s="651"/>
    </row>
    <row r="1040" spans="1:13" ht="30" customHeight="1" x14ac:dyDescent="0.3">
      <c r="A1040" s="470" t="s">
        <v>380</v>
      </c>
      <c r="B1040" s="633" t="s">
        <v>536</v>
      </c>
      <c r="C1040" s="650"/>
      <c r="D1040" s="650"/>
      <c r="E1040" s="650"/>
      <c r="F1040" s="650"/>
      <c r="G1040" s="650"/>
      <c r="H1040" s="650"/>
      <c r="I1040" s="650"/>
      <c r="J1040" s="650"/>
      <c r="K1040" s="650"/>
      <c r="L1040" s="650"/>
      <c r="M1040" s="651"/>
    </row>
    <row r="1041" spans="1:13" ht="30" customHeight="1" x14ac:dyDescent="0.3">
      <c r="A1041" s="649" t="s">
        <v>483</v>
      </c>
      <c r="B1041" s="635"/>
      <c r="C1041" s="635"/>
      <c r="D1041" s="635" t="s">
        <v>501</v>
      </c>
      <c r="E1041" s="635"/>
      <c r="F1041" s="635"/>
      <c r="G1041" s="635"/>
      <c r="H1041" s="635"/>
      <c r="I1041" s="635"/>
      <c r="J1041" s="635" t="s">
        <v>484</v>
      </c>
      <c r="K1041" s="635"/>
      <c r="L1041" s="635"/>
      <c r="M1041" s="646"/>
    </row>
    <row r="1042" spans="1:13" ht="30" customHeight="1" x14ac:dyDescent="0.3">
      <c r="A1042" s="649"/>
      <c r="B1042" s="635"/>
      <c r="C1042" s="635"/>
      <c r="D1042" s="635"/>
      <c r="E1042" s="635"/>
      <c r="F1042" s="635"/>
      <c r="G1042" s="635"/>
      <c r="H1042" s="635"/>
      <c r="I1042" s="635"/>
      <c r="J1042" s="635"/>
      <c r="K1042" s="635"/>
      <c r="L1042" s="635"/>
      <c r="M1042" s="646"/>
    </row>
    <row r="1043" spans="1:13" ht="30" customHeight="1" x14ac:dyDescent="0.3">
      <c r="A1043" s="649"/>
      <c r="B1043" s="635"/>
      <c r="C1043" s="635"/>
      <c r="D1043" s="635"/>
      <c r="E1043" s="635"/>
      <c r="F1043" s="635"/>
      <c r="G1043" s="635"/>
      <c r="H1043" s="635"/>
      <c r="I1043" s="635"/>
      <c r="J1043" s="635"/>
      <c r="K1043" s="635"/>
      <c r="L1043" s="635"/>
      <c r="M1043" s="646"/>
    </row>
    <row r="1044" spans="1:13" ht="30" customHeight="1" x14ac:dyDescent="0.3">
      <c r="A1044" s="649"/>
      <c r="B1044" s="635"/>
      <c r="C1044" s="635"/>
      <c r="D1044" s="635"/>
      <c r="E1044" s="635"/>
      <c r="F1044" s="635"/>
      <c r="G1044" s="635"/>
      <c r="H1044" s="635"/>
      <c r="I1044" s="635"/>
      <c r="J1044" s="635"/>
      <c r="K1044" s="635"/>
      <c r="L1044" s="635"/>
      <c r="M1044" s="646"/>
    </row>
    <row r="1045" spans="1:13" ht="30" customHeight="1" x14ac:dyDescent="0.3">
      <c r="A1045" s="649" t="s">
        <v>381</v>
      </c>
      <c r="B1045" s="635"/>
      <c r="C1045" s="635"/>
      <c r="D1045" s="635"/>
      <c r="E1045" s="635"/>
      <c r="F1045" s="635"/>
      <c r="G1045" s="635"/>
      <c r="H1045" s="633" t="s">
        <v>382</v>
      </c>
      <c r="I1045" s="650"/>
      <c r="J1045" s="650"/>
      <c r="K1045" s="650"/>
      <c r="L1045" s="650"/>
      <c r="M1045" s="651"/>
    </row>
    <row r="1046" spans="1:13" ht="30" customHeight="1" x14ac:dyDescent="0.3">
      <c r="A1046" s="488" t="s">
        <v>383</v>
      </c>
      <c r="B1046" s="635" t="s">
        <v>19</v>
      </c>
      <c r="C1046" s="635"/>
      <c r="D1046" s="464" t="s">
        <v>383</v>
      </c>
      <c r="E1046" s="456"/>
      <c r="F1046" s="635" t="s">
        <v>19</v>
      </c>
      <c r="G1046" s="635"/>
      <c r="J1046" s="489" t="s">
        <v>384</v>
      </c>
      <c r="L1046" s="489" t="s">
        <v>19</v>
      </c>
      <c r="M1046" s="490"/>
    </row>
    <row r="1047" spans="1:13" ht="30" customHeight="1" x14ac:dyDescent="0.3">
      <c r="A1047" s="488" t="s">
        <v>385</v>
      </c>
      <c r="B1047" s="635" t="s">
        <v>386</v>
      </c>
      <c r="C1047" s="635"/>
      <c r="D1047" s="635" t="s">
        <v>387</v>
      </c>
      <c r="E1047" s="635"/>
      <c r="F1047" s="635" t="s">
        <v>388</v>
      </c>
      <c r="G1047" s="635"/>
      <c r="J1047" s="633">
        <v>3</v>
      </c>
      <c r="K1047" s="634"/>
      <c r="L1047" s="456" t="s">
        <v>375</v>
      </c>
      <c r="M1047" s="490"/>
    </row>
    <row r="1048" spans="1:13" ht="30" customHeight="1" x14ac:dyDescent="0.3">
      <c r="A1048" s="488" t="s">
        <v>389</v>
      </c>
      <c r="B1048" s="635" t="s">
        <v>390</v>
      </c>
      <c r="C1048" s="635"/>
      <c r="D1048" s="635" t="s">
        <v>391</v>
      </c>
      <c r="E1048" s="635"/>
      <c r="F1048" s="635" t="s">
        <v>392</v>
      </c>
      <c r="G1048" s="635"/>
      <c r="J1048" s="633">
        <v>2</v>
      </c>
      <c r="K1048" s="634"/>
      <c r="L1048" s="456" t="s">
        <v>370</v>
      </c>
      <c r="M1048" s="490"/>
    </row>
    <row r="1049" spans="1:13" ht="30" customHeight="1" x14ac:dyDescent="0.3">
      <c r="A1049" s="488" t="s">
        <v>393</v>
      </c>
      <c r="B1049" s="635" t="s">
        <v>394</v>
      </c>
      <c r="C1049" s="635"/>
      <c r="D1049" s="635" t="s">
        <v>395</v>
      </c>
      <c r="E1049" s="635"/>
      <c r="F1049" s="635" t="s">
        <v>396</v>
      </c>
      <c r="G1049" s="635"/>
      <c r="J1049" s="633">
        <v>1</v>
      </c>
      <c r="K1049" s="634"/>
      <c r="L1049" s="456" t="s">
        <v>397</v>
      </c>
      <c r="M1049" s="490"/>
    </row>
    <row r="1050" spans="1:13" ht="30" customHeight="1" thickBot="1" x14ac:dyDescent="0.35">
      <c r="A1050" s="491" t="s">
        <v>398</v>
      </c>
      <c r="B1050" s="636" t="s">
        <v>399</v>
      </c>
      <c r="C1050" s="636"/>
      <c r="D1050" s="636" t="s">
        <v>400</v>
      </c>
      <c r="E1050" s="636"/>
      <c r="F1050" s="636" t="s">
        <v>401</v>
      </c>
      <c r="G1050" s="636"/>
      <c r="H1050" s="492"/>
      <c r="I1050" s="492"/>
      <c r="J1050" s="492"/>
      <c r="K1050" s="492"/>
      <c r="L1050" s="492"/>
      <c r="M1050" s="493"/>
    </row>
    <row r="1051" spans="1:13" ht="30" customHeight="1" thickBot="1" x14ac:dyDescent="0.35"/>
    <row r="1052" spans="1:13" ht="30" customHeight="1" x14ac:dyDescent="0.3">
      <c r="A1052" s="460"/>
      <c r="B1052" s="655" t="s">
        <v>443</v>
      </c>
      <c r="C1052" s="655"/>
      <c r="D1052" s="655"/>
      <c r="E1052" s="655"/>
      <c r="F1052" s="655"/>
      <c r="G1052" s="655"/>
      <c r="H1052" s="655"/>
      <c r="I1052" s="656"/>
      <c r="J1052" s="657" t="s">
        <v>444</v>
      </c>
      <c r="K1052" s="655"/>
      <c r="L1052" s="655"/>
      <c r="M1052" s="658"/>
    </row>
    <row r="1053" spans="1:13" ht="30" customHeight="1" x14ac:dyDescent="0.3">
      <c r="A1053" s="649" t="s">
        <v>445</v>
      </c>
      <c r="B1053" s="635"/>
      <c r="C1053" s="635"/>
      <c r="D1053" s="635"/>
      <c r="E1053" s="635"/>
      <c r="F1053" s="635"/>
      <c r="G1053" s="635"/>
      <c r="H1053" s="635"/>
      <c r="I1053" s="635"/>
      <c r="J1053" s="635"/>
      <c r="K1053" s="635"/>
      <c r="L1053" s="635"/>
      <c r="M1053" s="646"/>
    </row>
    <row r="1054" spans="1:13" ht="30" customHeight="1" x14ac:dyDescent="0.3">
      <c r="A1054" s="461"/>
      <c r="B1054" s="659" t="s">
        <v>446</v>
      </c>
      <c r="C1054" s="659"/>
      <c r="D1054" s="659"/>
      <c r="E1054" s="660"/>
      <c r="F1054" s="462" t="s">
        <v>447</v>
      </c>
      <c r="G1054" s="462"/>
      <c r="H1054" s="633" t="s">
        <v>448</v>
      </c>
      <c r="I1054" s="650"/>
      <c r="J1054" s="634"/>
      <c r="K1054" s="463" t="s">
        <v>449</v>
      </c>
      <c r="L1054" s="464"/>
      <c r="M1054" s="465"/>
    </row>
    <row r="1055" spans="1:13" ht="30" customHeight="1" x14ac:dyDescent="0.3">
      <c r="A1055" s="653" t="s">
        <v>509</v>
      </c>
      <c r="B1055" s="650"/>
      <c r="C1055" s="650"/>
      <c r="D1055" s="650"/>
      <c r="E1055" s="650"/>
      <c r="F1055" s="650"/>
      <c r="G1055" s="650"/>
      <c r="H1055" s="650"/>
      <c r="I1055" s="650"/>
      <c r="J1055" s="650"/>
      <c r="K1055" s="650"/>
      <c r="L1055" s="650"/>
      <c r="M1055" s="651"/>
    </row>
    <row r="1056" spans="1:13" ht="30" customHeight="1" x14ac:dyDescent="0.3">
      <c r="A1056" s="652" t="s">
        <v>450</v>
      </c>
      <c r="B1056" s="638"/>
      <c r="C1056" s="638"/>
      <c r="D1056" s="638"/>
      <c r="E1056" s="638"/>
      <c r="F1056" s="638"/>
      <c r="G1056" s="638"/>
      <c r="H1056" s="638"/>
      <c r="I1056" s="638"/>
      <c r="J1056" s="638"/>
      <c r="K1056" s="638"/>
      <c r="L1056" s="638"/>
      <c r="M1056" s="654"/>
    </row>
    <row r="1057" spans="1:13" ht="30" customHeight="1" x14ac:dyDescent="0.3">
      <c r="A1057" s="642" t="s">
        <v>451</v>
      </c>
      <c r="B1057" s="643"/>
      <c r="C1057" s="644" t="s">
        <v>97</v>
      </c>
      <c r="D1057" s="638"/>
      <c r="E1057" s="638"/>
      <c r="F1057" s="638"/>
      <c r="G1057" s="639"/>
      <c r="H1057" s="466" t="s">
        <v>452</v>
      </c>
      <c r="I1057" s="467"/>
      <c r="J1057" s="640">
        <v>22</v>
      </c>
      <c r="K1057" s="640"/>
      <c r="L1057" s="640"/>
      <c r="M1057" s="641"/>
    </row>
    <row r="1058" spans="1:13" ht="30" customHeight="1" x14ac:dyDescent="0.3">
      <c r="A1058" s="642" t="s">
        <v>453</v>
      </c>
      <c r="B1058" s="643"/>
      <c r="C1058" s="644" t="s">
        <v>497</v>
      </c>
      <c r="D1058" s="638"/>
      <c r="E1058" s="638"/>
      <c r="F1058" s="638"/>
      <c r="G1058" s="639"/>
      <c r="H1058" s="466" t="s">
        <v>454</v>
      </c>
      <c r="I1058" s="467"/>
      <c r="J1058" s="640">
        <v>1442</v>
      </c>
      <c r="K1058" s="640"/>
      <c r="L1058" s="640"/>
      <c r="M1058" s="641"/>
    </row>
    <row r="1059" spans="1:13" ht="30" customHeight="1" x14ac:dyDescent="0.3">
      <c r="A1059" s="642" t="s">
        <v>455</v>
      </c>
      <c r="B1059" s="643"/>
      <c r="C1059" s="637">
        <v>41495</v>
      </c>
      <c r="D1059" s="638"/>
      <c r="E1059" s="638"/>
      <c r="F1059" s="638"/>
      <c r="G1059" s="639"/>
      <c r="H1059" s="466" t="s">
        <v>456</v>
      </c>
      <c r="I1059" s="467"/>
      <c r="J1059" s="640" t="s">
        <v>291</v>
      </c>
      <c r="K1059" s="640"/>
      <c r="L1059" s="640"/>
      <c r="M1059" s="641"/>
    </row>
    <row r="1060" spans="1:13" ht="30" customHeight="1" x14ac:dyDescent="0.3">
      <c r="A1060" s="642" t="s">
        <v>457</v>
      </c>
      <c r="B1060" s="643"/>
      <c r="C1060" s="644" t="s">
        <v>99</v>
      </c>
      <c r="D1060" s="638"/>
      <c r="E1060" s="638"/>
      <c r="F1060" s="638"/>
      <c r="G1060" s="639"/>
      <c r="H1060" s="645" t="s">
        <v>356</v>
      </c>
      <c r="I1060" s="640"/>
      <c r="J1060" s="640" t="s">
        <v>289</v>
      </c>
      <c r="K1060" s="640"/>
      <c r="L1060" s="640"/>
      <c r="M1060" s="641"/>
    </row>
    <row r="1061" spans="1:13" ht="30" customHeight="1" x14ac:dyDescent="0.3">
      <c r="A1061" s="649" t="s">
        <v>458</v>
      </c>
      <c r="B1061" s="635"/>
      <c r="C1061" s="635"/>
      <c r="D1061" s="635"/>
      <c r="E1061" s="635"/>
      <c r="F1061" s="635"/>
      <c r="G1061" s="635"/>
      <c r="H1061" s="635"/>
      <c r="I1061" s="635"/>
      <c r="J1061" s="635"/>
      <c r="K1061" s="635"/>
      <c r="L1061" s="635"/>
      <c r="M1061" s="646"/>
    </row>
    <row r="1062" spans="1:13" ht="30" customHeight="1" x14ac:dyDescent="0.3">
      <c r="A1062" s="661" t="s">
        <v>459</v>
      </c>
      <c r="B1062" s="635" t="s">
        <v>460</v>
      </c>
      <c r="C1062" s="635"/>
      <c r="D1062" s="635"/>
      <c r="E1062" s="635"/>
      <c r="F1062" s="635"/>
      <c r="G1062" s="635"/>
      <c r="H1062" s="635" t="s">
        <v>461</v>
      </c>
      <c r="I1062" s="635"/>
      <c r="J1062" s="635"/>
      <c r="K1062" s="635"/>
      <c r="L1062" s="635"/>
      <c r="M1062" s="646"/>
    </row>
    <row r="1063" spans="1:13" ht="48.75" customHeight="1" x14ac:dyDescent="0.3">
      <c r="A1063" s="661"/>
      <c r="B1063" s="468" t="s">
        <v>462</v>
      </c>
      <c r="C1063" s="468" t="s">
        <v>463</v>
      </c>
      <c r="D1063" s="468" t="s">
        <v>464</v>
      </c>
      <c r="E1063" s="468" t="s">
        <v>465</v>
      </c>
      <c r="F1063" s="468">
        <v>100</v>
      </c>
      <c r="G1063" s="459" t="s">
        <v>326</v>
      </c>
      <c r="H1063" s="468" t="s">
        <v>466</v>
      </c>
      <c r="I1063" s="468" t="s">
        <v>463</v>
      </c>
      <c r="J1063" s="468" t="s">
        <v>464</v>
      </c>
      <c r="K1063" s="468" t="s">
        <v>467</v>
      </c>
      <c r="L1063" s="468">
        <v>100</v>
      </c>
      <c r="M1063" s="469" t="s">
        <v>326</v>
      </c>
    </row>
    <row r="1064" spans="1:13" ht="30" customHeight="1" x14ac:dyDescent="0.3">
      <c r="A1064" s="470" t="s">
        <v>21</v>
      </c>
      <c r="B1064" s="455">
        <v>8</v>
      </c>
      <c r="C1064" s="456">
        <v>5</v>
      </c>
      <c r="D1064" s="456">
        <v>4</v>
      </c>
      <c r="E1064" s="455">
        <v>53.5</v>
      </c>
      <c r="F1064" s="473">
        <f t="shared" ref="F1064" si="258">SUM(B1064:E1064)</f>
        <v>70.5</v>
      </c>
      <c r="G1064" s="456" t="str">
        <f t="shared" ref="G1064:G1065" si="259">IF(F1064&gt;=91,"A1",IF(F1064&gt;=81,"A2",IF(F1064&gt;=71,"B1",IF(F1064&gt;=61,"B2",IF(F1064&gt;=51,"C1",IF(F1064&gt;=41,"C2",IF(F1064&gt;=33,"D","E")))))))</f>
        <v>B2</v>
      </c>
      <c r="H1064" s="456">
        <v>9.5</v>
      </c>
      <c r="I1064" s="456">
        <v>5</v>
      </c>
      <c r="J1064" s="456">
        <v>4</v>
      </c>
      <c r="K1064" s="475">
        <v>66</v>
      </c>
      <c r="L1064" s="474">
        <v>84.5</v>
      </c>
      <c r="M1064" s="456" t="str">
        <f t="shared" ref="M1064:M1065" si="260">IF(L1064&gt;=91,"A1",IF(L1064&gt;=81,"A2",IF(L1064&gt;=71,"B1",IF(L1064&gt;=61,"B2",IF(L1064&gt;=51,"C1",IF(L1064&gt;=41,"C2",IF(L1064&gt;=33,"D","E")))))))</f>
        <v>A2</v>
      </c>
    </row>
    <row r="1065" spans="1:13" ht="30" customHeight="1" x14ac:dyDescent="0.3">
      <c r="A1065" s="470" t="s">
        <v>22</v>
      </c>
      <c r="B1065" s="457">
        <v>8.5</v>
      </c>
      <c r="C1065" s="458">
        <v>4</v>
      </c>
      <c r="D1065" s="458">
        <v>4</v>
      </c>
      <c r="E1065" s="458">
        <v>63.5</v>
      </c>
      <c r="F1065" s="458">
        <f t="shared" ref="F1065" si="261">(B1065+C1065+D1065+E1065)</f>
        <v>80</v>
      </c>
      <c r="G1065" s="458" t="str">
        <f t="shared" si="259"/>
        <v>B1</v>
      </c>
      <c r="H1065" s="458">
        <v>7.25</v>
      </c>
      <c r="I1065" s="458">
        <v>5</v>
      </c>
      <c r="J1065" s="475">
        <v>5</v>
      </c>
      <c r="K1065" s="478">
        <v>75</v>
      </c>
      <c r="L1065" s="458">
        <f t="shared" ref="L1065" si="262">SUM(H1065:K1065)</f>
        <v>92.25</v>
      </c>
      <c r="M1065" s="479" t="str">
        <f t="shared" si="260"/>
        <v>A1</v>
      </c>
    </row>
    <row r="1066" spans="1:13" ht="30" customHeight="1" x14ac:dyDescent="0.3">
      <c r="A1066" s="470" t="s">
        <v>468</v>
      </c>
      <c r="B1066" s="456">
        <v>7.5</v>
      </c>
      <c r="C1066" s="456">
        <v>5</v>
      </c>
      <c r="D1066" s="456">
        <v>5</v>
      </c>
      <c r="E1066" s="456">
        <v>65.5</v>
      </c>
      <c r="F1066" s="456">
        <f t="shared" ref="F1066:F1068" si="263">SUM(B1066:E1066)</f>
        <v>83</v>
      </c>
      <c r="G1066" s="456" t="str">
        <f t="shared" ref="G1066:G1068" si="264">IF(F1066&gt;=91,"A1",IF(F1066&gt;=81,"A2",IF(F1066&gt;=71,"B1",IF(F1066&gt;=61,"B2",IF(F1066&gt;=51,"C1",IF(F1066&gt;=41,"C2",IF(F1066&gt;=33,"D","E")))))))</f>
        <v>A2</v>
      </c>
      <c r="H1066" s="456">
        <v>9.75</v>
      </c>
      <c r="I1066" s="456">
        <v>5</v>
      </c>
      <c r="J1066" s="456">
        <v>5</v>
      </c>
      <c r="K1066" s="480">
        <v>71</v>
      </c>
      <c r="L1066" s="473">
        <f t="shared" ref="L1066" si="265">SUM(H1066:K1066)</f>
        <v>90.75</v>
      </c>
      <c r="M1066" s="456" t="str">
        <f t="shared" ref="M1066" si="266">IF(L1066&gt;=91,"A1",IF(L1066&gt;=81,"A2",IF(L1066&gt;=71,"B1",IF(L1066&gt;=61,"B2",IF(L1066&gt;=51,"C1",IF(L1066&gt;=41,"C2",IF(L1066&gt;=33,"D","E")))))))</f>
        <v>A2</v>
      </c>
    </row>
    <row r="1067" spans="1:13" ht="30" customHeight="1" x14ac:dyDescent="0.3">
      <c r="A1067" s="470" t="s">
        <v>24</v>
      </c>
      <c r="B1067" s="518">
        <v>9</v>
      </c>
      <c r="C1067" s="456">
        <v>5</v>
      </c>
      <c r="D1067" s="456">
        <v>5</v>
      </c>
      <c r="E1067" s="456">
        <v>69</v>
      </c>
      <c r="F1067" s="456">
        <f t="shared" si="263"/>
        <v>88</v>
      </c>
      <c r="G1067" s="456" t="str">
        <f t="shared" si="264"/>
        <v>A2</v>
      </c>
      <c r="H1067" s="459">
        <v>8.75</v>
      </c>
      <c r="I1067" s="475">
        <v>5</v>
      </c>
      <c r="J1067" s="475">
        <v>5</v>
      </c>
      <c r="K1067" s="480">
        <v>64.5</v>
      </c>
      <c r="L1067" s="473">
        <f>SUM(H1067:K1067)</f>
        <v>83.25</v>
      </c>
      <c r="M1067" s="473" t="str">
        <f>IF(L1067&gt;=91,"A1",IF(L1067&gt;=81,"A2",IF(L1067&gt;=71,"B1",IF(L1067&gt;=61,"B2",IF(L1067&gt;=51,"C1",IF(L1067&gt;=41,"C2",IF(L1067&gt;=33,"D","E")))))))</f>
        <v>A2</v>
      </c>
    </row>
    <row r="1068" spans="1:13" ht="30" customHeight="1" x14ac:dyDescent="0.3">
      <c r="A1068" s="470" t="s">
        <v>359</v>
      </c>
      <c r="B1068" s="456">
        <v>9.25</v>
      </c>
      <c r="C1068" s="456">
        <v>5</v>
      </c>
      <c r="D1068" s="456">
        <v>5</v>
      </c>
      <c r="E1068" s="456">
        <v>73</v>
      </c>
      <c r="F1068" s="456">
        <f t="shared" si="263"/>
        <v>92.25</v>
      </c>
      <c r="G1068" s="456" t="str">
        <f t="shared" si="264"/>
        <v>A1</v>
      </c>
      <c r="H1068" s="459">
        <v>8</v>
      </c>
      <c r="I1068" s="456">
        <v>5</v>
      </c>
      <c r="J1068" s="456">
        <v>5</v>
      </c>
      <c r="K1068" s="480">
        <v>71</v>
      </c>
      <c r="L1068" s="475">
        <f t="shared" ref="L1068" si="267">SUM(H1068:K1068)</f>
        <v>89</v>
      </c>
      <c r="M1068" s="456" t="str">
        <f t="shared" ref="M1068" si="268">IF(L1068&gt;=91,"A1",IF(L1068&gt;=81,"A2",IF(L1068&gt;=71,"B1",IF(L1068&gt;=61,"B2",IF(L1068&gt;=51,"C1",IF(L1068&gt;=41,"C2",IF(L1068&gt;=33,"D","E")))))))</f>
        <v>A2</v>
      </c>
    </row>
    <row r="1069" spans="1:13" ht="30" customHeight="1" x14ac:dyDescent="0.3">
      <c r="A1069" s="653" t="s">
        <v>503</v>
      </c>
      <c r="B1069" s="634"/>
      <c r="C1069" s="456"/>
      <c r="D1069" s="456"/>
      <c r="E1069" s="483">
        <v>47.5</v>
      </c>
      <c r="F1069" s="480"/>
      <c r="G1069" s="456"/>
      <c r="H1069" s="456"/>
      <c r="I1069" s="456"/>
      <c r="J1069" s="456"/>
      <c r="K1069" s="456">
        <v>47.5</v>
      </c>
      <c r="L1069" s="456"/>
      <c r="M1069" s="484"/>
    </row>
    <row r="1070" spans="1:13" ht="30" customHeight="1" x14ac:dyDescent="0.3">
      <c r="A1070" s="653" t="s">
        <v>504</v>
      </c>
      <c r="B1070" s="634"/>
      <c r="C1070" s="456"/>
      <c r="D1070" s="456"/>
      <c r="E1070" s="485">
        <v>44.5</v>
      </c>
      <c r="F1070" s="456"/>
      <c r="G1070" s="456"/>
      <c r="H1070" s="456"/>
      <c r="I1070" s="456"/>
      <c r="J1070" s="456"/>
      <c r="K1070" s="485">
        <v>45.5</v>
      </c>
      <c r="L1070" s="456"/>
      <c r="M1070" s="484"/>
    </row>
    <row r="1071" spans="1:13" ht="30" customHeight="1" x14ac:dyDescent="0.3">
      <c r="A1071" s="653" t="s">
        <v>561</v>
      </c>
      <c r="B1071" s="634"/>
      <c r="C1071" s="456"/>
      <c r="D1071" s="456"/>
      <c r="E1071" s="456">
        <v>43</v>
      </c>
      <c r="F1071" s="456"/>
      <c r="G1071" s="456"/>
      <c r="H1071" s="456"/>
      <c r="I1071" s="456"/>
      <c r="J1071" s="456"/>
      <c r="K1071" s="456">
        <v>46</v>
      </c>
      <c r="L1071" s="456"/>
      <c r="M1071" s="484"/>
    </row>
    <row r="1072" spans="1:13" ht="54.75" customHeight="1" x14ac:dyDescent="0.3">
      <c r="A1072" s="464" t="s">
        <v>470</v>
      </c>
      <c r="B1072" s="464"/>
      <c r="C1072" s="486" t="s">
        <v>471</v>
      </c>
      <c r="D1072" s="456">
        <f>(F1064+F1065+F1066+F1067+F1068)</f>
        <v>413.75</v>
      </c>
      <c r="E1072" s="456"/>
      <c r="F1072" s="486" t="s">
        <v>472</v>
      </c>
      <c r="G1072" s="456">
        <f>(D1072/500)*100</f>
        <v>82.75</v>
      </c>
      <c r="H1072" s="456"/>
      <c r="I1072" s="464"/>
      <c r="J1072" s="647" t="s">
        <v>473</v>
      </c>
      <c r="K1072" s="647"/>
      <c r="L1072" s="635" t="str">
        <f>IF(G1072&gt;=91,"A1",IF(G1072&gt;=81,"A2",IF(G1072&gt;=71,"B1",IF(G1072&gt;=61,"B2",IF(G1072&gt;=51,"C1",IF(G1072&gt;=41,"C2",IF(G1072&gt;=33,"D","E")))))))</f>
        <v>A2</v>
      </c>
      <c r="M1072" s="635" t="str">
        <f t="shared" ref="M1072:M1074" si="269">IF(L1072&gt;=91,"A1",IF(L1072&gt;=81,"A2",IF(L1072&gt;=71,"B1",IF(L1072&gt;=61,"B2",IF(L1072&gt;=51,"C1",IF(L1072&gt;=41,"C2",IF(L1072&gt;=33,"D","E")))))))</f>
        <v>A1</v>
      </c>
    </row>
    <row r="1073" spans="1:13" ht="54" customHeight="1" x14ac:dyDescent="0.3">
      <c r="A1073" s="486" t="s">
        <v>474</v>
      </c>
      <c r="B1073" s="464"/>
      <c r="C1073" s="486" t="s">
        <v>475</v>
      </c>
      <c r="D1073" s="456">
        <f>(L1064+L1065+L1066+L1067+L1068)</f>
        <v>439.75</v>
      </c>
      <c r="E1073" s="456"/>
      <c r="F1073" s="486" t="s">
        <v>476</v>
      </c>
      <c r="G1073" s="456">
        <f>(D1073/500)*100</f>
        <v>87.949999999999989</v>
      </c>
      <c r="H1073" s="456"/>
      <c r="I1073" s="464"/>
      <c r="J1073" s="647" t="s">
        <v>477</v>
      </c>
      <c r="K1073" s="647"/>
      <c r="L1073" s="635" t="str">
        <f>IF(G1073&gt;=91,"A1",IF(G1073&gt;=81,"A2",IF(G1073&gt;=71,"B1",IF(G1073&gt;=61,"B2",IF(G1073&gt;=51,"C1",IF(G1073&gt;=41,"C2",IF(G1073&gt;=33,"D","E")))))))</f>
        <v>A2</v>
      </c>
      <c r="M1073" s="635" t="str">
        <f t="shared" si="269"/>
        <v>A1</v>
      </c>
    </row>
    <row r="1074" spans="1:13" ht="52.5" customHeight="1" x14ac:dyDescent="0.3">
      <c r="A1074" s="487" t="s">
        <v>478</v>
      </c>
      <c r="B1074" s="487"/>
      <c r="C1074" s="487"/>
      <c r="D1074" s="648">
        <f>SUM(D1072:D1073)</f>
        <v>853.5</v>
      </c>
      <c r="E1074" s="648"/>
      <c r="F1074" s="487" t="s">
        <v>479</v>
      </c>
      <c r="G1074" s="487"/>
      <c r="H1074" s="487"/>
      <c r="I1074" s="487">
        <f>(D1074/1000)*100</f>
        <v>85.350000000000009</v>
      </c>
      <c r="J1074" s="487" t="s">
        <v>480</v>
      </c>
      <c r="K1074" s="487"/>
      <c r="L1074" s="648" t="str">
        <f>IF(I1074&gt;=91,"A1",IF(I1074&gt;=81,"A2",IF(I1074&gt;=71,"B1",IF(I1074&gt;=61,"B2",IF(I1074&gt;=51,"C1",IF(I1074&gt;=41,"C2",IF(I1074&gt;=33,"D","E")))))))</f>
        <v>A2</v>
      </c>
      <c r="M1074" s="648" t="str">
        <f t="shared" si="269"/>
        <v>A1</v>
      </c>
    </row>
    <row r="1075" spans="1:13" ht="30" customHeight="1" x14ac:dyDescent="0.3">
      <c r="A1075" s="645" t="s">
        <v>365</v>
      </c>
      <c r="B1075" s="640"/>
      <c r="C1075" s="640"/>
      <c r="D1075" s="640"/>
      <c r="E1075" s="640"/>
      <c r="F1075" s="640"/>
      <c r="G1075" s="640"/>
      <c r="H1075" s="640"/>
      <c r="I1075" s="640"/>
      <c r="J1075" s="640"/>
      <c r="K1075" s="640"/>
      <c r="L1075" s="640"/>
      <c r="M1075" s="641"/>
    </row>
    <row r="1076" spans="1:13" ht="30" customHeight="1" x14ac:dyDescent="0.3">
      <c r="A1076" s="649" t="s">
        <v>366</v>
      </c>
      <c r="B1076" s="635"/>
      <c r="C1076" s="635"/>
      <c r="D1076" s="635"/>
      <c r="E1076" s="635"/>
      <c r="F1076" s="635"/>
      <c r="G1076" s="635"/>
      <c r="H1076" s="635"/>
      <c r="I1076" s="635"/>
      <c r="J1076" s="635"/>
      <c r="K1076" s="635"/>
      <c r="L1076" s="635"/>
      <c r="M1076" s="646"/>
    </row>
    <row r="1077" spans="1:13" ht="30" customHeight="1" x14ac:dyDescent="0.3">
      <c r="A1077" s="649" t="s">
        <v>367</v>
      </c>
      <c r="B1077" s="635"/>
      <c r="C1077" s="635"/>
      <c r="D1077" s="635"/>
      <c r="E1077" s="635"/>
      <c r="F1077" s="635" t="s">
        <v>368</v>
      </c>
      <c r="G1077" s="635"/>
      <c r="H1077" s="635"/>
      <c r="I1077" s="635"/>
      <c r="J1077" s="635"/>
      <c r="K1077" s="635" t="s">
        <v>481</v>
      </c>
      <c r="L1077" s="635"/>
      <c r="M1077" s="646"/>
    </row>
    <row r="1078" spans="1:13" ht="30" customHeight="1" x14ac:dyDescent="0.3">
      <c r="A1078" s="645" t="s">
        <v>369</v>
      </c>
      <c r="B1078" s="640"/>
      <c r="C1078" s="640"/>
      <c r="D1078" s="640"/>
      <c r="E1078" s="640"/>
      <c r="F1078" s="635" t="s">
        <v>370</v>
      </c>
      <c r="G1078" s="635"/>
      <c r="H1078" s="635"/>
      <c r="I1078" s="635"/>
      <c r="J1078" s="635"/>
      <c r="K1078" s="635" t="s">
        <v>375</v>
      </c>
      <c r="L1078" s="635"/>
      <c r="M1078" s="646"/>
    </row>
    <row r="1079" spans="1:13" ht="30" customHeight="1" x14ac:dyDescent="0.3">
      <c r="A1079" s="649" t="s">
        <v>371</v>
      </c>
      <c r="B1079" s="635"/>
      <c r="C1079" s="635"/>
      <c r="D1079" s="635"/>
      <c r="E1079" s="635"/>
      <c r="F1079" s="635"/>
      <c r="G1079" s="635"/>
      <c r="H1079" s="635"/>
      <c r="I1079" s="635"/>
      <c r="J1079" s="635"/>
      <c r="K1079" s="635"/>
      <c r="L1079" s="635"/>
      <c r="M1079" s="646"/>
    </row>
    <row r="1080" spans="1:13" ht="30" customHeight="1" x14ac:dyDescent="0.3">
      <c r="A1080" s="649" t="s">
        <v>367</v>
      </c>
      <c r="B1080" s="635"/>
      <c r="C1080" s="635"/>
      <c r="D1080" s="635"/>
      <c r="E1080" s="635"/>
      <c r="F1080" s="635" t="s">
        <v>368</v>
      </c>
      <c r="G1080" s="635"/>
      <c r="H1080" s="635"/>
      <c r="I1080" s="635"/>
      <c r="J1080" s="635"/>
      <c r="K1080" s="635" t="s">
        <v>481</v>
      </c>
      <c r="L1080" s="635"/>
      <c r="M1080" s="646"/>
    </row>
    <row r="1081" spans="1:13" ht="30" customHeight="1" x14ac:dyDescent="0.3">
      <c r="A1081" s="642" t="s">
        <v>372</v>
      </c>
      <c r="B1081" s="643"/>
      <c r="C1081" s="643"/>
      <c r="D1081" s="643"/>
      <c r="E1081" s="643"/>
      <c r="F1081" s="635" t="s">
        <v>370</v>
      </c>
      <c r="G1081" s="635"/>
      <c r="H1081" s="635"/>
      <c r="I1081" s="635"/>
      <c r="J1081" s="635"/>
      <c r="K1081" s="635" t="s">
        <v>375</v>
      </c>
      <c r="L1081" s="635"/>
      <c r="M1081" s="646"/>
    </row>
    <row r="1082" spans="1:13" ht="30" customHeight="1" x14ac:dyDescent="0.3">
      <c r="A1082" s="642" t="s">
        <v>373</v>
      </c>
      <c r="B1082" s="643"/>
      <c r="C1082" s="643"/>
      <c r="D1082" s="643"/>
      <c r="E1082" s="643"/>
      <c r="F1082" s="635" t="s">
        <v>370</v>
      </c>
      <c r="G1082" s="635"/>
      <c r="H1082" s="635"/>
      <c r="I1082" s="635"/>
      <c r="J1082" s="635"/>
      <c r="K1082" s="635" t="s">
        <v>370</v>
      </c>
      <c r="L1082" s="635"/>
      <c r="M1082" s="646"/>
    </row>
    <row r="1083" spans="1:13" ht="30" customHeight="1" x14ac:dyDescent="0.3">
      <c r="A1083" s="652" t="s">
        <v>374</v>
      </c>
      <c r="B1083" s="638"/>
      <c r="C1083" s="638"/>
      <c r="D1083" s="638"/>
      <c r="E1083" s="639"/>
      <c r="F1083" s="633" t="s">
        <v>370</v>
      </c>
      <c r="G1083" s="650"/>
      <c r="H1083" s="650"/>
      <c r="I1083" s="650"/>
      <c r="J1083" s="634"/>
      <c r="K1083" s="633" t="s">
        <v>375</v>
      </c>
      <c r="L1083" s="650"/>
      <c r="M1083" s="651"/>
    </row>
    <row r="1084" spans="1:13" ht="30" customHeight="1" x14ac:dyDescent="0.3">
      <c r="A1084" s="652" t="s">
        <v>376</v>
      </c>
      <c r="B1084" s="638"/>
      <c r="C1084" s="638"/>
      <c r="D1084" s="638"/>
      <c r="E1084" s="639"/>
      <c r="F1084" s="633" t="s">
        <v>375</v>
      </c>
      <c r="G1084" s="650"/>
      <c r="H1084" s="650"/>
      <c r="I1084" s="650"/>
      <c r="J1084" s="634"/>
      <c r="K1084" s="633" t="s">
        <v>375</v>
      </c>
      <c r="L1084" s="650"/>
      <c r="M1084" s="651"/>
    </row>
    <row r="1085" spans="1:13" ht="30" customHeight="1" x14ac:dyDescent="0.3">
      <c r="A1085" s="649" t="s">
        <v>377</v>
      </c>
      <c r="B1085" s="635"/>
      <c r="C1085" s="635"/>
      <c r="D1085" s="635"/>
      <c r="E1085" s="635"/>
      <c r="F1085" s="635"/>
      <c r="G1085" s="635"/>
      <c r="H1085" s="635"/>
      <c r="I1085" s="635"/>
      <c r="J1085" s="635"/>
      <c r="K1085" s="635"/>
      <c r="L1085" s="635"/>
      <c r="M1085" s="646"/>
    </row>
    <row r="1086" spans="1:13" ht="30" customHeight="1" x14ac:dyDescent="0.3">
      <c r="A1086" s="649" t="s">
        <v>367</v>
      </c>
      <c r="B1086" s="635"/>
      <c r="C1086" s="635"/>
      <c r="D1086" s="635"/>
      <c r="E1086" s="635"/>
      <c r="F1086" s="635" t="s">
        <v>368</v>
      </c>
      <c r="G1086" s="635"/>
      <c r="H1086" s="635"/>
      <c r="I1086" s="635"/>
      <c r="J1086" s="635"/>
      <c r="K1086" s="635" t="s">
        <v>481</v>
      </c>
      <c r="L1086" s="635"/>
      <c r="M1086" s="646"/>
    </row>
    <row r="1087" spans="1:13" ht="30" customHeight="1" x14ac:dyDescent="0.3">
      <c r="A1087" s="645" t="s">
        <v>378</v>
      </c>
      <c r="B1087" s="640"/>
      <c r="C1087" s="640"/>
      <c r="D1087" s="640"/>
      <c r="E1087" s="640"/>
      <c r="F1087" s="640"/>
      <c r="G1087" s="635" t="s">
        <v>546</v>
      </c>
      <c r="H1087" s="635"/>
      <c r="I1087" s="635"/>
      <c r="J1087" s="635"/>
      <c r="K1087" s="635"/>
      <c r="L1087" s="635"/>
      <c r="M1087" s="646"/>
    </row>
    <row r="1088" spans="1:13" ht="30" customHeight="1" x14ac:dyDescent="0.3">
      <c r="A1088" s="470" t="s">
        <v>482</v>
      </c>
      <c r="B1088" s="633" t="s">
        <v>48</v>
      </c>
      <c r="C1088" s="650"/>
      <c r="D1088" s="650"/>
      <c r="E1088" s="650"/>
      <c r="F1088" s="650"/>
      <c r="G1088" s="650"/>
      <c r="H1088" s="650"/>
      <c r="I1088" s="650"/>
      <c r="J1088" s="650"/>
      <c r="K1088" s="650"/>
      <c r="L1088" s="650"/>
      <c r="M1088" s="651"/>
    </row>
    <row r="1089" spans="1:13" ht="30" customHeight="1" x14ac:dyDescent="0.3">
      <c r="A1089" s="470" t="s">
        <v>380</v>
      </c>
      <c r="B1089" s="633" t="s">
        <v>536</v>
      </c>
      <c r="C1089" s="650"/>
      <c r="D1089" s="650"/>
      <c r="E1089" s="650"/>
      <c r="F1089" s="650"/>
      <c r="G1089" s="650"/>
      <c r="H1089" s="650"/>
      <c r="I1089" s="650"/>
      <c r="J1089" s="650"/>
      <c r="K1089" s="650"/>
      <c r="L1089" s="650"/>
      <c r="M1089" s="651"/>
    </row>
    <row r="1090" spans="1:13" ht="30" customHeight="1" x14ac:dyDescent="0.3">
      <c r="A1090" s="649" t="s">
        <v>483</v>
      </c>
      <c r="B1090" s="635"/>
      <c r="C1090" s="635"/>
      <c r="D1090" s="635" t="s">
        <v>501</v>
      </c>
      <c r="E1090" s="635"/>
      <c r="F1090" s="635"/>
      <c r="G1090" s="635"/>
      <c r="H1090" s="635"/>
      <c r="I1090" s="635"/>
      <c r="J1090" s="635" t="s">
        <v>484</v>
      </c>
      <c r="K1090" s="635"/>
      <c r="L1090" s="635"/>
      <c r="M1090" s="646"/>
    </row>
    <row r="1091" spans="1:13" ht="30" customHeight="1" x14ac:dyDescent="0.3">
      <c r="A1091" s="649"/>
      <c r="B1091" s="635"/>
      <c r="C1091" s="635"/>
      <c r="D1091" s="635"/>
      <c r="E1091" s="635"/>
      <c r="F1091" s="635"/>
      <c r="G1091" s="635"/>
      <c r="H1091" s="635"/>
      <c r="I1091" s="635"/>
      <c r="J1091" s="635"/>
      <c r="K1091" s="635"/>
      <c r="L1091" s="635"/>
      <c r="M1091" s="646"/>
    </row>
    <row r="1092" spans="1:13" ht="30" customHeight="1" x14ac:dyDescent="0.3">
      <c r="A1092" s="649"/>
      <c r="B1092" s="635"/>
      <c r="C1092" s="635"/>
      <c r="D1092" s="635"/>
      <c r="E1092" s="635"/>
      <c r="F1092" s="635"/>
      <c r="G1092" s="635"/>
      <c r="H1092" s="635"/>
      <c r="I1092" s="635"/>
      <c r="J1092" s="635"/>
      <c r="K1092" s="635"/>
      <c r="L1092" s="635"/>
      <c r="M1092" s="646"/>
    </row>
    <row r="1093" spans="1:13" ht="30" customHeight="1" x14ac:dyDescent="0.3">
      <c r="A1093" s="649"/>
      <c r="B1093" s="635"/>
      <c r="C1093" s="635"/>
      <c r="D1093" s="635"/>
      <c r="E1093" s="635"/>
      <c r="F1093" s="635"/>
      <c r="G1093" s="635"/>
      <c r="H1093" s="635"/>
      <c r="I1093" s="635"/>
      <c r="J1093" s="635"/>
      <c r="K1093" s="635"/>
      <c r="L1093" s="635"/>
      <c r="M1093" s="646"/>
    </row>
    <row r="1094" spans="1:13" ht="30" customHeight="1" x14ac:dyDescent="0.3">
      <c r="A1094" s="649" t="s">
        <v>381</v>
      </c>
      <c r="B1094" s="635"/>
      <c r="C1094" s="635"/>
      <c r="D1094" s="635"/>
      <c r="E1094" s="635"/>
      <c r="F1094" s="635"/>
      <c r="G1094" s="635"/>
      <c r="H1094" s="633" t="s">
        <v>382</v>
      </c>
      <c r="I1094" s="650"/>
      <c r="J1094" s="650"/>
      <c r="K1094" s="650"/>
      <c r="L1094" s="650"/>
      <c r="M1094" s="651"/>
    </row>
    <row r="1095" spans="1:13" ht="30" customHeight="1" x14ac:dyDescent="0.3">
      <c r="A1095" s="488" t="s">
        <v>383</v>
      </c>
      <c r="B1095" s="635" t="s">
        <v>19</v>
      </c>
      <c r="C1095" s="635"/>
      <c r="D1095" s="464" t="s">
        <v>383</v>
      </c>
      <c r="E1095" s="456"/>
      <c r="F1095" s="635" t="s">
        <v>19</v>
      </c>
      <c r="G1095" s="635"/>
      <c r="J1095" s="489" t="s">
        <v>384</v>
      </c>
      <c r="L1095" s="489" t="s">
        <v>19</v>
      </c>
      <c r="M1095" s="490"/>
    </row>
    <row r="1096" spans="1:13" ht="30" customHeight="1" x14ac:dyDescent="0.3">
      <c r="A1096" s="488" t="s">
        <v>385</v>
      </c>
      <c r="B1096" s="635" t="s">
        <v>386</v>
      </c>
      <c r="C1096" s="635"/>
      <c r="D1096" s="635" t="s">
        <v>387</v>
      </c>
      <c r="E1096" s="635"/>
      <c r="F1096" s="635" t="s">
        <v>388</v>
      </c>
      <c r="G1096" s="635"/>
      <c r="J1096" s="633">
        <v>3</v>
      </c>
      <c r="K1096" s="634"/>
      <c r="L1096" s="456" t="s">
        <v>375</v>
      </c>
      <c r="M1096" s="490"/>
    </row>
    <row r="1097" spans="1:13" ht="30" customHeight="1" x14ac:dyDescent="0.3">
      <c r="A1097" s="488" t="s">
        <v>389</v>
      </c>
      <c r="B1097" s="635" t="s">
        <v>390</v>
      </c>
      <c r="C1097" s="635"/>
      <c r="D1097" s="635" t="s">
        <v>391</v>
      </c>
      <c r="E1097" s="635"/>
      <c r="F1097" s="635" t="s">
        <v>392</v>
      </c>
      <c r="G1097" s="635"/>
      <c r="J1097" s="633">
        <v>2</v>
      </c>
      <c r="K1097" s="634"/>
      <c r="L1097" s="456" t="s">
        <v>370</v>
      </c>
      <c r="M1097" s="490"/>
    </row>
    <row r="1098" spans="1:13" ht="30" customHeight="1" x14ac:dyDescent="0.3">
      <c r="A1098" s="488" t="s">
        <v>393</v>
      </c>
      <c r="B1098" s="635" t="s">
        <v>394</v>
      </c>
      <c r="C1098" s="635"/>
      <c r="D1098" s="635" t="s">
        <v>395</v>
      </c>
      <c r="E1098" s="635"/>
      <c r="F1098" s="635" t="s">
        <v>396</v>
      </c>
      <c r="G1098" s="635"/>
      <c r="J1098" s="633">
        <v>1</v>
      </c>
      <c r="K1098" s="634"/>
      <c r="L1098" s="456" t="s">
        <v>397</v>
      </c>
      <c r="M1098" s="490"/>
    </row>
    <row r="1099" spans="1:13" ht="30" customHeight="1" thickBot="1" x14ac:dyDescent="0.35">
      <c r="A1099" s="491" t="s">
        <v>398</v>
      </c>
      <c r="B1099" s="636" t="s">
        <v>399</v>
      </c>
      <c r="C1099" s="636"/>
      <c r="D1099" s="636" t="s">
        <v>400</v>
      </c>
      <c r="E1099" s="636"/>
      <c r="F1099" s="636" t="s">
        <v>401</v>
      </c>
      <c r="G1099" s="636"/>
      <c r="H1099" s="492"/>
      <c r="I1099" s="492"/>
      <c r="J1099" s="492"/>
      <c r="K1099" s="492"/>
      <c r="L1099" s="492"/>
      <c r="M1099" s="493"/>
    </row>
    <row r="1100" spans="1:13" ht="30" customHeight="1" thickBot="1" x14ac:dyDescent="0.35"/>
    <row r="1101" spans="1:13" ht="30" customHeight="1" x14ac:dyDescent="0.3">
      <c r="A1101" s="460"/>
      <c r="B1101" s="655" t="s">
        <v>443</v>
      </c>
      <c r="C1101" s="655"/>
      <c r="D1101" s="655"/>
      <c r="E1101" s="655"/>
      <c r="F1101" s="655"/>
      <c r="G1101" s="655"/>
      <c r="H1101" s="655"/>
      <c r="I1101" s="656"/>
      <c r="J1101" s="657" t="s">
        <v>444</v>
      </c>
      <c r="K1101" s="655"/>
      <c r="L1101" s="655"/>
      <c r="M1101" s="658"/>
    </row>
    <row r="1102" spans="1:13" ht="30" customHeight="1" x14ac:dyDescent="0.3">
      <c r="A1102" s="649" t="s">
        <v>445</v>
      </c>
      <c r="B1102" s="635"/>
      <c r="C1102" s="635"/>
      <c r="D1102" s="635"/>
      <c r="E1102" s="635"/>
      <c r="F1102" s="635"/>
      <c r="G1102" s="635"/>
      <c r="H1102" s="635"/>
      <c r="I1102" s="635"/>
      <c r="J1102" s="635"/>
      <c r="K1102" s="635"/>
      <c r="L1102" s="635"/>
      <c r="M1102" s="646"/>
    </row>
    <row r="1103" spans="1:13" ht="30" customHeight="1" x14ac:dyDescent="0.3">
      <c r="A1103" s="461"/>
      <c r="B1103" s="659" t="s">
        <v>446</v>
      </c>
      <c r="C1103" s="659"/>
      <c r="D1103" s="659"/>
      <c r="E1103" s="660"/>
      <c r="F1103" s="462" t="s">
        <v>447</v>
      </c>
      <c r="G1103" s="462"/>
      <c r="H1103" s="633" t="s">
        <v>448</v>
      </c>
      <c r="I1103" s="650"/>
      <c r="J1103" s="634"/>
      <c r="K1103" s="463" t="s">
        <v>449</v>
      </c>
      <c r="L1103" s="464"/>
      <c r="M1103" s="465"/>
    </row>
    <row r="1104" spans="1:13" ht="30" customHeight="1" x14ac:dyDescent="0.3">
      <c r="A1104" s="653" t="s">
        <v>509</v>
      </c>
      <c r="B1104" s="650"/>
      <c r="C1104" s="650"/>
      <c r="D1104" s="650"/>
      <c r="E1104" s="650"/>
      <c r="F1104" s="650"/>
      <c r="G1104" s="650"/>
      <c r="H1104" s="650"/>
      <c r="I1104" s="650"/>
      <c r="J1104" s="650"/>
      <c r="K1104" s="650"/>
      <c r="L1104" s="650"/>
      <c r="M1104" s="651"/>
    </row>
    <row r="1105" spans="1:13" ht="30" customHeight="1" x14ac:dyDescent="0.3">
      <c r="A1105" s="652" t="s">
        <v>450</v>
      </c>
      <c r="B1105" s="638"/>
      <c r="C1105" s="638"/>
      <c r="D1105" s="638"/>
      <c r="E1105" s="638"/>
      <c r="F1105" s="638"/>
      <c r="G1105" s="638"/>
      <c r="H1105" s="638"/>
      <c r="I1105" s="638"/>
      <c r="J1105" s="638"/>
      <c r="K1105" s="638"/>
      <c r="L1105" s="638"/>
      <c r="M1105" s="654"/>
    </row>
    <row r="1106" spans="1:13" ht="30" customHeight="1" x14ac:dyDescent="0.3">
      <c r="A1106" s="642" t="s">
        <v>451</v>
      </c>
      <c r="B1106" s="643"/>
      <c r="C1106" s="644" t="s">
        <v>100</v>
      </c>
      <c r="D1106" s="638"/>
      <c r="E1106" s="638"/>
      <c r="F1106" s="638"/>
      <c r="G1106" s="639"/>
      <c r="H1106" s="466" t="s">
        <v>452</v>
      </c>
      <c r="I1106" s="467"/>
      <c r="J1106" s="640">
        <v>23</v>
      </c>
      <c r="K1106" s="640"/>
      <c r="L1106" s="640"/>
      <c r="M1106" s="641"/>
    </row>
    <row r="1107" spans="1:13" ht="30" customHeight="1" x14ac:dyDescent="0.3">
      <c r="A1107" s="642" t="s">
        <v>453</v>
      </c>
      <c r="B1107" s="643"/>
      <c r="C1107" s="644" t="s">
        <v>7</v>
      </c>
      <c r="D1107" s="638"/>
      <c r="E1107" s="638"/>
      <c r="F1107" s="638"/>
      <c r="G1107" s="639"/>
      <c r="H1107" s="466" t="s">
        <v>454</v>
      </c>
      <c r="I1107" s="467"/>
      <c r="J1107" s="640">
        <v>1245</v>
      </c>
      <c r="K1107" s="640"/>
      <c r="L1107" s="640"/>
      <c r="M1107" s="641"/>
    </row>
    <row r="1108" spans="1:13" ht="30" customHeight="1" x14ac:dyDescent="0.3">
      <c r="A1108" s="642" t="s">
        <v>455</v>
      </c>
      <c r="B1108" s="643"/>
      <c r="C1108" s="637" t="s">
        <v>297</v>
      </c>
      <c r="D1108" s="638"/>
      <c r="E1108" s="638"/>
      <c r="F1108" s="638"/>
      <c r="G1108" s="639"/>
      <c r="H1108" s="466" t="s">
        <v>456</v>
      </c>
      <c r="I1108" s="467"/>
      <c r="J1108" s="640" t="s">
        <v>299</v>
      </c>
      <c r="K1108" s="640"/>
      <c r="L1108" s="640"/>
      <c r="M1108" s="641"/>
    </row>
    <row r="1109" spans="1:13" ht="30" customHeight="1" x14ac:dyDescent="0.3">
      <c r="A1109" s="642" t="s">
        <v>457</v>
      </c>
      <c r="B1109" s="643"/>
      <c r="C1109" s="644" t="s">
        <v>102</v>
      </c>
      <c r="D1109" s="638"/>
      <c r="E1109" s="638"/>
      <c r="F1109" s="638"/>
      <c r="G1109" s="639"/>
      <c r="H1109" s="645" t="s">
        <v>356</v>
      </c>
      <c r="I1109" s="640"/>
      <c r="J1109" s="640" t="s">
        <v>101</v>
      </c>
      <c r="K1109" s="640"/>
      <c r="L1109" s="640"/>
      <c r="M1109" s="641"/>
    </row>
    <row r="1110" spans="1:13" ht="30" customHeight="1" x14ac:dyDescent="0.3">
      <c r="A1110" s="649" t="s">
        <v>458</v>
      </c>
      <c r="B1110" s="635"/>
      <c r="C1110" s="635"/>
      <c r="D1110" s="635"/>
      <c r="E1110" s="635"/>
      <c r="F1110" s="635"/>
      <c r="G1110" s="635"/>
      <c r="H1110" s="635"/>
      <c r="I1110" s="635"/>
      <c r="J1110" s="635"/>
      <c r="K1110" s="635"/>
      <c r="L1110" s="635"/>
      <c r="M1110" s="646"/>
    </row>
    <row r="1111" spans="1:13" ht="30" customHeight="1" x14ac:dyDescent="0.3">
      <c r="A1111" s="661" t="s">
        <v>459</v>
      </c>
      <c r="B1111" s="635" t="s">
        <v>460</v>
      </c>
      <c r="C1111" s="635"/>
      <c r="D1111" s="635"/>
      <c r="E1111" s="635"/>
      <c r="F1111" s="635"/>
      <c r="G1111" s="635"/>
      <c r="H1111" s="635" t="s">
        <v>461</v>
      </c>
      <c r="I1111" s="635"/>
      <c r="J1111" s="635"/>
      <c r="K1111" s="635"/>
      <c r="L1111" s="635"/>
      <c r="M1111" s="646"/>
    </row>
    <row r="1112" spans="1:13" ht="50.25" customHeight="1" x14ac:dyDescent="0.3">
      <c r="A1112" s="661"/>
      <c r="B1112" s="468" t="s">
        <v>462</v>
      </c>
      <c r="C1112" s="468" t="s">
        <v>463</v>
      </c>
      <c r="D1112" s="468" t="s">
        <v>464</v>
      </c>
      <c r="E1112" s="468" t="s">
        <v>465</v>
      </c>
      <c r="F1112" s="468">
        <v>100</v>
      </c>
      <c r="G1112" s="459" t="s">
        <v>326</v>
      </c>
      <c r="H1112" s="468" t="s">
        <v>466</v>
      </c>
      <c r="I1112" s="468" t="s">
        <v>463</v>
      </c>
      <c r="J1112" s="468" t="s">
        <v>464</v>
      </c>
      <c r="K1112" s="468" t="s">
        <v>467</v>
      </c>
      <c r="L1112" s="468">
        <v>100</v>
      </c>
      <c r="M1112" s="469" t="s">
        <v>326</v>
      </c>
    </row>
    <row r="1113" spans="1:13" ht="30" customHeight="1" x14ac:dyDescent="0.3">
      <c r="A1113" s="470" t="s">
        <v>21</v>
      </c>
      <c r="B1113" s="471">
        <v>2.25</v>
      </c>
      <c r="C1113" s="472">
        <v>3</v>
      </c>
      <c r="D1113" s="472">
        <v>3</v>
      </c>
      <c r="E1113" s="471">
        <v>10.5</v>
      </c>
      <c r="F1113" s="473">
        <f t="shared" ref="F1113" si="270">SUM(B1113:E1113)</f>
        <v>18.75</v>
      </c>
      <c r="G1113" s="456" t="str">
        <f t="shared" ref="G1113:G1114" si="271">IF(F1113&gt;=91,"A1",IF(F1113&gt;=81,"A2",IF(F1113&gt;=71,"B1",IF(F1113&gt;=61,"B2",IF(F1113&gt;=51,"C1",IF(F1113&gt;=41,"C2",IF(F1113&gt;=33,"D","E")))))))</f>
        <v>E</v>
      </c>
      <c r="H1113" s="456">
        <v>2.5</v>
      </c>
      <c r="I1113" s="456">
        <v>2.5</v>
      </c>
      <c r="J1113" s="456">
        <v>2.5</v>
      </c>
      <c r="K1113" s="474">
        <v>14.5</v>
      </c>
      <c r="L1113" s="475">
        <f t="shared" ref="L1113" si="272">SUM(H1113:K1113)</f>
        <v>22</v>
      </c>
      <c r="M1113" s="484" t="str">
        <f t="shared" ref="M1113:M1114" si="273">IF(L1113&gt;=91,"A1",IF(L1113&gt;=81,"A2",IF(L1113&gt;=71,"B1",IF(L1113&gt;=61,"B2",IF(L1113&gt;=51,"C1",IF(L1113&gt;=41,"C2",IF(L1113&gt;=33,"D","E")))))))</f>
        <v>E</v>
      </c>
    </row>
    <row r="1114" spans="1:13" ht="30" customHeight="1" x14ac:dyDescent="0.3">
      <c r="A1114" s="470" t="s">
        <v>22</v>
      </c>
      <c r="B1114" s="476">
        <v>3.5</v>
      </c>
      <c r="C1114" s="477">
        <v>4</v>
      </c>
      <c r="D1114" s="477">
        <v>4</v>
      </c>
      <c r="E1114" s="477">
        <v>22.5</v>
      </c>
      <c r="F1114" s="458">
        <f t="shared" ref="F1114" si="274">(B1114+C1114+D1114+E1114)</f>
        <v>34</v>
      </c>
      <c r="G1114" s="458" t="str">
        <f t="shared" si="271"/>
        <v>D</v>
      </c>
      <c r="H1114" s="458">
        <v>0.75</v>
      </c>
      <c r="I1114" s="458">
        <v>2</v>
      </c>
      <c r="J1114" s="474">
        <v>2.5</v>
      </c>
      <c r="K1114" s="478">
        <v>21</v>
      </c>
      <c r="L1114" s="473">
        <v>26.25</v>
      </c>
      <c r="M1114" s="479" t="str">
        <f t="shared" si="273"/>
        <v>E</v>
      </c>
    </row>
    <row r="1115" spans="1:13" ht="30" customHeight="1" x14ac:dyDescent="0.3">
      <c r="A1115" s="470" t="s">
        <v>468</v>
      </c>
      <c r="B1115" s="472">
        <v>1.75</v>
      </c>
      <c r="C1115" s="472">
        <v>2</v>
      </c>
      <c r="D1115" s="472">
        <v>2</v>
      </c>
      <c r="E1115" s="472">
        <v>16</v>
      </c>
      <c r="F1115" s="472">
        <f t="shared" ref="F1115:F1117" si="275">SUM(B1115:E1115)</f>
        <v>21.75</v>
      </c>
      <c r="G1115" s="456" t="str">
        <f t="shared" ref="G1115:G1117" si="276">IF(F1115&gt;=91,"A1",IF(F1115&gt;=81,"A2",IF(F1115&gt;=71,"B1",IF(F1115&gt;=61,"B2",IF(F1115&gt;=51,"C1",IF(F1115&gt;=41,"C2",IF(F1115&gt;=33,"D","E")))))))</f>
        <v>E</v>
      </c>
      <c r="H1115" s="456">
        <v>1</v>
      </c>
      <c r="I1115" s="456">
        <v>3</v>
      </c>
      <c r="J1115" s="456">
        <v>3</v>
      </c>
      <c r="K1115" s="480">
        <v>13</v>
      </c>
      <c r="L1115" s="475">
        <f t="shared" ref="L1115" si="277">SUM(H1115:K1115)</f>
        <v>20</v>
      </c>
      <c r="M1115" s="484" t="str">
        <f t="shared" ref="M1115" si="278">IF(L1115&gt;=91,"A1",IF(L1115&gt;=81,"A2",IF(L1115&gt;=71,"B1",IF(L1115&gt;=61,"B2",IF(L1115&gt;=51,"C1",IF(L1115&gt;=41,"C2",IF(L1115&gt;=33,"D","E")))))))</f>
        <v>E</v>
      </c>
    </row>
    <row r="1116" spans="1:13" ht="30" customHeight="1" x14ac:dyDescent="0.3">
      <c r="A1116" s="470" t="s">
        <v>24</v>
      </c>
      <c r="B1116" s="481">
        <v>3.75</v>
      </c>
      <c r="C1116" s="472">
        <v>2.5</v>
      </c>
      <c r="D1116" s="472">
        <v>3</v>
      </c>
      <c r="E1116" s="472">
        <v>20</v>
      </c>
      <c r="F1116" s="472">
        <f t="shared" si="275"/>
        <v>29.25</v>
      </c>
      <c r="G1116" s="456" t="str">
        <f t="shared" si="276"/>
        <v>E</v>
      </c>
      <c r="H1116" s="459">
        <v>1.75</v>
      </c>
      <c r="I1116" s="474">
        <v>3.5</v>
      </c>
      <c r="J1116" s="475">
        <v>3</v>
      </c>
      <c r="K1116" s="495">
        <v>26.5</v>
      </c>
      <c r="L1116" s="473">
        <f>SUM(H1116:K1116)</f>
        <v>34.75</v>
      </c>
      <c r="M1116" s="496" t="str">
        <f>IF(L1116&gt;=91,"A1",IF(L1116&gt;=81,"A2",IF(L1116&gt;=71,"B1",IF(L1116&gt;=61,"B2",IF(L1116&gt;=51,"C1",IF(L1116&gt;=41,"C2",IF(L1116&gt;=33,"D","E")))))))</f>
        <v>D</v>
      </c>
    </row>
    <row r="1117" spans="1:13" ht="30" customHeight="1" x14ac:dyDescent="0.3">
      <c r="A1117" s="470" t="s">
        <v>359</v>
      </c>
      <c r="B1117" s="472">
        <v>4.75</v>
      </c>
      <c r="C1117" s="472">
        <v>3</v>
      </c>
      <c r="D1117" s="472">
        <v>2</v>
      </c>
      <c r="E1117" s="456">
        <v>9.5</v>
      </c>
      <c r="F1117" s="472">
        <f t="shared" si="275"/>
        <v>19.25</v>
      </c>
      <c r="G1117" s="456" t="str">
        <f t="shared" si="276"/>
        <v>E</v>
      </c>
      <c r="H1117" s="459">
        <v>3</v>
      </c>
      <c r="I1117" s="456">
        <v>2.5</v>
      </c>
      <c r="J1117" s="456">
        <v>3</v>
      </c>
      <c r="K1117" s="480">
        <v>14</v>
      </c>
      <c r="L1117" s="474">
        <f t="shared" ref="L1117" si="279">SUM(H1117:K1117)</f>
        <v>22.5</v>
      </c>
      <c r="M1117" s="484" t="str">
        <f t="shared" ref="M1117" si="280">IF(L1117&gt;=91,"A1",IF(L1117&gt;=81,"A2",IF(L1117&gt;=71,"B1",IF(L1117&gt;=61,"B2",IF(L1117&gt;=51,"C1",IF(L1117&gt;=41,"C2",IF(L1117&gt;=33,"D","E")))))))</f>
        <v>E</v>
      </c>
    </row>
    <row r="1118" spans="1:13" ht="30" customHeight="1" x14ac:dyDescent="0.3">
      <c r="A1118" s="653" t="s">
        <v>503</v>
      </c>
      <c r="B1118" s="634"/>
      <c r="C1118" s="456"/>
      <c r="D1118" s="456"/>
      <c r="E1118" s="494">
        <v>14</v>
      </c>
      <c r="F1118" s="480"/>
      <c r="G1118" s="456"/>
      <c r="H1118" s="456"/>
      <c r="I1118" s="456"/>
      <c r="J1118" s="456"/>
      <c r="K1118" s="456">
        <v>24</v>
      </c>
      <c r="L1118" s="456"/>
      <c r="M1118" s="484"/>
    </row>
    <row r="1119" spans="1:13" ht="30" customHeight="1" x14ac:dyDescent="0.3">
      <c r="A1119" s="653" t="s">
        <v>504</v>
      </c>
      <c r="B1119" s="634"/>
      <c r="C1119" s="456"/>
      <c r="D1119" s="456"/>
      <c r="E1119" s="485">
        <v>15.5</v>
      </c>
      <c r="F1119" s="456"/>
      <c r="G1119" s="456"/>
      <c r="H1119" s="456"/>
      <c r="I1119" s="456"/>
      <c r="J1119" s="456"/>
      <c r="K1119" s="485">
        <v>22.5</v>
      </c>
      <c r="L1119" s="456"/>
      <c r="M1119" s="484"/>
    </row>
    <row r="1120" spans="1:13" ht="30" customHeight="1" x14ac:dyDescent="0.3">
      <c r="A1120" s="653" t="s">
        <v>561</v>
      </c>
      <c r="B1120" s="634"/>
      <c r="C1120" s="456"/>
      <c r="D1120" s="456"/>
      <c r="E1120" s="456">
        <v>20</v>
      </c>
      <c r="F1120" s="456"/>
      <c r="G1120" s="456"/>
      <c r="H1120" s="456"/>
      <c r="I1120" s="456"/>
      <c r="J1120" s="456"/>
      <c r="K1120" s="456">
        <v>34</v>
      </c>
      <c r="L1120" s="456"/>
      <c r="M1120" s="484"/>
    </row>
    <row r="1121" spans="1:13" ht="46.5" customHeight="1" x14ac:dyDescent="0.3">
      <c r="A1121" s="470" t="s">
        <v>470</v>
      </c>
      <c r="B1121" s="464"/>
      <c r="C1121" s="486" t="s">
        <v>471</v>
      </c>
      <c r="D1121" s="456">
        <f>(F1113+F1114+F1115+F1116+F1117)</f>
        <v>123</v>
      </c>
      <c r="E1121" s="456"/>
      <c r="F1121" s="486" t="s">
        <v>472</v>
      </c>
      <c r="G1121" s="456">
        <f>(D1121/500)*100</f>
        <v>24.6</v>
      </c>
      <c r="H1121" s="456"/>
      <c r="I1121" s="464"/>
      <c r="J1121" s="663" t="s">
        <v>473</v>
      </c>
      <c r="K1121" s="664"/>
      <c r="L1121" s="633" t="str">
        <f>IF(G1121&gt;=91,"A1",IF(G1121&gt;=81,"A2",IF(G1121&gt;=71,"B1",IF(G1121&gt;=61,"B2",IF(G1121&gt;=51,"C1",IF(G1121&gt;=41,"C2",IF(G1121&gt;=33,"D","E")))))))</f>
        <v>E</v>
      </c>
      <c r="M1121" s="651" t="str">
        <f t="shared" ref="M1121:M1123" si="281">IF(L1121&gt;=91,"A1",IF(L1121&gt;=81,"A2",IF(L1121&gt;=71,"B1",IF(L1121&gt;=61,"B2",IF(L1121&gt;=51,"C1",IF(L1121&gt;=41,"C2",IF(L1121&gt;=33,"D","E")))))))</f>
        <v>A1</v>
      </c>
    </row>
    <row r="1122" spans="1:13" ht="47.25" customHeight="1" x14ac:dyDescent="0.3">
      <c r="A1122" s="497" t="s">
        <v>474</v>
      </c>
      <c r="B1122" s="464"/>
      <c r="C1122" s="486" t="s">
        <v>475</v>
      </c>
      <c r="D1122" s="456">
        <f>(L1113+L1114+L1115+L1116+L1117)</f>
        <v>125.5</v>
      </c>
      <c r="E1122" s="456"/>
      <c r="F1122" s="486" t="s">
        <v>476</v>
      </c>
      <c r="G1122" s="456">
        <f>(D1122/500)*100</f>
        <v>25.1</v>
      </c>
      <c r="H1122" s="456"/>
      <c r="I1122" s="464"/>
      <c r="J1122" s="663" t="s">
        <v>477</v>
      </c>
      <c r="K1122" s="664"/>
      <c r="L1122" s="633" t="str">
        <f>IF(G1122&gt;=91,"A1",IF(G1122&gt;=81,"A2",IF(G1122&gt;=71,"B1",IF(G1122&gt;=61,"B2",IF(G1122&gt;=51,"C1",IF(G1122&gt;=41,"C2",IF(G1122&gt;=33,"D","E")))))))</f>
        <v>E</v>
      </c>
      <c r="M1122" s="651" t="str">
        <f t="shared" si="281"/>
        <v>A1</v>
      </c>
    </row>
    <row r="1123" spans="1:13" ht="42.75" customHeight="1" x14ac:dyDescent="0.3">
      <c r="A1123" s="498" t="s">
        <v>478</v>
      </c>
      <c r="B1123" s="487"/>
      <c r="C1123" s="487"/>
      <c r="D1123" s="665">
        <f>SUM(D1121:D1122)</f>
        <v>248.5</v>
      </c>
      <c r="E1123" s="666"/>
      <c r="F1123" s="487" t="s">
        <v>479</v>
      </c>
      <c r="G1123" s="487"/>
      <c r="H1123" s="487"/>
      <c r="I1123" s="487">
        <f>(D1123/1000)*100</f>
        <v>24.85</v>
      </c>
      <c r="J1123" s="487" t="s">
        <v>480</v>
      </c>
      <c r="K1123" s="487"/>
      <c r="L1123" s="665" t="str">
        <f>IF(I1123&gt;=91,"A1",IF(I1123&gt;=81,"A2",IF(I1123&gt;=71,"B1",IF(I1123&gt;=61,"B2",IF(I1123&gt;=51,"C1",IF(I1123&gt;=41,"C2",IF(I1123&gt;=33,"D","E")))))))</f>
        <v>E</v>
      </c>
      <c r="M1123" s="667" t="str">
        <f t="shared" si="281"/>
        <v>A1</v>
      </c>
    </row>
    <row r="1124" spans="1:13" ht="30" customHeight="1" x14ac:dyDescent="0.3">
      <c r="A1124" s="645" t="s">
        <v>365</v>
      </c>
      <c r="B1124" s="640"/>
      <c r="C1124" s="640"/>
      <c r="D1124" s="640"/>
      <c r="E1124" s="640"/>
      <c r="F1124" s="640"/>
      <c r="G1124" s="640"/>
      <c r="H1124" s="640"/>
      <c r="I1124" s="640"/>
      <c r="J1124" s="640"/>
      <c r="K1124" s="640"/>
      <c r="L1124" s="640"/>
      <c r="M1124" s="641"/>
    </row>
    <row r="1125" spans="1:13" ht="30" customHeight="1" x14ac:dyDescent="0.3">
      <c r="A1125" s="649" t="s">
        <v>366</v>
      </c>
      <c r="B1125" s="635"/>
      <c r="C1125" s="635"/>
      <c r="D1125" s="635"/>
      <c r="E1125" s="635"/>
      <c r="F1125" s="635"/>
      <c r="G1125" s="635"/>
      <c r="H1125" s="635"/>
      <c r="I1125" s="635"/>
      <c r="J1125" s="635"/>
      <c r="K1125" s="635"/>
      <c r="L1125" s="635"/>
      <c r="M1125" s="646"/>
    </row>
    <row r="1126" spans="1:13" ht="30" customHeight="1" x14ac:dyDescent="0.3">
      <c r="A1126" s="649" t="s">
        <v>367</v>
      </c>
      <c r="B1126" s="635"/>
      <c r="C1126" s="635"/>
      <c r="D1126" s="635"/>
      <c r="E1126" s="635"/>
      <c r="F1126" s="635" t="s">
        <v>368</v>
      </c>
      <c r="G1126" s="635"/>
      <c r="H1126" s="635"/>
      <c r="I1126" s="635"/>
      <c r="J1126" s="635"/>
      <c r="K1126" s="635" t="s">
        <v>481</v>
      </c>
      <c r="L1126" s="635"/>
      <c r="M1126" s="646"/>
    </row>
    <row r="1127" spans="1:13" ht="30" customHeight="1" x14ac:dyDescent="0.3">
      <c r="A1127" s="645" t="s">
        <v>369</v>
      </c>
      <c r="B1127" s="640"/>
      <c r="C1127" s="640"/>
      <c r="D1127" s="640"/>
      <c r="E1127" s="640"/>
      <c r="F1127" s="635" t="s">
        <v>397</v>
      </c>
      <c r="G1127" s="635"/>
      <c r="H1127" s="635"/>
      <c r="I1127" s="635"/>
      <c r="J1127" s="635"/>
      <c r="K1127" s="635" t="s">
        <v>370</v>
      </c>
      <c r="L1127" s="635"/>
      <c r="M1127" s="646"/>
    </row>
    <row r="1128" spans="1:13" ht="30" customHeight="1" x14ac:dyDescent="0.3">
      <c r="A1128" s="649" t="s">
        <v>371</v>
      </c>
      <c r="B1128" s="635"/>
      <c r="C1128" s="635"/>
      <c r="D1128" s="635"/>
      <c r="E1128" s="635"/>
      <c r="F1128" s="635"/>
      <c r="G1128" s="635"/>
      <c r="H1128" s="635"/>
      <c r="I1128" s="635"/>
      <c r="J1128" s="635"/>
      <c r="K1128" s="635"/>
      <c r="L1128" s="635"/>
      <c r="M1128" s="646"/>
    </row>
    <row r="1129" spans="1:13" ht="30" customHeight="1" x14ac:dyDescent="0.3">
      <c r="A1129" s="649" t="s">
        <v>367</v>
      </c>
      <c r="B1129" s="635"/>
      <c r="C1129" s="635"/>
      <c r="D1129" s="635"/>
      <c r="E1129" s="635"/>
      <c r="F1129" s="635" t="s">
        <v>368</v>
      </c>
      <c r="G1129" s="635"/>
      <c r="H1129" s="635"/>
      <c r="I1129" s="635"/>
      <c r="J1129" s="635"/>
      <c r="K1129" s="635" t="s">
        <v>481</v>
      </c>
      <c r="L1129" s="635"/>
      <c r="M1129" s="646"/>
    </row>
    <row r="1130" spans="1:13" ht="30" customHeight="1" x14ac:dyDescent="0.3">
      <c r="A1130" s="642" t="s">
        <v>372</v>
      </c>
      <c r="B1130" s="643"/>
      <c r="C1130" s="643"/>
      <c r="D1130" s="643"/>
      <c r="E1130" s="643"/>
      <c r="F1130" s="635" t="s">
        <v>397</v>
      </c>
      <c r="G1130" s="635"/>
      <c r="H1130" s="635"/>
      <c r="I1130" s="635"/>
      <c r="J1130" s="635"/>
      <c r="K1130" s="635" t="s">
        <v>397</v>
      </c>
      <c r="L1130" s="635"/>
      <c r="M1130" s="646"/>
    </row>
    <row r="1131" spans="1:13" ht="30" customHeight="1" x14ac:dyDescent="0.3">
      <c r="A1131" s="642" t="s">
        <v>373</v>
      </c>
      <c r="B1131" s="643"/>
      <c r="C1131" s="643"/>
      <c r="D1131" s="643"/>
      <c r="E1131" s="643"/>
      <c r="F1131" s="635" t="s">
        <v>397</v>
      </c>
      <c r="G1131" s="635"/>
      <c r="H1131" s="635"/>
      <c r="I1131" s="635"/>
      <c r="J1131" s="635"/>
      <c r="K1131" s="635" t="s">
        <v>397</v>
      </c>
      <c r="L1131" s="635"/>
      <c r="M1131" s="646"/>
    </row>
    <row r="1132" spans="1:13" ht="30" customHeight="1" x14ac:dyDescent="0.3">
      <c r="A1132" s="652" t="s">
        <v>374</v>
      </c>
      <c r="B1132" s="638"/>
      <c r="C1132" s="638"/>
      <c r="D1132" s="638"/>
      <c r="E1132" s="639"/>
      <c r="F1132" s="633" t="s">
        <v>397</v>
      </c>
      <c r="G1132" s="650"/>
      <c r="H1132" s="650"/>
      <c r="I1132" s="650"/>
      <c r="J1132" s="634"/>
      <c r="K1132" s="633" t="s">
        <v>375</v>
      </c>
      <c r="L1132" s="650"/>
      <c r="M1132" s="651"/>
    </row>
    <row r="1133" spans="1:13" ht="30" customHeight="1" x14ac:dyDescent="0.3">
      <c r="A1133" s="652" t="s">
        <v>376</v>
      </c>
      <c r="B1133" s="638"/>
      <c r="C1133" s="638"/>
      <c r="D1133" s="638"/>
      <c r="E1133" s="639"/>
      <c r="F1133" s="633" t="s">
        <v>370</v>
      </c>
      <c r="G1133" s="650"/>
      <c r="H1133" s="650"/>
      <c r="I1133" s="650"/>
      <c r="J1133" s="634"/>
      <c r="K1133" s="633" t="s">
        <v>370</v>
      </c>
      <c r="L1133" s="650"/>
      <c r="M1133" s="651"/>
    </row>
    <row r="1134" spans="1:13" ht="30" customHeight="1" x14ac:dyDescent="0.3">
      <c r="A1134" s="649" t="s">
        <v>377</v>
      </c>
      <c r="B1134" s="635"/>
      <c r="C1134" s="635"/>
      <c r="D1134" s="635"/>
      <c r="E1134" s="635"/>
      <c r="F1134" s="635"/>
      <c r="G1134" s="635"/>
      <c r="H1134" s="635"/>
      <c r="I1134" s="635"/>
      <c r="J1134" s="635"/>
      <c r="K1134" s="635"/>
      <c r="L1134" s="635"/>
      <c r="M1134" s="646"/>
    </row>
    <row r="1135" spans="1:13" ht="30" customHeight="1" x14ac:dyDescent="0.3">
      <c r="A1135" s="649" t="s">
        <v>367</v>
      </c>
      <c r="B1135" s="635"/>
      <c r="C1135" s="635"/>
      <c r="D1135" s="635"/>
      <c r="E1135" s="635"/>
      <c r="F1135" s="635" t="s">
        <v>368</v>
      </c>
      <c r="G1135" s="635"/>
      <c r="H1135" s="635"/>
      <c r="I1135" s="635"/>
      <c r="J1135" s="635"/>
      <c r="K1135" s="635" t="s">
        <v>481</v>
      </c>
      <c r="L1135" s="635"/>
      <c r="M1135" s="646"/>
    </row>
    <row r="1136" spans="1:13" ht="30" customHeight="1" x14ac:dyDescent="0.3">
      <c r="A1136" s="645" t="s">
        <v>378</v>
      </c>
      <c r="B1136" s="640"/>
      <c r="C1136" s="640"/>
      <c r="D1136" s="640"/>
      <c r="E1136" s="640"/>
      <c r="F1136" s="640"/>
      <c r="G1136" s="635" t="s">
        <v>559</v>
      </c>
      <c r="H1136" s="635"/>
      <c r="I1136" s="635"/>
      <c r="J1136" s="635"/>
      <c r="K1136" s="635"/>
      <c r="L1136" s="635"/>
      <c r="M1136" s="646"/>
    </row>
    <row r="1137" spans="1:13" ht="30" customHeight="1" x14ac:dyDescent="0.3">
      <c r="A1137" s="470" t="s">
        <v>482</v>
      </c>
      <c r="B1137" s="633"/>
      <c r="C1137" s="650"/>
      <c r="D1137" s="650"/>
      <c r="E1137" s="650"/>
      <c r="F1137" s="650"/>
      <c r="G1137" s="650"/>
      <c r="H1137" s="650"/>
      <c r="I1137" s="650"/>
      <c r="J1137" s="650"/>
      <c r="K1137" s="650"/>
      <c r="L1137" s="650"/>
      <c r="M1137" s="651"/>
    </row>
    <row r="1138" spans="1:13" ht="30" customHeight="1" x14ac:dyDescent="0.3">
      <c r="A1138" s="470" t="s">
        <v>380</v>
      </c>
      <c r="B1138" s="633"/>
      <c r="C1138" s="650"/>
      <c r="D1138" s="650"/>
      <c r="E1138" s="650"/>
      <c r="F1138" s="650"/>
      <c r="G1138" s="650"/>
      <c r="H1138" s="650"/>
      <c r="I1138" s="650"/>
      <c r="J1138" s="650"/>
      <c r="K1138" s="650"/>
      <c r="L1138" s="650"/>
      <c r="M1138" s="651"/>
    </row>
    <row r="1139" spans="1:13" ht="30" customHeight="1" x14ac:dyDescent="0.3">
      <c r="A1139" s="649" t="s">
        <v>483</v>
      </c>
      <c r="B1139" s="635"/>
      <c r="C1139" s="635"/>
      <c r="D1139" s="635" t="s">
        <v>501</v>
      </c>
      <c r="E1139" s="635"/>
      <c r="F1139" s="635"/>
      <c r="G1139" s="635"/>
      <c r="H1139" s="635"/>
      <c r="I1139" s="635"/>
      <c r="J1139" s="635" t="s">
        <v>484</v>
      </c>
      <c r="K1139" s="635"/>
      <c r="L1139" s="635"/>
      <c r="M1139" s="646"/>
    </row>
    <row r="1140" spans="1:13" ht="30" customHeight="1" x14ac:dyDescent="0.3">
      <c r="A1140" s="649"/>
      <c r="B1140" s="635"/>
      <c r="C1140" s="635"/>
      <c r="D1140" s="635"/>
      <c r="E1140" s="635"/>
      <c r="F1140" s="635"/>
      <c r="G1140" s="635"/>
      <c r="H1140" s="635"/>
      <c r="I1140" s="635"/>
      <c r="J1140" s="635"/>
      <c r="K1140" s="635"/>
      <c r="L1140" s="635"/>
      <c r="M1140" s="646"/>
    </row>
    <row r="1141" spans="1:13" ht="30" customHeight="1" x14ac:dyDescent="0.3">
      <c r="A1141" s="649"/>
      <c r="B1141" s="635"/>
      <c r="C1141" s="635"/>
      <c r="D1141" s="635"/>
      <c r="E1141" s="635"/>
      <c r="F1141" s="635"/>
      <c r="G1141" s="635"/>
      <c r="H1141" s="635"/>
      <c r="I1141" s="635"/>
      <c r="J1141" s="635"/>
      <c r="K1141" s="635"/>
      <c r="L1141" s="635"/>
      <c r="M1141" s="646"/>
    </row>
    <row r="1142" spans="1:13" ht="30" customHeight="1" x14ac:dyDescent="0.3">
      <c r="A1142" s="649"/>
      <c r="B1142" s="635"/>
      <c r="C1142" s="635"/>
      <c r="D1142" s="635"/>
      <c r="E1142" s="635"/>
      <c r="F1142" s="635"/>
      <c r="G1142" s="635"/>
      <c r="H1142" s="635"/>
      <c r="I1142" s="635"/>
      <c r="J1142" s="635"/>
      <c r="K1142" s="635"/>
      <c r="L1142" s="635"/>
      <c r="M1142" s="646"/>
    </row>
    <row r="1143" spans="1:13" ht="30" customHeight="1" x14ac:dyDescent="0.3">
      <c r="A1143" s="649" t="s">
        <v>381</v>
      </c>
      <c r="B1143" s="635"/>
      <c r="C1143" s="635"/>
      <c r="D1143" s="635"/>
      <c r="E1143" s="635"/>
      <c r="F1143" s="635"/>
      <c r="G1143" s="635"/>
      <c r="H1143" s="633" t="s">
        <v>382</v>
      </c>
      <c r="I1143" s="650"/>
      <c r="J1143" s="650"/>
      <c r="K1143" s="650"/>
      <c r="L1143" s="650"/>
      <c r="M1143" s="651"/>
    </row>
    <row r="1144" spans="1:13" ht="30" customHeight="1" x14ac:dyDescent="0.3">
      <c r="A1144" s="488" t="s">
        <v>383</v>
      </c>
      <c r="B1144" s="635" t="s">
        <v>19</v>
      </c>
      <c r="C1144" s="635"/>
      <c r="D1144" s="464" t="s">
        <v>383</v>
      </c>
      <c r="E1144" s="456"/>
      <c r="F1144" s="635" t="s">
        <v>19</v>
      </c>
      <c r="G1144" s="635"/>
      <c r="H1144" s="499"/>
      <c r="I1144" s="499"/>
      <c r="J1144" s="499" t="s">
        <v>384</v>
      </c>
      <c r="K1144" s="499"/>
      <c r="L1144" s="499" t="s">
        <v>19</v>
      </c>
      <c r="M1144" s="490"/>
    </row>
    <row r="1145" spans="1:13" ht="30" customHeight="1" x14ac:dyDescent="0.3">
      <c r="A1145" s="488" t="s">
        <v>385</v>
      </c>
      <c r="B1145" s="635" t="s">
        <v>386</v>
      </c>
      <c r="C1145" s="635"/>
      <c r="D1145" s="635" t="s">
        <v>387</v>
      </c>
      <c r="E1145" s="635"/>
      <c r="F1145" s="635" t="s">
        <v>388</v>
      </c>
      <c r="G1145" s="635"/>
      <c r="H1145" s="499"/>
      <c r="I1145" s="499"/>
      <c r="J1145" s="633">
        <v>3</v>
      </c>
      <c r="K1145" s="634"/>
      <c r="L1145" s="456" t="s">
        <v>375</v>
      </c>
      <c r="M1145" s="490"/>
    </row>
    <row r="1146" spans="1:13" ht="30" customHeight="1" x14ac:dyDescent="0.3">
      <c r="A1146" s="488" t="s">
        <v>389</v>
      </c>
      <c r="B1146" s="635" t="s">
        <v>390</v>
      </c>
      <c r="C1146" s="635"/>
      <c r="D1146" s="635" t="s">
        <v>391</v>
      </c>
      <c r="E1146" s="635"/>
      <c r="F1146" s="635" t="s">
        <v>392</v>
      </c>
      <c r="G1146" s="635"/>
      <c r="H1146" s="499"/>
      <c r="I1146" s="499"/>
      <c r="J1146" s="633">
        <v>2</v>
      </c>
      <c r="K1146" s="634"/>
      <c r="L1146" s="456" t="s">
        <v>370</v>
      </c>
      <c r="M1146" s="490"/>
    </row>
    <row r="1147" spans="1:13" ht="30" customHeight="1" x14ac:dyDescent="0.3">
      <c r="A1147" s="488" t="s">
        <v>393</v>
      </c>
      <c r="B1147" s="635" t="s">
        <v>394</v>
      </c>
      <c r="C1147" s="635"/>
      <c r="D1147" s="635" t="s">
        <v>395</v>
      </c>
      <c r="E1147" s="635"/>
      <c r="F1147" s="635" t="s">
        <v>396</v>
      </c>
      <c r="G1147" s="635"/>
      <c r="H1147" s="499"/>
      <c r="I1147" s="499"/>
      <c r="J1147" s="633">
        <v>1</v>
      </c>
      <c r="K1147" s="634"/>
      <c r="L1147" s="456" t="s">
        <v>397</v>
      </c>
      <c r="M1147" s="490"/>
    </row>
    <row r="1148" spans="1:13" ht="30" customHeight="1" thickBot="1" x14ac:dyDescent="0.35">
      <c r="A1148" s="491" t="s">
        <v>398</v>
      </c>
      <c r="B1148" s="636" t="s">
        <v>399</v>
      </c>
      <c r="C1148" s="636"/>
      <c r="D1148" s="636" t="s">
        <v>400</v>
      </c>
      <c r="E1148" s="636"/>
      <c r="F1148" s="636" t="s">
        <v>401</v>
      </c>
      <c r="G1148" s="636"/>
      <c r="H1148" s="492"/>
      <c r="I1148" s="492"/>
      <c r="J1148" s="492"/>
      <c r="K1148" s="492"/>
      <c r="L1148" s="492"/>
      <c r="M1148" s="493"/>
    </row>
    <row r="1149" spans="1:13" ht="30" customHeight="1" thickBot="1" x14ac:dyDescent="0.35"/>
    <row r="1150" spans="1:13" ht="30" customHeight="1" x14ac:dyDescent="0.3">
      <c r="A1150" s="460"/>
      <c r="B1150" s="655" t="s">
        <v>443</v>
      </c>
      <c r="C1150" s="655"/>
      <c r="D1150" s="655"/>
      <c r="E1150" s="655"/>
      <c r="F1150" s="655"/>
      <c r="G1150" s="655"/>
      <c r="H1150" s="655"/>
      <c r="I1150" s="656"/>
      <c r="J1150" s="657" t="s">
        <v>444</v>
      </c>
      <c r="K1150" s="655"/>
      <c r="L1150" s="655"/>
      <c r="M1150" s="658"/>
    </row>
    <row r="1151" spans="1:13" ht="30" customHeight="1" x14ac:dyDescent="0.3">
      <c r="A1151" s="649" t="s">
        <v>445</v>
      </c>
      <c r="B1151" s="635"/>
      <c r="C1151" s="635"/>
      <c r="D1151" s="635"/>
      <c r="E1151" s="635"/>
      <c r="F1151" s="635"/>
      <c r="G1151" s="635"/>
      <c r="H1151" s="635"/>
      <c r="I1151" s="635"/>
      <c r="J1151" s="635"/>
      <c r="K1151" s="635"/>
      <c r="L1151" s="635"/>
      <c r="M1151" s="646"/>
    </row>
    <row r="1152" spans="1:13" ht="30" customHeight="1" x14ac:dyDescent="0.3">
      <c r="A1152" s="461"/>
      <c r="B1152" s="659" t="s">
        <v>446</v>
      </c>
      <c r="C1152" s="659"/>
      <c r="D1152" s="659"/>
      <c r="E1152" s="660"/>
      <c r="F1152" s="462" t="s">
        <v>447</v>
      </c>
      <c r="G1152" s="462"/>
      <c r="H1152" s="633" t="s">
        <v>448</v>
      </c>
      <c r="I1152" s="650"/>
      <c r="J1152" s="634"/>
      <c r="K1152" s="463" t="s">
        <v>449</v>
      </c>
      <c r="L1152" s="464"/>
      <c r="M1152" s="465"/>
    </row>
    <row r="1153" spans="1:13" ht="30" customHeight="1" x14ac:dyDescent="0.3">
      <c r="A1153" s="653" t="s">
        <v>509</v>
      </c>
      <c r="B1153" s="650"/>
      <c r="C1153" s="650"/>
      <c r="D1153" s="650"/>
      <c r="E1153" s="650"/>
      <c r="F1153" s="650"/>
      <c r="G1153" s="650"/>
      <c r="H1153" s="650"/>
      <c r="I1153" s="650"/>
      <c r="J1153" s="650"/>
      <c r="K1153" s="650"/>
      <c r="L1153" s="650"/>
      <c r="M1153" s="651"/>
    </row>
    <row r="1154" spans="1:13" ht="30" customHeight="1" x14ac:dyDescent="0.3">
      <c r="A1154" s="652" t="s">
        <v>450</v>
      </c>
      <c r="B1154" s="638"/>
      <c r="C1154" s="638"/>
      <c r="D1154" s="638"/>
      <c r="E1154" s="638"/>
      <c r="F1154" s="638"/>
      <c r="G1154" s="638"/>
      <c r="H1154" s="638"/>
      <c r="I1154" s="638"/>
      <c r="J1154" s="638"/>
      <c r="K1154" s="638"/>
      <c r="L1154" s="638"/>
      <c r="M1154" s="654"/>
    </row>
    <row r="1155" spans="1:13" ht="30" customHeight="1" x14ac:dyDescent="0.3">
      <c r="A1155" s="642" t="s">
        <v>451</v>
      </c>
      <c r="B1155" s="643"/>
      <c r="C1155" s="644" t="s">
        <v>104</v>
      </c>
      <c r="D1155" s="638"/>
      <c r="E1155" s="638"/>
      <c r="F1155" s="638"/>
      <c r="G1155" s="639"/>
      <c r="H1155" s="466" t="s">
        <v>452</v>
      </c>
      <c r="I1155" s="467"/>
      <c r="J1155" s="640">
        <v>24</v>
      </c>
      <c r="K1155" s="640"/>
      <c r="L1155" s="640"/>
      <c r="M1155" s="641"/>
    </row>
    <row r="1156" spans="1:13" ht="30" customHeight="1" x14ac:dyDescent="0.3">
      <c r="A1156" s="642" t="s">
        <v>453</v>
      </c>
      <c r="B1156" s="643"/>
      <c r="C1156" s="644" t="s">
        <v>423</v>
      </c>
      <c r="D1156" s="638"/>
      <c r="E1156" s="638"/>
      <c r="F1156" s="638"/>
      <c r="G1156" s="639"/>
      <c r="H1156" s="466" t="s">
        <v>454</v>
      </c>
      <c r="I1156" s="467"/>
      <c r="J1156" s="640">
        <v>1260</v>
      </c>
      <c r="K1156" s="640"/>
      <c r="L1156" s="640"/>
      <c r="M1156" s="641"/>
    </row>
    <row r="1157" spans="1:13" ht="30" customHeight="1" x14ac:dyDescent="0.3">
      <c r="A1157" s="642" t="s">
        <v>455</v>
      </c>
      <c r="B1157" s="643"/>
      <c r="C1157" s="637">
        <v>41619</v>
      </c>
      <c r="D1157" s="638"/>
      <c r="E1157" s="638"/>
      <c r="F1157" s="638"/>
      <c r="G1157" s="639"/>
      <c r="H1157" s="466" t="s">
        <v>456</v>
      </c>
      <c r="I1157" s="467"/>
      <c r="J1157" s="640" t="s">
        <v>305</v>
      </c>
      <c r="K1157" s="640"/>
      <c r="L1157" s="640"/>
      <c r="M1157" s="641"/>
    </row>
    <row r="1158" spans="1:13" ht="30" customHeight="1" x14ac:dyDescent="0.3">
      <c r="A1158" s="642" t="s">
        <v>457</v>
      </c>
      <c r="B1158" s="643"/>
      <c r="C1158" s="644" t="s">
        <v>106</v>
      </c>
      <c r="D1158" s="638"/>
      <c r="E1158" s="638"/>
      <c r="F1158" s="638"/>
      <c r="G1158" s="639"/>
      <c r="H1158" s="645" t="s">
        <v>356</v>
      </c>
      <c r="I1158" s="640"/>
      <c r="J1158" s="640" t="s">
        <v>105</v>
      </c>
      <c r="K1158" s="640"/>
      <c r="L1158" s="640"/>
      <c r="M1158" s="641"/>
    </row>
    <row r="1159" spans="1:13" ht="30" customHeight="1" x14ac:dyDescent="0.3">
      <c r="A1159" s="649" t="s">
        <v>458</v>
      </c>
      <c r="B1159" s="635"/>
      <c r="C1159" s="635"/>
      <c r="D1159" s="635"/>
      <c r="E1159" s="635"/>
      <c r="F1159" s="635"/>
      <c r="G1159" s="635"/>
      <c r="H1159" s="635"/>
      <c r="I1159" s="635"/>
      <c r="J1159" s="635"/>
      <c r="K1159" s="635"/>
      <c r="L1159" s="635"/>
      <c r="M1159" s="646"/>
    </row>
    <row r="1160" spans="1:13" ht="30" customHeight="1" x14ac:dyDescent="0.3">
      <c r="A1160" s="661" t="s">
        <v>459</v>
      </c>
      <c r="B1160" s="635" t="s">
        <v>460</v>
      </c>
      <c r="C1160" s="635"/>
      <c r="D1160" s="635"/>
      <c r="E1160" s="635"/>
      <c r="F1160" s="635"/>
      <c r="G1160" s="635"/>
      <c r="H1160" s="635" t="s">
        <v>461</v>
      </c>
      <c r="I1160" s="635"/>
      <c r="J1160" s="635"/>
      <c r="K1160" s="635"/>
      <c r="L1160" s="635"/>
      <c r="M1160" s="646"/>
    </row>
    <row r="1161" spans="1:13" ht="51" customHeight="1" x14ac:dyDescent="0.3">
      <c r="A1161" s="661"/>
      <c r="B1161" s="468" t="s">
        <v>462</v>
      </c>
      <c r="C1161" s="468" t="s">
        <v>463</v>
      </c>
      <c r="D1161" s="468" t="s">
        <v>464</v>
      </c>
      <c r="E1161" s="468" t="s">
        <v>465</v>
      </c>
      <c r="F1161" s="468">
        <v>100</v>
      </c>
      <c r="G1161" s="459" t="s">
        <v>326</v>
      </c>
      <c r="H1161" s="468" t="s">
        <v>466</v>
      </c>
      <c r="I1161" s="468" t="s">
        <v>463</v>
      </c>
      <c r="J1161" s="468" t="s">
        <v>464</v>
      </c>
      <c r="K1161" s="468" t="s">
        <v>467</v>
      </c>
      <c r="L1161" s="468">
        <v>100</v>
      </c>
      <c r="M1161" s="469" t="s">
        <v>326</v>
      </c>
    </row>
    <row r="1162" spans="1:13" ht="30" customHeight="1" x14ac:dyDescent="0.3">
      <c r="A1162" s="470" t="s">
        <v>21</v>
      </c>
      <c r="B1162" s="455">
        <v>8</v>
      </c>
      <c r="C1162" s="456">
        <v>5</v>
      </c>
      <c r="D1162" s="456">
        <v>5</v>
      </c>
      <c r="E1162" s="455">
        <v>65.5</v>
      </c>
      <c r="F1162" s="474">
        <f t="shared" ref="F1162" si="282">SUM(B1162:E1162)</f>
        <v>83.5</v>
      </c>
      <c r="G1162" s="456" t="str">
        <f t="shared" ref="G1162" si="283">IF(F1162&gt;=91,"A1",IF(F1162&gt;=81,"A2",IF(F1162&gt;=71,"B1",IF(F1162&gt;=61,"B2",IF(F1162&gt;=51,"C1",IF(F1162&gt;=41,"C2",IF(F1162&gt;=33,"D","E")))))))</f>
        <v>A2</v>
      </c>
      <c r="H1162" s="456">
        <v>9</v>
      </c>
      <c r="I1162" s="456">
        <v>5</v>
      </c>
      <c r="J1162" s="456">
        <v>5</v>
      </c>
      <c r="K1162" s="475">
        <v>76</v>
      </c>
      <c r="L1162" s="475">
        <f t="shared" ref="L1162" si="284">SUM(H1162:K1162)</f>
        <v>95</v>
      </c>
      <c r="M1162" s="456" t="str">
        <f t="shared" ref="M1162" si="285">IF(L1162&gt;=91,"A1",IF(L1162&gt;=81,"A2",IF(L1162&gt;=71,"B1",IF(L1162&gt;=61,"B2",IF(L1162&gt;=51,"C1",IF(L1162&gt;=41,"C2",IF(L1162&gt;=33,"D","E")))))))</f>
        <v>A1</v>
      </c>
    </row>
    <row r="1163" spans="1:13" ht="30" customHeight="1" x14ac:dyDescent="0.3">
      <c r="A1163" s="470" t="s">
        <v>22</v>
      </c>
      <c r="B1163" s="455">
        <v>9.25</v>
      </c>
      <c r="C1163" s="456">
        <v>5</v>
      </c>
      <c r="D1163" s="456">
        <v>5</v>
      </c>
      <c r="E1163" s="456">
        <v>64</v>
      </c>
      <c r="F1163" s="473">
        <f t="shared" ref="F1163" si="286">(B1163+C1163+D1163+E1163)</f>
        <v>83.25</v>
      </c>
      <c r="G1163" s="456" t="str">
        <f t="shared" ref="G1163" si="287">IF(F1163&gt;=91,"A1",IF(F1163&gt;=81,"A2",IF(F1163&gt;=71,"B1",IF(F1163&gt;=61,"B2",IF(F1163&gt;=51,"C1",IF(F1163&gt;=41,"C2",IF(F1163&gt;=33,"D","E")))))))</f>
        <v>A2</v>
      </c>
      <c r="H1163" s="456">
        <v>8.25</v>
      </c>
      <c r="I1163" s="456">
        <v>5</v>
      </c>
      <c r="J1163" s="456">
        <v>5</v>
      </c>
      <c r="K1163" s="475">
        <v>76</v>
      </c>
      <c r="L1163" s="473">
        <f t="shared" ref="L1163" si="288">SUM(H1163:K1163)</f>
        <v>94.25</v>
      </c>
      <c r="M1163" s="456" t="str">
        <f t="shared" ref="M1163" si="289">IF(L1163&gt;=91,"A1",IF(L1163&gt;=81,"A2",IF(L1163&gt;=71,"B1",IF(L1163&gt;=61,"B2",IF(L1163&gt;=51,"C1",IF(L1163&gt;=41,"C2",IF(L1163&gt;=33,"D","E")))))))</f>
        <v>A1</v>
      </c>
    </row>
    <row r="1164" spans="1:13" ht="30" customHeight="1" x14ac:dyDescent="0.3">
      <c r="A1164" s="470" t="s">
        <v>468</v>
      </c>
      <c r="B1164" s="456">
        <v>9.25</v>
      </c>
      <c r="C1164" s="456">
        <v>5</v>
      </c>
      <c r="D1164" s="456">
        <v>5</v>
      </c>
      <c r="E1164" s="456">
        <v>66.5</v>
      </c>
      <c r="F1164" s="456">
        <f t="shared" ref="F1164:F1166" si="290">SUM(B1164:E1164)</f>
        <v>85.75</v>
      </c>
      <c r="G1164" s="456" t="str">
        <f t="shared" ref="G1164:G1166" si="291">IF(F1164&gt;=91,"A1",IF(F1164&gt;=81,"A2",IF(F1164&gt;=71,"B1",IF(F1164&gt;=61,"B2",IF(F1164&gt;=51,"C1",IF(F1164&gt;=41,"C2",IF(F1164&gt;=33,"D","E")))))))</f>
        <v>A2</v>
      </c>
      <c r="H1164" s="456">
        <v>7.5</v>
      </c>
      <c r="I1164" s="456">
        <v>5</v>
      </c>
      <c r="J1164" s="456">
        <v>5</v>
      </c>
      <c r="K1164" s="474">
        <v>71.5</v>
      </c>
      <c r="L1164" s="475">
        <f t="shared" ref="L1164" si="292">SUM(H1164:K1164)</f>
        <v>89</v>
      </c>
      <c r="M1164" s="456" t="str">
        <f t="shared" ref="M1164:M1166" si="293">IF(L1164&gt;=91,"A1",IF(L1164&gt;=81,"A2",IF(L1164&gt;=71,"B1",IF(L1164&gt;=61,"B2",IF(L1164&gt;=51,"C1",IF(L1164&gt;=41,"C2",IF(L1164&gt;=33,"D","E")))))))</f>
        <v>A2</v>
      </c>
    </row>
    <row r="1165" spans="1:13" ht="30" customHeight="1" x14ac:dyDescent="0.3">
      <c r="A1165" s="470" t="s">
        <v>24</v>
      </c>
      <c r="B1165" s="459">
        <v>8.25</v>
      </c>
      <c r="C1165" s="456">
        <v>5</v>
      </c>
      <c r="D1165" s="456">
        <v>5</v>
      </c>
      <c r="E1165" s="456">
        <v>78</v>
      </c>
      <c r="F1165" s="456">
        <f t="shared" si="290"/>
        <v>96.25</v>
      </c>
      <c r="G1165" s="456" t="str">
        <f t="shared" si="291"/>
        <v>A1</v>
      </c>
      <c r="H1165" s="519">
        <v>8.5</v>
      </c>
      <c r="I1165" s="475">
        <v>5</v>
      </c>
      <c r="J1165" s="475">
        <v>5</v>
      </c>
      <c r="K1165" s="520">
        <v>73.5</v>
      </c>
      <c r="L1165" s="475">
        <f>SUM(H1165:K1165)</f>
        <v>92</v>
      </c>
      <c r="M1165" s="473" t="str">
        <f t="shared" si="293"/>
        <v>A1</v>
      </c>
    </row>
    <row r="1166" spans="1:13" ht="30" customHeight="1" x14ac:dyDescent="0.3">
      <c r="A1166" s="470" t="s">
        <v>359</v>
      </c>
      <c r="B1166" s="456">
        <v>9.25</v>
      </c>
      <c r="C1166" s="456">
        <v>5</v>
      </c>
      <c r="D1166" s="456">
        <v>5</v>
      </c>
      <c r="E1166" s="456">
        <v>72.5</v>
      </c>
      <c r="F1166" s="456">
        <f t="shared" si="290"/>
        <v>91.75</v>
      </c>
      <c r="G1166" s="456" t="str">
        <f t="shared" si="291"/>
        <v>A1</v>
      </c>
      <c r="H1166" s="459">
        <v>8</v>
      </c>
      <c r="I1166" s="456">
        <v>5</v>
      </c>
      <c r="J1166" s="456">
        <v>5</v>
      </c>
      <c r="K1166" s="480">
        <v>79</v>
      </c>
      <c r="L1166" s="475">
        <f t="shared" ref="L1166" si="294">SUM(H1166:K1166)</f>
        <v>97</v>
      </c>
      <c r="M1166" s="456" t="str">
        <f t="shared" si="293"/>
        <v>A1</v>
      </c>
    </row>
    <row r="1167" spans="1:13" ht="30" customHeight="1" x14ac:dyDescent="0.3">
      <c r="A1167" s="653" t="s">
        <v>503</v>
      </c>
      <c r="B1167" s="634"/>
      <c r="C1167" s="456"/>
      <c r="D1167" s="456"/>
      <c r="E1167" s="483">
        <v>45</v>
      </c>
      <c r="F1167" s="480"/>
      <c r="G1167" s="456"/>
      <c r="H1167" s="456"/>
      <c r="I1167" s="456"/>
      <c r="J1167" s="456"/>
      <c r="K1167" s="456">
        <v>48.5</v>
      </c>
      <c r="L1167" s="456"/>
      <c r="M1167" s="484"/>
    </row>
    <row r="1168" spans="1:13" ht="30" customHeight="1" x14ac:dyDescent="0.3">
      <c r="A1168" s="653" t="s">
        <v>504</v>
      </c>
      <c r="B1168" s="634"/>
      <c r="C1168" s="456"/>
      <c r="D1168" s="456"/>
      <c r="E1168" s="485">
        <v>46.5</v>
      </c>
      <c r="F1168" s="456"/>
      <c r="G1168" s="456"/>
      <c r="H1168" s="456"/>
      <c r="I1168" s="456"/>
      <c r="J1168" s="456"/>
      <c r="K1168" s="485">
        <v>43</v>
      </c>
      <c r="L1168" s="456"/>
      <c r="M1168" s="484"/>
    </row>
    <row r="1169" spans="1:13" ht="30" customHeight="1" x14ac:dyDescent="0.3">
      <c r="A1169" s="653" t="s">
        <v>561</v>
      </c>
      <c r="B1169" s="634"/>
      <c r="C1169" s="456"/>
      <c r="D1169" s="456"/>
      <c r="E1169" s="456">
        <v>42.5</v>
      </c>
      <c r="F1169" s="456"/>
      <c r="G1169" s="456"/>
      <c r="H1169" s="456"/>
      <c r="I1169" s="456"/>
      <c r="J1169" s="456"/>
      <c r="K1169" s="456">
        <v>45</v>
      </c>
      <c r="L1169" s="456"/>
      <c r="M1169" s="484"/>
    </row>
    <row r="1170" spans="1:13" ht="52.5" customHeight="1" x14ac:dyDescent="0.3">
      <c r="A1170" s="464" t="s">
        <v>470</v>
      </c>
      <c r="B1170" s="464"/>
      <c r="C1170" s="486" t="s">
        <v>471</v>
      </c>
      <c r="D1170" s="474">
        <f>(F1162+F1163+F1164+F1165+F1166)</f>
        <v>440.5</v>
      </c>
      <c r="E1170" s="456"/>
      <c r="F1170" s="486" t="s">
        <v>472</v>
      </c>
      <c r="G1170" s="456">
        <f>(D1170/500)*100</f>
        <v>88.1</v>
      </c>
      <c r="H1170" s="456"/>
      <c r="I1170" s="464"/>
      <c r="J1170" s="647" t="s">
        <v>473</v>
      </c>
      <c r="K1170" s="647"/>
      <c r="L1170" s="635" t="str">
        <f>IF(G1170&gt;=91,"A1",IF(G1170&gt;=81,"A2",IF(G1170&gt;=71,"B1",IF(G1170&gt;=61,"B2",IF(G1170&gt;=51,"C1",IF(G1170&gt;=41,"C2",IF(G1170&gt;=33,"D","E")))))))</f>
        <v>A2</v>
      </c>
      <c r="M1170" s="635" t="str">
        <f t="shared" ref="M1170:M1171" si="295">IF(L1170&gt;=91,"A1",IF(L1170&gt;=81,"A2",IF(L1170&gt;=71,"B1",IF(L1170&gt;=61,"B2",IF(L1170&gt;=51,"C1",IF(L1170&gt;=41,"C2",IF(L1170&gt;=33,"D","E")))))))</f>
        <v>A1</v>
      </c>
    </row>
    <row r="1171" spans="1:13" ht="54" customHeight="1" x14ac:dyDescent="0.3">
      <c r="A1171" s="486" t="s">
        <v>474</v>
      </c>
      <c r="B1171" s="464"/>
      <c r="C1171" s="486" t="s">
        <v>475</v>
      </c>
      <c r="D1171" s="474">
        <f>(L1162+L1163+L1164+L1165+L1166)</f>
        <v>467.25</v>
      </c>
      <c r="E1171" s="456"/>
      <c r="F1171" s="486" t="s">
        <v>476</v>
      </c>
      <c r="G1171" s="456">
        <f>(D1171/500)*100</f>
        <v>93.45</v>
      </c>
      <c r="H1171" s="456"/>
      <c r="I1171" s="464"/>
      <c r="J1171" s="647" t="s">
        <v>477</v>
      </c>
      <c r="K1171" s="647"/>
      <c r="L1171" s="635" t="str">
        <f>IF(G1171&gt;=91,"A1",IF(G1171&gt;=81,"A2",IF(G1171&gt;=71,"B1",IF(G1171&gt;=61,"B2",IF(G1171&gt;=51,"C1",IF(G1171&gt;=41,"C2",IF(G1171&gt;=33,"D","E")))))))</f>
        <v>A1</v>
      </c>
      <c r="M1171" s="635" t="str">
        <f t="shared" si="295"/>
        <v>A1</v>
      </c>
    </row>
    <row r="1172" spans="1:13" ht="30" customHeight="1" x14ac:dyDescent="0.3">
      <c r="A1172" s="487" t="s">
        <v>478</v>
      </c>
      <c r="B1172" s="487"/>
      <c r="C1172" s="487"/>
      <c r="D1172" s="521">
        <f>SUM(D1170:D1171)</f>
        <v>907.75</v>
      </c>
      <c r="E1172" s="522"/>
      <c r="F1172" s="487" t="s">
        <v>479</v>
      </c>
      <c r="G1172" s="487"/>
      <c r="H1172" s="487"/>
      <c r="I1172" s="487">
        <f>(D1172/1000)*100</f>
        <v>90.774999999999991</v>
      </c>
      <c r="J1172" s="487" t="s">
        <v>480</v>
      </c>
      <c r="K1172" s="487"/>
      <c r="L1172" s="648" t="str">
        <f>IF(I1172&gt;=91,"A1",IF(I1172&gt;=81,"A2",IF(I1172&gt;=71,"B1",IF(I1172&gt;=61,"B2",IF(I1172&gt;=51,"C1",IF(I1172&gt;=41,"C2",IF(I1172&gt;=33,"D","E")))))))</f>
        <v>A2</v>
      </c>
      <c r="M1172" s="648" t="str">
        <f t="shared" ref="M1172" si="296">IF(L1172&gt;=91,"A1",IF(L1172&gt;=81,"A2",IF(L1172&gt;=71,"B1",IF(L1172&gt;=61,"B2",IF(L1172&gt;=51,"C1",IF(L1172&gt;=41,"C2",IF(L1172&gt;=33,"D","E")))))))</f>
        <v>A1</v>
      </c>
    </row>
    <row r="1173" spans="1:13" ht="30" customHeight="1" x14ac:dyDescent="0.3">
      <c r="A1173" s="645" t="s">
        <v>365</v>
      </c>
      <c r="B1173" s="640"/>
      <c r="C1173" s="640"/>
      <c r="D1173" s="640"/>
      <c r="E1173" s="640"/>
      <c r="F1173" s="640"/>
      <c r="G1173" s="640"/>
      <c r="H1173" s="640"/>
      <c r="I1173" s="640"/>
      <c r="J1173" s="640"/>
      <c r="K1173" s="640"/>
      <c r="L1173" s="640"/>
      <c r="M1173" s="641"/>
    </row>
    <row r="1174" spans="1:13" ht="30" customHeight="1" x14ac:dyDescent="0.3">
      <c r="A1174" s="649" t="s">
        <v>366</v>
      </c>
      <c r="B1174" s="635"/>
      <c r="C1174" s="635"/>
      <c r="D1174" s="635"/>
      <c r="E1174" s="635"/>
      <c r="F1174" s="635"/>
      <c r="G1174" s="635"/>
      <c r="H1174" s="635"/>
      <c r="I1174" s="635"/>
      <c r="J1174" s="635"/>
      <c r="K1174" s="635"/>
      <c r="L1174" s="635"/>
      <c r="M1174" s="646"/>
    </row>
    <row r="1175" spans="1:13" ht="30" customHeight="1" x14ac:dyDescent="0.3">
      <c r="A1175" s="649" t="s">
        <v>367</v>
      </c>
      <c r="B1175" s="635"/>
      <c r="C1175" s="635"/>
      <c r="D1175" s="635"/>
      <c r="E1175" s="635"/>
      <c r="F1175" s="635" t="s">
        <v>368</v>
      </c>
      <c r="G1175" s="635"/>
      <c r="H1175" s="635"/>
      <c r="I1175" s="635"/>
      <c r="J1175" s="635"/>
      <c r="K1175" s="635" t="s">
        <v>481</v>
      </c>
      <c r="L1175" s="635"/>
      <c r="M1175" s="646"/>
    </row>
    <row r="1176" spans="1:13" ht="30" customHeight="1" x14ac:dyDescent="0.3">
      <c r="A1176" s="645" t="s">
        <v>369</v>
      </c>
      <c r="B1176" s="640"/>
      <c r="C1176" s="640"/>
      <c r="D1176" s="640"/>
      <c r="E1176" s="640"/>
      <c r="F1176" s="635" t="s">
        <v>375</v>
      </c>
      <c r="G1176" s="635"/>
      <c r="H1176" s="635"/>
      <c r="I1176" s="635"/>
      <c r="J1176" s="635"/>
      <c r="K1176" s="635" t="s">
        <v>375</v>
      </c>
      <c r="L1176" s="635"/>
      <c r="M1176" s="646"/>
    </row>
    <row r="1177" spans="1:13" ht="30" customHeight="1" x14ac:dyDescent="0.3">
      <c r="A1177" s="649" t="s">
        <v>371</v>
      </c>
      <c r="B1177" s="635"/>
      <c r="C1177" s="635"/>
      <c r="D1177" s="635"/>
      <c r="E1177" s="635"/>
      <c r="F1177" s="635"/>
      <c r="G1177" s="635"/>
      <c r="H1177" s="635"/>
      <c r="I1177" s="635"/>
      <c r="J1177" s="635"/>
      <c r="K1177" s="635"/>
      <c r="L1177" s="635"/>
      <c r="M1177" s="646"/>
    </row>
    <row r="1178" spans="1:13" ht="30" customHeight="1" x14ac:dyDescent="0.3">
      <c r="A1178" s="649" t="s">
        <v>367</v>
      </c>
      <c r="B1178" s="635"/>
      <c r="C1178" s="635"/>
      <c r="D1178" s="635"/>
      <c r="E1178" s="635"/>
      <c r="F1178" s="635" t="s">
        <v>368</v>
      </c>
      <c r="G1178" s="635"/>
      <c r="H1178" s="635"/>
      <c r="I1178" s="635"/>
      <c r="J1178" s="635"/>
      <c r="K1178" s="635" t="s">
        <v>481</v>
      </c>
      <c r="L1178" s="635"/>
      <c r="M1178" s="646"/>
    </row>
    <row r="1179" spans="1:13" ht="30" customHeight="1" x14ac:dyDescent="0.3">
      <c r="A1179" s="642" t="s">
        <v>372</v>
      </c>
      <c r="B1179" s="643"/>
      <c r="C1179" s="643"/>
      <c r="D1179" s="643"/>
      <c r="E1179" s="643"/>
      <c r="F1179" s="635" t="s">
        <v>370</v>
      </c>
      <c r="G1179" s="635"/>
      <c r="H1179" s="635"/>
      <c r="I1179" s="635"/>
      <c r="J1179" s="635"/>
      <c r="K1179" s="635" t="s">
        <v>375</v>
      </c>
      <c r="L1179" s="635"/>
      <c r="M1179" s="646"/>
    </row>
    <row r="1180" spans="1:13" ht="30" customHeight="1" x14ac:dyDescent="0.3">
      <c r="A1180" s="642" t="s">
        <v>373</v>
      </c>
      <c r="B1180" s="643"/>
      <c r="C1180" s="643"/>
      <c r="D1180" s="643"/>
      <c r="E1180" s="643"/>
      <c r="F1180" s="635" t="s">
        <v>370</v>
      </c>
      <c r="G1180" s="635"/>
      <c r="H1180" s="635"/>
      <c r="I1180" s="635"/>
      <c r="J1180" s="635"/>
      <c r="K1180" s="635" t="s">
        <v>370</v>
      </c>
      <c r="L1180" s="635"/>
      <c r="M1180" s="646"/>
    </row>
    <row r="1181" spans="1:13" ht="30" customHeight="1" x14ac:dyDescent="0.3">
      <c r="A1181" s="652" t="s">
        <v>374</v>
      </c>
      <c r="B1181" s="638"/>
      <c r="C1181" s="638"/>
      <c r="D1181" s="638"/>
      <c r="E1181" s="639"/>
      <c r="F1181" s="633" t="s">
        <v>375</v>
      </c>
      <c r="G1181" s="650"/>
      <c r="H1181" s="650"/>
      <c r="I1181" s="650"/>
      <c r="J1181" s="634"/>
      <c r="K1181" s="633" t="s">
        <v>375</v>
      </c>
      <c r="L1181" s="650"/>
      <c r="M1181" s="651"/>
    </row>
    <row r="1182" spans="1:13" ht="30" customHeight="1" x14ac:dyDescent="0.3">
      <c r="A1182" s="652" t="s">
        <v>376</v>
      </c>
      <c r="B1182" s="638"/>
      <c r="C1182" s="638"/>
      <c r="D1182" s="638"/>
      <c r="E1182" s="639"/>
      <c r="F1182" s="633" t="s">
        <v>375</v>
      </c>
      <c r="G1182" s="650"/>
      <c r="H1182" s="650"/>
      <c r="I1182" s="650"/>
      <c r="J1182" s="634"/>
      <c r="K1182" s="633" t="s">
        <v>505</v>
      </c>
      <c r="L1182" s="650"/>
      <c r="M1182" s="651"/>
    </row>
    <row r="1183" spans="1:13" ht="30" customHeight="1" x14ac:dyDescent="0.3">
      <c r="A1183" s="649" t="s">
        <v>377</v>
      </c>
      <c r="B1183" s="635"/>
      <c r="C1183" s="635"/>
      <c r="D1183" s="635"/>
      <c r="E1183" s="635"/>
      <c r="F1183" s="635"/>
      <c r="G1183" s="635"/>
      <c r="H1183" s="635"/>
      <c r="I1183" s="635"/>
      <c r="J1183" s="635"/>
      <c r="K1183" s="635"/>
      <c r="L1183" s="635"/>
      <c r="M1183" s="646"/>
    </row>
    <row r="1184" spans="1:13" ht="30" customHeight="1" x14ac:dyDescent="0.3">
      <c r="A1184" s="649" t="s">
        <v>367</v>
      </c>
      <c r="B1184" s="635"/>
      <c r="C1184" s="635"/>
      <c r="D1184" s="635"/>
      <c r="E1184" s="635"/>
      <c r="F1184" s="635" t="s">
        <v>368</v>
      </c>
      <c r="G1184" s="635"/>
      <c r="H1184" s="635"/>
      <c r="I1184" s="635"/>
      <c r="J1184" s="635"/>
      <c r="K1184" s="635" t="s">
        <v>481</v>
      </c>
      <c r="L1184" s="635"/>
      <c r="M1184" s="646"/>
    </row>
    <row r="1185" spans="1:13" ht="30" customHeight="1" x14ac:dyDescent="0.3">
      <c r="A1185" s="645" t="s">
        <v>378</v>
      </c>
      <c r="B1185" s="640"/>
      <c r="C1185" s="640"/>
      <c r="D1185" s="640"/>
      <c r="E1185" s="640"/>
      <c r="F1185" s="640"/>
      <c r="G1185" s="635" t="s">
        <v>560</v>
      </c>
      <c r="H1185" s="635"/>
      <c r="I1185" s="635"/>
      <c r="J1185" s="635"/>
      <c r="K1185" s="635"/>
      <c r="L1185" s="635"/>
      <c r="M1185" s="646"/>
    </row>
    <row r="1186" spans="1:13" ht="30" customHeight="1" x14ac:dyDescent="0.3">
      <c r="A1186" s="470" t="s">
        <v>482</v>
      </c>
      <c r="B1186" s="633" t="s">
        <v>54</v>
      </c>
      <c r="C1186" s="650"/>
      <c r="D1186" s="650"/>
      <c r="E1186" s="650"/>
      <c r="F1186" s="650"/>
      <c r="G1186" s="650"/>
      <c r="H1186" s="650"/>
      <c r="I1186" s="650"/>
      <c r="J1186" s="650"/>
      <c r="K1186" s="650"/>
      <c r="L1186" s="650"/>
      <c r="M1186" s="651"/>
    </row>
    <row r="1187" spans="1:13" ht="30" customHeight="1" x14ac:dyDescent="0.3">
      <c r="A1187" s="470" t="s">
        <v>380</v>
      </c>
      <c r="B1187" s="633" t="s">
        <v>536</v>
      </c>
      <c r="C1187" s="650"/>
      <c r="D1187" s="650"/>
      <c r="E1187" s="650"/>
      <c r="F1187" s="650"/>
      <c r="G1187" s="650"/>
      <c r="H1187" s="650"/>
      <c r="I1187" s="650"/>
      <c r="J1187" s="650"/>
      <c r="K1187" s="650"/>
      <c r="L1187" s="650"/>
      <c r="M1187" s="651"/>
    </row>
    <row r="1188" spans="1:13" ht="30" customHeight="1" x14ac:dyDescent="0.3">
      <c r="A1188" s="649" t="s">
        <v>483</v>
      </c>
      <c r="B1188" s="635"/>
      <c r="C1188" s="635"/>
      <c r="D1188" s="635" t="s">
        <v>501</v>
      </c>
      <c r="E1188" s="635"/>
      <c r="F1188" s="635"/>
      <c r="G1188" s="635"/>
      <c r="H1188" s="635"/>
      <c r="I1188" s="635"/>
      <c r="J1188" s="635" t="s">
        <v>484</v>
      </c>
      <c r="K1188" s="635"/>
      <c r="L1188" s="635"/>
      <c r="M1188" s="646"/>
    </row>
    <row r="1189" spans="1:13" ht="30" customHeight="1" x14ac:dyDescent="0.3">
      <c r="A1189" s="649"/>
      <c r="B1189" s="635"/>
      <c r="C1189" s="635"/>
      <c r="D1189" s="635"/>
      <c r="E1189" s="635"/>
      <c r="F1189" s="635"/>
      <c r="G1189" s="635"/>
      <c r="H1189" s="635"/>
      <c r="I1189" s="635"/>
      <c r="J1189" s="635"/>
      <c r="K1189" s="635"/>
      <c r="L1189" s="635"/>
      <c r="M1189" s="646"/>
    </row>
    <row r="1190" spans="1:13" ht="30" customHeight="1" x14ac:dyDescent="0.3">
      <c r="A1190" s="649"/>
      <c r="B1190" s="635"/>
      <c r="C1190" s="635"/>
      <c r="D1190" s="635"/>
      <c r="E1190" s="635"/>
      <c r="F1190" s="635"/>
      <c r="G1190" s="635"/>
      <c r="H1190" s="635"/>
      <c r="I1190" s="635"/>
      <c r="J1190" s="635"/>
      <c r="K1190" s="635"/>
      <c r="L1190" s="635"/>
      <c r="M1190" s="646"/>
    </row>
    <row r="1191" spans="1:13" ht="30" customHeight="1" x14ac:dyDescent="0.3">
      <c r="A1191" s="649"/>
      <c r="B1191" s="635"/>
      <c r="C1191" s="635"/>
      <c r="D1191" s="635"/>
      <c r="E1191" s="635"/>
      <c r="F1191" s="635"/>
      <c r="G1191" s="635"/>
      <c r="H1191" s="635"/>
      <c r="I1191" s="635"/>
      <c r="J1191" s="635"/>
      <c r="K1191" s="635"/>
      <c r="L1191" s="635"/>
      <c r="M1191" s="646"/>
    </row>
    <row r="1192" spans="1:13" ht="30" customHeight="1" x14ac:dyDescent="0.3">
      <c r="A1192" s="649" t="s">
        <v>381</v>
      </c>
      <c r="B1192" s="635"/>
      <c r="C1192" s="635"/>
      <c r="D1192" s="635"/>
      <c r="E1192" s="635"/>
      <c r="F1192" s="635"/>
      <c r="G1192" s="635"/>
      <c r="H1192" s="633" t="s">
        <v>382</v>
      </c>
      <c r="I1192" s="650"/>
      <c r="J1192" s="650"/>
      <c r="K1192" s="650"/>
      <c r="L1192" s="650"/>
      <c r="M1192" s="651"/>
    </row>
    <row r="1193" spans="1:13" ht="30" customHeight="1" x14ac:dyDescent="0.3">
      <c r="A1193" s="488" t="s">
        <v>383</v>
      </c>
      <c r="B1193" s="635" t="s">
        <v>19</v>
      </c>
      <c r="C1193" s="635"/>
      <c r="D1193" s="464" t="s">
        <v>383</v>
      </c>
      <c r="E1193" s="456"/>
      <c r="F1193" s="635" t="s">
        <v>19</v>
      </c>
      <c r="G1193" s="635"/>
      <c r="J1193" s="489" t="s">
        <v>384</v>
      </c>
      <c r="L1193" s="489" t="s">
        <v>19</v>
      </c>
      <c r="M1193" s="490"/>
    </row>
    <row r="1194" spans="1:13" ht="30" customHeight="1" x14ac:dyDescent="0.3">
      <c r="A1194" s="488" t="s">
        <v>385</v>
      </c>
      <c r="B1194" s="635" t="s">
        <v>386</v>
      </c>
      <c r="C1194" s="635"/>
      <c r="D1194" s="635" t="s">
        <v>387</v>
      </c>
      <c r="E1194" s="635"/>
      <c r="F1194" s="635" t="s">
        <v>388</v>
      </c>
      <c r="G1194" s="635"/>
      <c r="J1194" s="633">
        <v>3</v>
      </c>
      <c r="K1194" s="634"/>
      <c r="L1194" s="456" t="s">
        <v>375</v>
      </c>
      <c r="M1194" s="490"/>
    </row>
    <row r="1195" spans="1:13" ht="30" customHeight="1" x14ac:dyDescent="0.3">
      <c r="A1195" s="488" t="s">
        <v>389</v>
      </c>
      <c r="B1195" s="635" t="s">
        <v>390</v>
      </c>
      <c r="C1195" s="635"/>
      <c r="D1195" s="635" t="s">
        <v>391</v>
      </c>
      <c r="E1195" s="635"/>
      <c r="F1195" s="635" t="s">
        <v>392</v>
      </c>
      <c r="G1195" s="635"/>
      <c r="J1195" s="633">
        <v>2</v>
      </c>
      <c r="K1195" s="634"/>
      <c r="L1195" s="456" t="s">
        <v>370</v>
      </c>
      <c r="M1195" s="490"/>
    </row>
    <row r="1196" spans="1:13" ht="30" customHeight="1" x14ac:dyDescent="0.3">
      <c r="A1196" s="488" t="s">
        <v>393</v>
      </c>
      <c r="B1196" s="635" t="s">
        <v>394</v>
      </c>
      <c r="C1196" s="635"/>
      <c r="D1196" s="635" t="s">
        <v>395</v>
      </c>
      <c r="E1196" s="635"/>
      <c r="F1196" s="635" t="s">
        <v>396</v>
      </c>
      <c r="G1196" s="635"/>
      <c r="J1196" s="633">
        <v>1</v>
      </c>
      <c r="K1196" s="634"/>
      <c r="L1196" s="456" t="s">
        <v>397</v>
      </c>
      <c r="M1196" s="490"/>
    </row>
    <row r="1197" spans="1:13" ht="30" customHeight="1" thickBot="1" x14ac:dyDescent="0.35">
      <c r="A1197" s="491" t="s">
        <v>398</v>
      </c>
      <c r="B1197" s="636" t="s">
        <v>399</v>
      </c>
      <c r="C1197" s="636"/>
      <c r="D1197" s="636" t="s">
        <v>400</v>
      </c>
      <c r="E1197" s="636"/>
      <c r="F1197" s="636" t="s">
        <v>401</v>
      </c>
      <c r="G1197" s="636"/>
      <c r="H1197" s="492"/>
      <c r="I1197" s="492"/>
      <c r="J1197" s="492"/>
      <c r="K1197" s="492"/>
      <c r="L1197" s="492"/>
      <c r="M1197" s="493"/>
    </row>
  </sheetData>
  <mergeCells count="2083">
    <mergeCell ref="A18:B18"/>
    <mergeCell ref="A19:B19"/>
    <mergeCell ref="A20:B20"/>
    <mergeCell ref="A69:B69"/>
    <mergeCell ref="A70:B70"/>
    <mergeCell ref="A119:B119"/>
    <mergeCell ref="A118:B118"/>
    <mergeCell ref="A120:B120"/>
    <mergeCell ref="A168:B168"/>
    <mergeCell ref="A169:B169"/>
    <mergeCell ref="A170:B170"/>
    <mergeCell ref="A218:B218"/>
    <mergeCell ref="A219:B219"/>
    <mergeCell ref="A220:B220"/>
    <mergeCell ref="B1197:C1197"/>
    <mergeCell ref="D1197:E1197"/>
    <mergeCell ref="F1197:G1197"/>
    <mergeCell ref="B1195:C1195"/>
    <mergeCell ref="D1195:E1195"/>
    <mergeCell ref="F1195:G1195"/>
    <mergeCell ref="A1182:E1182"/>
    <mergeCell ref="F1182:J1182"/>
    <mergeCell ref="A1174:M1174"/>
    <mergeCell ref="A1175:E1175"/>
    <mergeCell ref="F1175:J1175"/>
    <mergeCell ref="K1175:M1175"/>
    <mergeCell ref="A1176:E1176"/>
    <mergeCell ref="F1176:J1176"/>
    <mergeCell ref="K1176:M1176"/>
    <mergeCell ref="J1171:K1171"/>
    <mergeCell ref="L1171:M1171"/>
    <mergeCell ref="L1172:M1172"/>
    <mergeCell ref="J1195:K1195"/>
    <mergeCell ref="B1196:C1196"/>
    <mergeCell ref="D1196:E1196"/>
    <mergeCell ref="F1196:G1196"/>
    <mergeCell ref="J1196:K1196"/>
    <mergeCell ref="A1192:G1192"/>
    <mergeCell ref="H1192:M1192"/>
    <mergeCell ref="B1193:C1193"/>
    <mergeCell ref="F1193:G1193"/>
    <mergeCell ref="B1194:C1194"/>
    <mergeCell ref="D1194:E1194"/>
    <mergeCell ref="F1194:G1194"/>
    <mergeCell ref="J1194:K1194"/>
    <mergeCell ref="A1185:F1185"/>
    <mergeCell ref="G1185:M1185"/>
    <mergeCell ref="B1186:M1186"/>
    <mergeCell ref="B1187:M1187"/>
    <mergeCell ref="A1188:C1191"/>
    <mergeCell ref="D1188:I1191"/>
    <mergeCell ref="J1188:M1191"/>
    <mergeCell ref="K1182:M1182"/>
    <mergeCell ref="A1183:M1183"/>
    <mergeCell ref="A1184:E1184"/>
    <mergeCell ref="F1184:J1184"/>
    <mergeCell ref="K1184:M1184"/>
    <mergeCell ref="A1180:E1180"/>
    <mergeCell ref="F1180:J1180"/>
    <mergeCell ref="K1180:M1180"/>
    <mergeCell ref="A1181:E1181"/>
    <mergeCell ref="F1181:J1181"/>
    <mergeCell ref="K1181:M1181"/>
    <mergeCell ref="A1177:M1177"/>
    <mergeCell ref="A1178:E1178"/>
    <mergeCell ref="F1178:J1178"/>
    <mergeCell ref="K1178:M1178"/>
    <mergeCell ref="A1179:E1179"/>
    <mergeCell ref="F1179:J1179"/>
    <mergeCell ref="K1179:M1179"/>
    <mergeCell ref="A1173:M1173"/>
    <mergeCell ref="A1159:M1159"/>
    <mergeCell ref="A1160:A1161"/>
    <mergeCell ref="B1160:G1160"/>
    <mergeCell ref="H1160:M1160"/>
    <mergeCell ref="J1170:K1170"/>
    <mergeCell ref="L1170:M1170"/>
    <mergeCell ref="A1157:B1157"/>
    <mergeCell ref="C1157:G1157"/>
    <mergeCell ref="J1157:M1157"/>
    <mergeCell ref="A1158:B1158"/>
    <mergeCell ref="C1158:G1158"/>
    <mergeCell ref="H1158:I1158"/>
    <mergeCell ref="J1158:M1158"/>
    <mergeCell ref="A1169:B1169"/>
    <mergeCell ref="A1168:B1168"/>
    <mergeCell ref="A1167:B1167"/>
    <mergeCell ref="A1155:B1155"/>
    <mergeCell ref="C1155:G1155"/>
    <mergeCell ref="J1155:M1155"/>
    <mergeCell ref="A1156:B1156"/>
    <mergeCell ref="C1156:G1156"/>
    <mergeCell ref="J1156:M1156"/>
    <mergeCell ref="A1151:M1151"/>
    <mergeCell ref="B1152:E1152"/>
    <mergeCell ref="H1152:J1152"/>
    <mergeCell ref="A1153:M1153"/>
    <mergeCell ref="A1154:M1154"/>
    <mergeCell ref="B1148:C1148"/>
    <mergeCell ref="D1148:E1148"/>
    <mergeCell ref="F1148:G1148"/>
    <mergeCell ref="B1150:I1150"/>
    <mergeCell ref="J1150:M1150"/>
    <mergeCell ref="B1146:C1146"/>
    <mergeCell ref="D1146:E1146"/>
    <mergeCell ref="F1146:G1146"/>
    <mergeCell ref="J1146:K1146"/>
    <mergeCell ref="B1147:C1147"/>
    <mergeCell ref="D1147:E1147"/>
    <mergeCell ref="F1147:G1147"/>
    <mergeCell ref="J1147:K1147"/>
    <mergeCell ref="A1143:G1143"/>
    <mergeCell ref="H1143:M1143"/>
    <mergeCell ref="B1144:C1144"/>
    <mergeCell ref="F1144:G1144"/>
    <mergeCell ref="B1145:C1145"/>
    <mergeCell ref="D1145:E1145"/>
    <mergeCell ref="F1145:G1145"/>
    <mergeCell ref="J1145:K1145"/>
    <mergeCell ref="A1136:F1136"/>
    <mergeCell ref="G1136:M1136"/>
    <mergeCell ref="B1137:M1137"/>
    <mergeCell ref="B1138:M1138"/>
    <mergeCell ref="A1139:C1142"/>
    <mergeCell ref="D1139:I1142"/>
    <mergeCell ref="J1139:M1142"/>
    <mergeCell ref="A1133:E1133"/>
    <mergeCell ref="F1133:J1133"/>
    <mergeCell ref="K1133:M1133"/>
    <mergeCell ref="A1134:M1134"/>
    <mergeCell ref="A1135:E1135"/>
    <mergeCell ref="F1135:J1135"/>
    <mergeCell ref="K1135:M1135"/>
    <mergeCell ref="A1131:E1131"/>
    <mergeCell ref="F1131:J1131"/>
    <mergeCell ref="K1131:M1131"/>
    <mergeCell ref="A1132:E1132"/>
    <mergeCell ref="F1132:J1132"/>
    <mergeCell ref="K1132:M1132"/>
    <mergeCell ref="A1128:M1128"/>
    <mergeCell ref="A1129:E1129"/>
    <mergeCell ref="F1129:J1129"/>
    <mergeCell ref="K1129:M1129"/>
    <mergeCell ref="A1130:E1130"/>
    <mergeCell ref="F1130:J1130"/>
    <mergeCell ref="K1130:M1130"/>
    <mergeCell ref="A1125:M1125"/>
    <mergeCell ref="A1126:E1126"/>
    <mergeCell ref="F1126:J1126"/>
    <mergeCell ref="K1126:M1126"/>
    <mergeCell ref="A1127:E1127"/>
    <mergeCell ref="F1127:J1127"/>
    <mergeCell ref="K1127:M1127"/>
    <mergeCell ref="J1122:K1122"/>
    <mergeCell ref="L1122:M1122"/>
    <mergeCell ref="D1123:E1123"/>
    <mergeCell ref="L1123:M1123"/>
    <mergeCell ref="A1124:M1124"/>
    <mergeCell ref="A1110:M1110"/>
    <mergeCell ref="A1111:A1112"/>
    <mergeCell ref="B1111:G1111"/>
    <mergeCell ref="H1111:M1111"/>
    <mergeCell ref="J1121:K1121"/>
    <mergeCell ref="L1121:M1121"/>
    <mergeCell ref="A1108:B1108"/>
    <mergeCell ref="C1108:G1108"/>
    <mergeCell ref="J1108:M1108"/>
    <mergeCell ref="A1109:B1109"/>
    <mergeCell ref="C1109:G1109"/>
    <mergeCell ref="H1109:I1109"/>
    <mergeCell ref="J1109:M1109"/>
    <mergeCell ref="A1120:B1120"/>
    <mergeCell ref="A1119:B1119"/>
    <mergeCell ref="A1118:B1118"/>
    <mergeCell ref="A1106:B1106"/>
    <mergeCell ref="C1106:G1106"/>
    <mergeCell ref="J1106:M1106"/>
    <mergeCell ref="A1107:B1107"/>
    <mergeCell ref="C1107:G1107"/>
    <mergeCell ref="J1107:M1107"/>
    <mergeCell ref="A1102:M1102"/>
    <mergeCell ref="B1103:E1103"/>
    <mergeCell ref="H1103:J1103"/>
    <mergeCell ref="A1104:M1104"/>
    <mergeCell ref="A1105:M1105"/>
    <mergeCell ref="B1099:C1099"/>
    <mergeCell ref="D1099:E1099"/>
    <mergeCell ref="F1099:G1099"/>
    <mergeCell ref="B1101:I1101"/>
    <mergeCell ref="J1101:M1101"/>
    <mergeCell ref="B1097:C1097"/>
    <mergeCell ref="D1097:E1097"/>
    <mergeCell ref="F1097:G1097"/>
    <mergeCell ref="J1097:K1097"/>
    <mergeCell ref="B1098:C1098"/>
    <mergeCell ref="D1098:E1098"/>
    <mergeCell ref="F1098:G1098"/>
    <mergeCell ref="J1098:K1098"/>
    <mergeCell ref="A1094:G1094"/>
    <mergeCell ref="H1094:M1094"/>
    <mergeCell ref="B1095:C1095"/>
    <mergeCell ref="F1095:G1095"/>
    <mergeCell ref="B1096:C1096"/>
    <mergeCell ref="D1096:E1096"/>
    <mergeCell ref="F1096:G1096"/>
    <mergeCell ref="J1096:K1096"/>
    <mergeCell ref="A1087:F1087"/>
    <mergeCell ref="G1087:M1087"/>
    <mergeCell ref="B1088:M1088"/>
    <mergeCell ref="B1089:M1089"/>
    <mergeCell ref="A1090:C1093"/>
    <mergeCell ref="D1090:I1093"/>
    <mergeCell ref="J1090:M1093"/>
    <mergeCell ref="A1084:E1084"/>
    <mergeCell ref="F1084:J1084"/>
    <mergeCell ref="K1084:M1084"/>
    <mergeCell ref="A1085:M1085"/>
    <mergeCell ref="A1086:E1086"/>
    <mergeCell ref="F1086:J1086"/>
    <mergeCell ref="K1086:M1086"/>
    <mergeCell ref="A1082:E1082"/>
    <mergeCell ref="F1082:J1082"/>
    <mergeCell ref="K1082:M1082"/>
    <mergeCell ref="A1083:E1083"/>
    <mergeCell ref="F1083:J1083"/>
    <mergeCell ref="K1083:M1083"/>
    <mergeCell ref="A1079:M1079"/>
    <mergeCell ref="A1080:E1080"/>
    <mergeCell ref="F1080:J1080"/>
    <mergeCell ref="K1080:M1080"/>
    <mergeCell ref="A1081:E1081"/>
    <mergeCell ref="F1081:J1081"/>
    <mergeCell ref="K1081:M1081"/>
    <mergeCell ref="A1076:M1076"/>
    <mergeCell ref="A1077:E1077"/>
    <mergeCell ref="F1077:J1077"/>
    <mergeCell ref="K1077:M1077"/>
    <mergeCell ref="A1078:E1078"/>
    <mergeCell ref="F1078:J1078"/>
    <mergeCell ref="K1078:M1078"/>
    <mergeCell ref="J1073:K1073"/>
    <mergeCell ref="L1073:M1073"/>
    <mergeCell ref="D1074:E1074"/>
    <mergeCell ref="L1074:M1074"/>
    <mergeCell ref="A1075:M1075"/>
    <mergeCell ref="A1061:M1061"/>
    <mergeCell ref="A1062:A1063"/>
    <mergeCell ref="B1062:G1062"/>
    <mergeCell ref="H1062:M1062"/>
    <mergeCell ref="J1072:K1072"/>
    <mergeCell ref="L1072:M1072"/>
    <mergeCell ref="A1059:B1059"/>
    <mergeCell ref="C1059:G1059"/>
    <mergeCell ref="J1059:M1059"/>
    <mergeCell ref="A1060:B1060"/>
    <mergeCell ref="C1060:G1060"/>
    <mergeCell ref="H1060:I1060"/>
    <mergeCell ref="J1060:M1060"/>
    <mergeCell ref="A1070:B1070"/>
    <mergeCell ref="A1069:B1069"/>
    <mergeCell ref="A1071:B1071"/>
    <mergeCell ref="A1057:B1057"/>
    <mergeCell ref="C1057:G1057"/>
    <mergeCell ref="J1057:M1057"/>
    <mergeCell ref="A1058:B1058"/>
    <mergeCell ref="C1058:G1058"/>
    <mergeCell ref="J1058:M1058"/>
    <mergeCell ref="A1053:M1053"/>
    <mergeCell ref="B1054:E1054"/>
    <mergeCell ref="H1054:J1054"/>
    <mergeCell ref="A1055:M1055"/>
    <mergeCell ref="A1056:M1056"/>
    <mergeCell ref="B1050:C1050"/>
    <mergeCell ref="D1050:E1050"/>
    <mergeCell ref="F1050:G1050"/>
    <mergeCell ref="B1052:I1052"/>
    <mergeCell ref="J1052:M1052"/>
    <mergeCell ref="B1048:C1048"/>
    <mergeCell ref="D1048:E1048"/>
    <mergeCell ref="F1048:G1048"/>
    <mergeCell ref="J1048:K1048"/>
    <mergeCell ref="B1049:C1049"/>
    <mergeCell ref="D1049:E1049"/>
    <mergeCell ref="F1049:G1049"/>
    <mergeCell ref="J1049:K1049"/>
    <mergeCell ref="A1045:G1045"/>
    <mergeCell ref="H1045:M1045"/>
    <mergeCell ref="B1046:C1046"/>
    <mergeCell ref="F1046:G1046"/>
    <mergeCell ref="B1047:C1047"/>
    <mergeCell ref="D1047:E1047"/>
    <mergeCell ref="F1047:G1047"/>
    <mergeCell ref="J1047:K1047"/>
    <mergeCell ref="A1038:F1038"/>
    <mergeCell ref="G1038:M1038"/>
    <mergeCell ref="B1039:M1039"/>
    <mergeCell ref="B1040:M1040"/>
    <mergeCell ref="A1041:C1044"/>
    <mergeCell ref="D1041:I1044"/>
    <mergeCell ref="J1041:M1044"/>
    <mergeCell ref="A1035:E1035"/>
    <mergeCell ref="F1035:J1035"/>
    <mergeCell ref="K1035:M1035"/>
    <mergeCell ref="A1036:M1036"/>
    <mergeCell ref="A1037:E1037"/>
    <mergeCell ref="F1037:J1037"/>
    <mergeCell ref="K1037:M1037"/>
    <mergeCell ref="A1033:E1033"/>
    <mergeCell ref="F1033:J1033"/>
    <mergeCell ref="K1033:M1033"/>
    <mergeCell ref="A1034:E1034"/>
    <mergeCell ref="F1034:J1034"/>
    <mergeCell ref="K1034:M1034"/>
    <mergeCell ref="A1030:M1030"/>
    <mergeCell ref="A1031:E1031"/>
    <mergeCell ref="F1031:J1031"/>
    <mergeCell ref="K1031:M1031"/>
    <mergeCell ref="A1032:E1032"/>
    <mergeCell ref="F1032:J1032"/>
    <mergeCell ref="K1032:M1032"/>
    <mergeCell ref="A1027:M1027"/>
    <mergeCell ref="A1028:E1028"/>
    <mergeCell ref="F1028:J1028"/>
    <mergeCell ref="K1028:M1028"/>
    <mergeCell ref="A1029:E1029"/>
    <mergeCell ref="F1029:J1029"/>
    <mergeCell ref="K1029:M1029"/>
    <mergeCell ref="J1024:K1024"/>
    <mergeCell ref="L1024:M1024"/>
    <mergeCell ref="D1025:E1025"/>
    <mergeCell ref="L1025:M1025"/>
    <mergeCell ref="A1026:M1026"/>
    <mergeCell ref="A1012:M1012"/>
    <mergeCell ref="A1013:A1014"/>
    <mergeCell ref="B1013:G1013"/>
    <mergeCell ref="H1013:M1013"/>
    <mergeCell ref="J1023:K1023"/>
    <mergeCell ref="L1023:M1023"/>
    <mergeCell ref="A1010:B1010"/>
    <mergeCell ref="C1010:G1010"/>
    <mergeCell ref="J1010:M1010"/>
    <mergeCell ref="A1011:B1011"/>
    <mergeCell ref="C1011:G1011"/>
    <mergeCell ref="H1011:I1011"/>
    <mergeCell ref="J1011:M1011"/>
    <mergeCell ref="A1022:B1022"/>
    <mergeCell ref="A1021:B1021"/>
    <mergeCell ref="A1020:B1020"/>
    <mergeCell ref="A1008:B1008"/>
    <mergeCell ref="C1008:G1008"/>
    <mergeCell ref="J1008:M1008"/>
    <mergeCell ref="A1009:B1009"/>
    <mergeCell ref="C1009:G1009"/>
    <mergeCell ref="J1009:M1009"/>
    <mergeCell ref="A1004:M1004"/>
    <mergeCell ref="B1005:E1005"/>
    <mergeCell ref="H1005:J1005"/>
    <mergeCell ref="A1006:M1006"/>
    <mergeCell ref="A1007:M1007"/>
    <mergeCell ref="B1001:C1001"/>
    <mergeCell ref="D1001:E1001"/>
    <mergeCell ref="F1001:G1001"/>
    <mergeCell ref="B1003:I1003"/>
    <mergeCell ref="J1003:M1003"/>
    <mergeCell ref="B999:C999"/>
    <mergeCell ref="D999:E999"/>
    <mergeCell ref="F999:G999"/>
    <mergeCell ref="J999:K999"/>
    <mergeCell ref="B1000:C1000"/>
    <mergeCell ref="D1000:E1000"/>
    <mergeCell ref="F1000:G1000"/>
    <mergeCell ref="J1000:K1000"/>
    <mergeCell ref="A996:G996"/>
    <mergeCell ref="H996:M996"/>
    <mergeCell ref="B997:C997"/>
    <mergeCell ref="F997:G997"/>
    <mergeCell ref="B998:C998"/>
    <mergeCell ref="D998:E998"/>
    <mergeCell ref="F998:G998"/>
    <mergeCell ref="J998:K998"/>
    <mergeCell ref="A989:F989"/>
    <mergeCell ref="G989:M989"/>
    <mergeCell ref="B990:M990"/>
    <mergeCell ref="B991:M991"/>
    <mergeCell ref="A992:C995"/>
    <mergeCell ref="D992:I995"/>
    <mergeCell ref="J992:M995"/>
    <mergeCell ref="A986:E986"/>
    <mergeCell ref="F986:J986"/>
    <mergeCell ref="K986:M986"/>
    <mergeCell ref="A987:M987"/>
    <mergeCell ref="A988:E988"/>
    <mergeCell ref="F988:J988"/>
    <mergeCell ref="K988:M988"/>
    <mergeCell ref="A984:E984"/>
    <mergeCell ref="F984:J984"/>
    <mergeCell ref="K984:M984"/>
    <mergeCell ref="A985:E985"/>
    <mergeCell ref="F985:J985"/>
    <mergeCell ref="K985:M985"/>
    <mergeCell ref="A981:M981"/>
    <mergeCell ref="A982:E982"/>
    <mergeCell ref="F982:J982"/>
    <mergeCell ref="K982:M982"/>
    <mergeCell ref="A983:E983"/>
    <mergeCell ref="F983:J983"/>
    <mergeCell ref="K983:M983"/>
    <mergeCell ref="A978:M978"/>
    <mergeCell ref="A979:E979"/>
    <mergeCell ref="F979:J979"/>
    <mergeCell ref="K979:M979"/>
    <mergeCell ref="A980:E980"/>
    <mergeCell ref="F980:J980"/>
    <mergeCell ref="K980:M980"/>
    <mergeCell ref="J975:K975"/>
    <mergeCell ref="L975:M975"/>
    <mergeCell ref="D976:E976"/>
    <mergeCell ref="L976:M976"/>
    <mergeCell ref="A977:M977"/>
    <mergeCell ref="A963:M963"/>
    <mergeCell ref="A964:A965"/>
    <mergeCell ref="B964:G964"/>
    <mergeCell ref="H964:M964"/>
    <mergeCell ref="J974:K974"/>
    <mergeCell ref="L974:M974"/>
    <mergeCell ref="A961:B961"/>
    <mergeCell ref="C961:G961"/>
    <mergeCell ref="J961:M961"/>
    <mergeCell ref="A962:B962"/>
    <mergeCell ref="C962:G962"/>
    <mergeCell ref="H962:I962"/>
    <mergeCell ref="J962:M962"/>
    <mergeCell ref="A973:B973"/>
    <mergeCell ref="A972:B972"/>
    <mergeCell ref="A971:B971"/>
    <mergeCell ref="A959:B959"/>
    <mergeCell ref="C959:G959"/>
    <mergeCell ref="J959:M959"/>
    <mergeCell ref="A960:B960"/>
    <mergeCell ref="C960:G960"/>
    <mergeCell ref="J960:M960"/>
    <mergeCell ref="A955:M955"/>
    <mergeCell ref="B956:E956"/>
    <mergeCell ref="H956:J956"/>
    <mergeCell ref="A957:M957"/>
    <mergeCell ref="A958:M958"/>
    <mergeCell ref="B951:C951"/>
    <mergeCell ref="D951:E951"/>
    <mergeCell ref="F951:G951"/>
    <mergeCell ref="B954:I954"/>
    <mergeCell ref="J954:M954"/>
    <mergeCell ref="B949:C949"/>
    <mergeCell ref="D949:E949"/>
    <mergeCell ref="F949:G949"/>
    <mergeCell ref="J949:K949"/>
    <mergeCell ref="B950:C950"/>
    <mergeCell ref="D950:E950"/>
    <mergeCell ref="F950:G950"/>
    <mergeCell ref="J950:K950"/>
    <mergeCell ref="A946:G946"/>
    <mergeCell ref="H946:M946"/>
    <mergeCell ref="B947:C947"/>
    <mergeCell ref="F947:G947"/>
    <mergeCell ref="B948:C948"/>
    <mergeCell ref="D948:E948"/>
    <mergeCell ref="F948:G948"/>
    <mergeCell ref="J948:K948"/>
    <mergeCell ref="A939:F939"/>
    <mergeCell ref="G939:M939"/>
    <mergeCell ref="B940:M940"/>
    <mergeCell ref="B941:M941"/>
    <mergeCell ref="A942:C945"/>
    <mergeCell ref="D942:I945"/>
    <mergeCell ref="J942:M945"/>
    <mergeCell ref="A936:E936"/>
    <mergeCell ref="F936:J936"/>
    <mergeCell ref="K936:M936"/>
    <mergeCell ref="A937:M937"/>
    <mergeCell ref="A938:E938"/>
    <mergeCell ref="F938:J938"/>
    <mergeCell ref="K938:M938"/>
    <mergeCell ref="A934:E934"/>
    <mergeCell ref="F934:J934"/>
    <mergeCell ref="K934:M934"/>
    <mergeCell ref="A935:E935"/>
    <mergeCell ref="F935:J935"/>
    <mergeCell ref="K935:M935"/>
    <mergeCell ref="A931:M931"/>
    <mergeCell ref="A932:E932"/>
    <mergeCell ref="F932:J932"/>
    <mergeCell ref="K932:M932"/>
    <mergeCell ref="A933:E933"/>
    <mergeCell ref="F933:J933"/>
    <mergeCell ref="K933:M933"/>
    <mergeCell ref="A928:M928"/>
    <mergeCell ref="A929:E929"/>
    <mergeCell ref="F929:J929"/>
    <mergeCell ref="K929:M929"/>
    <mergeCell ref="A930:E930"/>
    <mergeCell ref="F930:J930"/>
    <mergeCell ref="K930:M930"/>
    <mergeCell ref="J925:K925"/>
    <mergeCell ref="L925:M925"/>
    <mergeCell ref="D926:E926"/>
    <mergeCell ref="L926:M926"/>
    <mergeCell ref="A927:M927"/>
    <mergeCell ref="A913:M913"/>
    <mergeCell ref="A914:A915"/>
    <mergeCell ref="B914:G914"/>
    <mergeCell ref="H914:M914"/>
    <mergeCell ref="J924:K924"/>
    <mergeCell ref="L924:M924"/>
    <mergeCell ref="A911:B911"/>
    <mergeCell ref="C911:G911"/>
    <mergeCell ref="J911:M911"/>
    <mergeCell ref="A912:B912"/>
    <mergeCell ref="C912:G912"/>
    <mergeCell ref="H912:I912"/>
    <mergeCell ref="J912:M912"/>
    <mergeCell ref="A923:B923"/>
    <mergeCell ref="A922:B922"/>
    <mergeCell ref="A921:B921"/>
    <mergeCell ref="A909:B909"/>
    <mergeCell ref="C909:G909"/>
    <mergeCell ref="J909:M909"/>
    <mergeCell ref="A910:B910"/>
    <mergeCell ref="C910:G910"/>
    <mergeCell ref="J910:M910"/>
    <mergeCell ref="A905:M905"/>
    <mergeCell ref="B906:E906"/>
    <mergeCell ref="H906:J906"/>
    <mergeCell ref="A907:M907"/>
    <mergeCell ref="A908:M908"/>
    <mergeCell ref="B900:C900"/>
    <mergeCell ref="D900:E900"/>
    <mergeCell ref="F900:G900"/>
    <mergeCell ref="B904:I904"/>
    <mergeCell ref="J904:M904"/>
    <mergeCell ref="B898:C898"/>
    <mergeCell ref="D898:E898"/>
    <mergeCell ref="F898:G898"/>
    <mergeCell ref="J898:K898"/>
    <mergeCell ref="B899:C899"/>
    <mergeCell ref="D899:E899"/>
    <mergeCell ref="F899:G899"/>
    <mergeCell ref="J899:K899"/>
    <mergeCell ref="A895:G895"/>
    <mergeCell ref="H895:M895"/>
    <mergeCell ref="B896:C896"/>
    <mergeCell ref="F896:G896"/>
    <mergeCell ref="B897:C897"/>
    <mergeCell ref="D897:E897"/>
    <mergeCell ref="F897:G897"/>
    <mergeCell ref="J897:K897"/>
    <mergeCell ref="A888:F888"/>
    <mergeCell ref="G888:M888"/>
    <mergeCell ref="B889:M889"/>
    <mergeCell ref="B890:M890"/>
    <mergeCell ref="A891:C894"/>
    <mergeCell ref="D891:I894"/>
    <mergeCell ref="J891:M894"/>
    <mergeCell ref="A885:E885"/>
    <mergeCell ref="F885:J885"/>
    <mergeCell ref="K885:M885"/>
    <mergeCell ref="A886:M886"/>
    <mergeCell ref="A887:E887"/>
    <mergeCell ref="F887:J887"/>
    <mergeCell ref="K887:M887"/>
    <mergeCell ref="A883:E883"/>
    <mergeCell ref="F883:J883"/>
    <mergeCell ref="K883:M883"/>
    <mergeCell ref="A884:E884"/>
    <mergeCell ref="F884:J884"/>
    <mergeCell ref="K884:M884"/>
    <mergeCell ref="A880:M880"/>
    <mergeCell ref="A881:E881"/>
    <mergeCell ref="F881:J881"/>
    <mergeCell ref="K881:M881"/>
    <mergeCell ref="A882:E882"/>
    <mergeCell ref="F882:J882"/>
    <mergeCell ref="K882:M882"/>
    <mergeCell ref="A877:M877"/>
    <mergeCell ref="A878:E878"/>
    <mergeCell ref="F878:J878"/>
    <mergeCell ref="K878:M878"/>
    <mergeCell ref="A879:E879"/>
    <mergeCell ref="F879:J879"/>
    <mergeCell ref="K879:M879"/>
    <mergeCell ref="J874:K874"/>
    <mergeCell ref="L874:M874"/>
    <mergeCell ref="D875:E875"/>
    <mergeCell ref="L875:M875"/>
    <mergeCell ref="A876:M876"/>
    <mergeCell ref="A862:M862"/>
    <mergeCell ref="A863:A864"/>
    <mergeCell ref="B863:G863"/>
    <mergeCell ref="H863:M863"/>
    <mergeCell ref="J873:K873"/>
    <mergeCell ref="L873:M873"/>
    <mergeCell ref="A860:B860"/>
    <mergeCell ref="C860:G860"/>
    <mergeCell ref="J860:M860"/>
    <mergeCell ref="A861:B861"/>
    <mergeCell ref="C861:G861"/>
    <mergeCell ref="H861:I861"/>
    <mergeCell ref="J861:M861"/>
    <mergeCell ref="A872:B872"/>
    <mergeCell ref="A871:B871"/>
    <mergeCell ref="A870:B870"/>
    <mergeCell ref="A858:B858"/>
    <mergeCell ref="C858:G858"/>
    <mergeCell ref="J858:M858"/>
    <mergeCell ref="A859:B859"/>
    <mergeCell ref="C859:G859"/>
    <mergeCell ref="J859:M859"/>
    <mergeCell ref="A854:M854"/>
    <mergeCell ref="B855:E855"/>
    <mergeCell ref="H855:J855"/>
    <mergeCell ref="A856:M856"/>
    <mergeCell ref="A857:M857"/>
    <mergeCell ref="B850:C850"/>
    <mergeCell ref="D850:E850"/>
    <mergeCell ref="F850:G850"/>
    <mergeCell ref="B853:I853"/>
    <mergeCell ref="J853:M853"/>
    <mergeCell ref="B848:C848"/>
    <mergeCell ref="D848:E848"/>
    <mergeCell ref="F848:G848"/>
    <mergeCell ref="J848:K848"/>
    <mergeCell ref="B849:C849"/>
    <mergeCell ref="D849:E849"/>
    <mergeCell ref="F849:G849"/>
    <mergeCell ref="J849:K849"/>
    <mergeCell ref="A845:G845"/>
    <mergeCell ref="H845:M845"/>
    <mergeCell ref="B846:C846"/>
    <mergeCell ref="F846:G846"/>
    <mergeCell ref="B847:C847"/>
    <mergeCell ref="D847:E847"/>
    <mergeCell ref="F847:G847"/>
    <mergeCell ref="J847:K847"/>
    <mergeCell ref="A838:F838"/>
    <mergeCell ref="G838:M838"/>
    <mergeCell ref="B839:M839"/>
    <mergeCell ref="B840:M840"/>
    <mergeCell ref="A841:C844"/>
    <mergeCell ref="D841:I844"/>
    <mergeCell ref="J841:M844"/>
    <mergeCell ref="A835:E835"/>
    <mergeCell ref="F835:J835"/>
    <mergeCell ref="K835:M835"/>
    <mergeCell ref="A836:M836"/>
    <mergeCell ref="A837:E837"/>
    <mergeCell ref="F837:J837"/>
    <mergeCell ref="K837:M837"/>
    <mergeCell ref="A833:E833"/>
    <mergeCell ref="F833:J833"/>
    <mergeCell ref="K833:M833"/>
    <mergeCell ref="A834:E834"/>
    <mergeCell ref="F834:J834"/>
    <mergeCell ref="K834:M834"/>
    <mergeCell ref="A830:M830"/>
    <mergeCell ref="A831:E831"/>
    <mergeCell ref="F831:J831"/>
    <mergeCell ref="K831:M831"/>
    <mergeCell ref="A832:E832"/>
    <mergeCell ref="F832:J832"/>
    <mergeCell ref="K832:M832"/>
    <mergeCell ref="A827:M827"/>
    <mergeCell ref="A828:E828"/>
    <mergeCell ref="F828:J828"/>
    <mergeCell ref="K828:M828"/>
    <mergeCell ref="A829:E829"/>
    <mergeCell ref="F829:J829"/>
    <mergeCell ref="K829:M829"/>
    <mergeCell ref="J824:K824"/>
    <mergeCell ref="L824:M824"/>
    <mergeCell ref="D825:E825"/>
    <mergeCell ref="L825:M825"/>
    <mergeCell ref="A826:M826"/>
    <mergeCell ref="A812:M812"/>
    <mergeCell ref="A813:A814"/>
    <mergeCell ref="B813:G813"/>
    <mergeCell ref="H813:M813"/>
    <mergeCell ref="J823:K823"/>
    <mergeCell ref="L823:M823"/>
    <mergeCell ref="A810:B810"/>
    <mergeCell ref="C810:G810"/>
    <mergeCell ref="J810:M810"/>
    <mergeCell ref="A811:B811"/>
    <mergeCell ref="C811:G811"/>
    <mergeCell ref="H811:I811"/>
    <mergeCell ref="J811:M811"/>
    <mergeCell ref="A822:B822"/>
    <mergeCell ref="A821:B821"/>
    <mergeCell ref="A820:B820"/>
    <mergeCell ref="A808:B808"/>
    <mergeCell ref="C808:G808"/>
    <mergeCell ref="J808:M808"/>
    <mergeCell ref="A809:B809"/>
    <mergeCell ref="C809:G809"/>
    <mergeCell ref="J809:M809"/>
    <mergeCell ref="A804:M804"/>
    <mergeCell ref="B805:E805"/>
    <mergeCell ref="H805:J805"/>
    <mergeCell ref="A806:M806"/>
    <mergeCell ref="A807:M807"/>
    <mergeCell ref="B799:C799"/>
    <mergeCell ref="D799:E799"/>
    <mergeCell ref="F799:G799"/>
    <mergeCell ref="B803:I803"/>
    <mergeCell ref="J803:M803"/>
    <mergeCell ref="B797:C797"/>
    <mergeCell ref="D797:E797"/>
    <mergeCell ref="F797:G797"/>
    <mergeCell ref="J797:K797"/>
    <mergeCell ref="B798:C798"/>
    <mergeCell ref="D798:E798"/>
    <mergeCell ref="F798:G798"/>
    <mergeCell ref="J798:K798"/>
    <mergeCell ref="A794:G794"/>
    <mergeCell ref="H794:M794"/>
    <mergeCell ref="B795:C795"/>
    <mergeCell ref="F795:G795"/>
    <mergeCell ref="B796:C796"/>
    <mergeCell ref="D796:E796"/>
    <mergeCell ref="F796:G796"/>
    <mergeCell ref="J796:K796"/>
    <mergeCell ref="A787:F787"/>
    <mergeCell ref="G787:M787"/>
    <mergeCell ref="B788:M788"/>
    <mergeCell ref="B789:M789"/>
    <mergeCell ref="A790:C793"/>
    <mergeCell ref="D790:I793"/>
    <mergeCell ref="J790:M793"/>
    <mergeCell ref="A784:E784"/>
    <mergeCell ref="F784:J784"/>
    <mergeCell ref="K784:M784"/>
    <mergeCell ref="A785:M785"/>
    <mergeCell ref="A786:E786"/>
    <mergeCell ref="F786:J786"/>
    <mergeCell ref="K786:M786"/>
    <mergeCell ref="A782:E782"/>
    <mergeCell ref="F782:J782"/>
    <mergeCell ref="K782:M782"/>
    <mergeCell ref="A783:E783"/>
    <mergeCell ref="F783:J783"/>
    <mergeCell ref="K783:M783"/>
    <mergeCell ref="A779:M779"/>
    <mergeCell ref="A780:E780"/>
    <mergeCell ref="F780:J780"/>
    <mergeCell ref="K780:M780"/>
    <mergeCell ref="A781:E781"/>
    <mergeCell ref="F781:J781"/>
    <mergeCell ref="K781:M781"/>
    <mergeCell ref="A776:M776"/>
    <mergeCell ref="A777:E777"/>
    <mergeCell ref="F777:J777"/>
    <mergeCell ref="K777:M777"/>
    <mergeCell ref="A778:E778"/>
    <mergeCell ref="F778:J778"/>
    <mergeCell ref="K778:M778"/>
    <mergeCell ref="J773:K773"/>
    <mergeCell ref="L773:M773"/>
    <mergeCell ref="D774:E774"/>
    <mergeCell ref="L774:M774"/>
    <mergeCell ref="A775:M775"/>
    <mergeCell ref="A761:M761"/>
    <mergeCell ref="A762:A763"/>
    <mergeCell ref="B762:G762"/>
    <mergeCell ref="H762:M762"/>
    <mergeCell ref="J772:K772"/>
    <mergeCell ref="L772:M772"/>
    <mergeCell ref="A759:B759"/>
    <mergeCell ref="C759:G759"/>
    <mergeCell ref="J759:M759"/>
    <mergeCell ref="A760:B760"/>
    <mergeCell ref="C760:G760"/>
    <mergeCell ref="H760:I760"/>
    <mergeCell ref="J760:M760"/>
    <mergeCell ref="A771:B771"/>
    <mergeCell ref="A770:B770"/>
    <mergeCell ref="A769:B769"/>
    <mergeCell ref="A757:B757"/>
    <mergeCell ref="C757:G757"/>
    <mergeCell ref="J757:M757"/>
    <mergeCell ref="A758:B758"/>
    <mergeCell ref="C758:G758"/>
    <mergeCell ref="J758:M758"/>
    <mergeCell ref="A753:M753"/>
    <mergeCell ref="B754:E754"/>
    <mergeCell ref="H754:J754"/>
    <mergeCell ref="A755:M755"/>
    <mergeCell ref="A756:M756"/>
    <mergeCell ref="B748:C748"/>
    <mergeCell ref="D748:E748"/>
    <mergeCell ref="F748:G748"/>
    <mergeCell ref="B752:I752"/>
    <mergeCell ref="J752:M752"/>
    <mergeCell ref="B746:C746"/>
    <mergeCell ref="D746:E746"/>
    <mergeCell ref="F746:G746"/>
    <mergeCell ref="J746:K746"/>
    <mergeCell ref="B747:C747"/>
    <mergeCell ref="D747:E747"/>
    <mergeCell ref="F747:G747"/>
    <mergeCell ref="J747:K747"/>
    <mergeCell ref="A743:G743"/>
    <mergeCell ref="H743:M743"/>
    <mergeCell ref="B744:C744"/>
    <mergeCell ref="F744:G744"/>
    <mergeCell ref="B745:C745"/>
    <mergeCell ref="D745:E745"/>
    <mergeCell ref="F745:G745"/>
    <mergeCell ref="J745:K745"/>
    <mergeCell ref="A736:F736"/>
    <mergeCell ref="G736:M736"/>
    <mergeCell ref="B737:M737"/>
    <mergeCell ref="B738:M738"/>
    <mergeCell ref="A739:C742"/>
    <mergeCell ref="D739:I742"/>
    <mergeCell ref="J739:M742"/>
    <mergeCell ref="A733:E733"/>
    <mergeCell ref="F733:J733"/>
    <mergeCell ref="K733:M733"/>
    <mergeCell ref="A734:M734"/>
    <mergeCell ref="A735:E735"/>
    <mergeCell ref="F735:J735"/>
    <mergeCell ref="K735:M735"/>
    <mergeCell ref="A731:E731"/>
    <mergeCell ref="F731:J731"/>
    <mergeCell ref="K731:M731"/>
    <mergeCell ref="A732:E732"/>
    <mergeCell ref="F732:J732"/>
    <mergeCell ref="K732:M732"/>
    <mergeCell ref="A728:M728"/>
    <mergeCell ref="A729:E729"/>
    <mergeCell ref="F729:J729"/>
    <mergeCell ref="K729:M729"/>
    <mergeCell ref="A730:E730"/>
    <mergeCell ref="F730:J730"/>
    <mergeCell ref="K730:M730"/>
    <mergeCell ref="A725:M725"/>
    <mergeCell ref="A726:E726"/>
    <mergeCell ref="F726:J726"/>
    <mergeCell ref="K726:M726"/>
    <mergeCell ref="A727:E727"/>
    <mergeCell ref="F727:J727"/>
    <mergeCell ref="K727:M727"/>
    <mergeCell ref="J722:K722"/>
    <mergeCell ref="L722:M722"/>
    <mergeCell ref="D723:E723"/>
    <mergeCell ref="L723:M723"/>
    <mergeCell ref="A724:M724"/>
    <mergeCell ref="A710:M710"/>
    <mergeCell ref="A711:A712"/>
    <mergeCell ref="B711:G711"/>
    <mergeCell ref="H711:M711"/>
    <mergeCell ref="J721:K721"/>
    <mergeCell ref="L721:M721"/>
    <mergeCell ref="A708:B708"/>
    <mergeCell ref="C708:G708"/>
    <mergeCell ref="J708:M708"/>
    <mergeCell ref="A709:B709"/>
    <mergeCell ref="C709:G709"/>
    <mergeCell ref="H709:I709"/>
    <mergeCell ref="J709:M709"/>
    <mergeCell ref="A720:B720"/>
    <mergeCell ref="A719:B719"/>
    <mergeCell ref="A718:B718"/>
    <mergeCell ref="A706:B706"/>
    <mergeCell ref="C706:G706"/>
    <mergeCell ref="J706:M706"/>
    <mergeCell ref="A707:B707"/>
    <mergeCell ref="C707:G707"/>
    <mergeCell ref="J707:M707"/>
    <mergeCell ref="A702:M702"/>
    <mergeCell ref="B703:E703"/>
    <mergeCell ref="H703:J703"/>
    <mergeCell ref="A704:M704"/>
    <mergeCell ref="A705:M705"/>
    <mergeCell ref="B698:C698"/>
    <mergeCell ref="D698:E698"/>
    <mergeCell ref="F698:G698"/>
    <mergeCell ref="B701:I701"/>
    <mergeCell ref="J701:M701"/>
    <mergeCell ref="B696:C696"/>
    <mergeCell ref="D696:E696"/>
    <mergeCell ref="F696:G696"/>
    <mergeCell ref="J696:K696"/>
    <mergeCell ref="B697:C697"/>
    <mergeCell ref="D697:E697"/>
    <mergeCell ref="F697:G697"/>
    <mergeCell ref="J697:K697"/>
    <mergeCell ref="A693:G693"/>
    <mergeCell ref="H693:M693"/>
    <mergeCell ref="B694:C694"/>
    <mergeCell ref="F694:G694"/>
    <mergeCell ref="B695:C695"/>
    <mergeCell ref="D695:E695"/>
    <mergeCell ref="F695:G695"/>
    <mergeCell ref="J695:K695"/>
    <mergeCell ref="A686:F686"/>
    <mergeCell ref="G686:M686"/>
    <mergeCell ref="B687:M687"/>
    <mergeCell ref="B688:M688"/>
    <mergeCell ref="A689:C692"/>
    <mergeCell ref="D689:I692"/>
    <mergeCell ref="J689:M692"/>
    <mergeCell ref="A683:E683"/>
    <mergeCell ref="F683:J683"/>
    <mergeCell ref="K683:M683"/>
    <mergeCell ref="A684:M684"/>
    <mergeCell ref="A685:E685"/>
    <mergeCell ref="F685:J685"/>
    <mergeCell ref="K685:M685"/>
    <mergeCell ref="A681:E681"/>
    <mergeCell ref="F681:J681"/>
    <mergeCell ref="K681:M681"/>
    <mergeCell ref="A682:E682"/>
    <mergeCell ref="F682:J682"/>
    <mergeCell ref="K682:M682"/>
    <mergeCell ref="A678:M678"/>
    <mergeCell ref="A679:E679"/>
    <mergeCell ref="F679:J679"/>
    <mergeCell ref="K679:M679"/>
    <mergeCell ref="A680:E680"/>
    <mergeCell ref="F680:J680"/>
    <mergeCell ref="K680:M680"/>
    <mergeCell ref="A675:M675"/>
    <mergeCell ref="A676:E676"/>
    <mergeCell ref="F676:J676"/>
    <mergeCell ref="K676:M676"/>
    <mergeCell ref="A677:E677"/>
    <mergeCell ref="F677:J677"/>
    <mergeCell ref="K677:M677"/>
    <mergeCell ref="J672:K672"/>
    <mergeCell ref="L672:M672"/>
    <mergeCell ref="D673:E673"/>
    <mergeCell ref="L673:M673"/>
    <mergeCell ref="A674:M674"/>
    <mergeCell ref="A660:M660"/>
    <mergeCell ref="A661:A662"/>
    <mergeCell ref="B661:G661"/>
    <mergeCell ref="H661:M661"/>
    <mergeCell ref="J671:K671"/>
    <mergeCell ref="L671:M671"/>
    <mergeCell ref="A658:B658"/>
    <mergeCell ref="C658:G658"/>
    <mergeCell ref="J658:M658"/>
    <mergeCell ref="A659:B659"/>
    <mergeCell ref="C659:G659"/>
    <mergeCell ref="H659:I659"/>
    <mergeCell ref="J659:M659"/>
    <mergeCell ref="A670:B670"/>
    <mergeCell ref="A669:B669"/>
    <mergeCell ref="A668:B668"/>
    <mergeCell ref="A656:B656"/>
    <mergeCell ref="C656:G656"/>
    <mergeCell ref="J656:M656"/>
    <mergeCell ref="A657:B657"/>
    <mergeCell ref="C657:G657"/>
    <mergeCell ref="J657:M657"/>
    <mergeCell ref="A652:M652"/>
    <mergeCell ref="B653:E653"/>
    <mergeCell ref="H653:J653"/>
    <mergeCell ref="A654:M654"/>
    <mergeCell ref="A655:M655"/>
    <mergeCell ref="B648:C648"/>
    <mergeCell ref="D648:E648"/>
    <mergeCell ref="F648:G648"/>
    <mergeCell ref="B651:I651"/>
    <mergeCell ref="J651:M651"/>
    <mergeCell ref="B646:C646"/>
    <mergeCell ref="D646:E646"/>
    <mergeCell ref="F646:G646"/>
    <mergeCell ref="J646:K646"/>
    <mergeCell ref="B647:C647"/>
    <mergeCell ref="D647:E647"/>
    <mergeCell ref="F647:G647"/>
    <mergeCell ref="J647:K647"/>
    <mergeCell ref="A643:G643"/>
    <mergeCell ref="H643:M643"/>
    <mergeCell ref="B644:C644"/>
    <mergeCell ref="F644:G644"/>
    <mergeCell ref="B645:C645"/>
    <mergeCell ref="D645:E645"/>
    <mergeCell ref="F645:G645"/>
    <mergeCell ref="J645:K645"/>
    <mergeCell ref="A636:F636"/>
    <mergeCell ref="G636:M636"/>
    <mergeCell ref="B637:M637"/>
    <mergeCell ref="B638:M638"/>
    <mergeCell ref="A639:C642"/>
    <mergeCell ref="D639:I642"/>
    <mergeCell ref="J639:M642"/>
    <mergeCell ref="A633:E633"/>
    <mergeCell ref="F633:J633"/>
    <mergeCell ref="K633:M633"/>
    <mergeCell ref="A634:M634"/>
    <mergeCell ref="A635:E635"/>
    <mergeCell ref="F635:J635"/>
    <mergeCell ref="K635:M635"/>
    <mergeCell ref="A631:E631"/>
    <mergeCell ref="F631:J631"/>
    <mergeCell ref="K631:M631"/>
    <mergeCell ref="A632:E632"/>
    <mergeCell ref="F632:J632"/>
    <mergeCell ref="K632:M632"/>
    <mergeCell ref="A628:M628"/>
    <mergeCell ref="A629:E629"/>
    <mergeCell ref="F629:J629"/>
    <mergeCell ref="K629:M629"/>
    <mergeCell ref="A630:E630"/>
    <mergeCell ref="F630:J630"/>
    <mergeCell ref="K630:M630"/>
    <mergeCell ref="A625:M625"/>
    <mergeCell ref="A626:E626"/>
    <mergeCell ref="F626:J626"/>
    <mergeCell ref="K626:M626"/>
    <mergeCell ref="A627:E627"/>
    <mergeCell ref="F627:J627"/>
    <mergeCell ref="K627:M627"/>
    <mergeCell ref="J622:K622"/>
    <mergeCell ref="L622:M622"/>
    <mergeCell ref="D623:E623"/>
    <mergeCell ref="L623:M623"/>
    <mergeCell ref="A624:M624"/>
    <mergeCell ref="A610:M610"/>
    <mergeCell ref="A611:A612"/>
    <mergeCell ref="B611:G611"/>
    <mergeCell ref="H611:M611"/>
    <mergeCell ref="J621:K621"/>
    <mergeCell ref="L621:M621"/>
    <mergeCell ref="A608:B608"/>
    <mergeCell ref="C608:G608"/>
    <mergeCell ref="J608:M608"/>
    <mergeCell ref="A609:B609"/>
    <mergeCell ref="C609:G609"/>
    <mergeCell ref="H609:I609"/>
    <mergeCell ref="J609:M609"/>
    <mergeCell ref="A620:B620"/>
    <mergeCell ref="A619:B619"/>
    <mergeCell ref="A618:B618"/>
    <mergeCell ref="A606:B606"/>
    <mergeCell ref="C606:G606"/>
    <mergeCell ref="J606:M606"/>
    <mergeCell ref="A607:B607"/>
    <mergeCell ref="C607:G607"/>
    <mergeCell ref="J607:M607"/>
    <mergeCell ref="A602:M602"/>
    <mergeCell ref="B603:E603"/>
    <mergeCell ref="H603:J603"/>
    <mergeCell ref="A604:M604"/>
    <mergeCell ref="A605:M605"/>
    <mergeCell ref="B598:C598"/>
    <mergeCell ref="D598:E598"/>
    <mergeCell ref="F598:G598"/>
    <mergeCell ref="B601:I601"/>
    <mergeCell ref="J601:M601"/>
    <mergeCell ref="B596:C596"/>
    <mergeCell ref="D596:E596"/>
    <mergeCell ref="F596:G596"/>
    <mergeCell ref="J596:K596"/>
    <mergeCell ref="B597:C597"/>
    <mergeCell ref="D597:E597"/>
    <mergeCell ref="F597:G597"/>
    <mergeCell ref="J597:K597"/>
    <mergeCell ref="A593:G593"/>
    <mergeCell ref="H593:M593"/>
    <mergeCell ref="B594:C594"/>
    <mergeCell ref="F594:G594"/>
    <mergeCell ref="B595:C595"/>
    <mergeCell ref="D595:E595"/>
    <mergeCell ref="F595:G595"/>
    <mergeCell ref="J595:K595"/>
    <mergeCell ref="A586:F586"/>
    <mergeCell ref="G586:M586"/>
    <mergeCell ref="B587:M587"/>
    <mergeCell ref="B588:M588"/>
    <mergeCell ref="A589:C592"/>
    <mergeCell ref="D589:I592"/>
    <mergeCell ref="J589:M592"/>
    <mergeCell ref="A583:E583"/>
    <mergeCell ref="F583:J583"/>
    <mergeCell ref="K583:M583"/>
    <mergeCell ref="A584:M584"/>
    <mergeCell ref="A585:E585"/>
    <mergeCell ref="F585:J585"/>
    <mergeCell ref="K585:M585"/>
    <mergeCell ref="A581:E581"/>
    <mergeCell ref="F581:J581"/>
    <mergeCell ref="K581:M581"/>
    <mergeCell ref="A582:E582"/>
    <mergeCell ref="F582:J582"/>
    <mergeCell ref="K582:M582"/>
    <mergeCell ref="A578:M578"/>
    <mergeCell ref="A579:E579"/>
    <mergeCell ref="F579:J579"/>
    <mergeCell ref="K579:M579"/>
    <mergeCell ref="A580:E580"/>
    <mergeCell ref="F580:J580"/>
    <mergeCell ref="K580:M580"/>
    <mergeCell ref="A575:M575"/>
    <mergeCell ref="A576:E576"/>
    <mergeCell ref="F576:J576"/>
    <mergeCell ref="K576:M576"/>
    <mergeCell ref="A577:E577"/>
    <mergeCell ref="F577:J577"/>
    <mergeCell ref="K577:M577"/>
    <mergeCell ref="J572:K572"/>
    <mergeCell ref="L572:M572"/>
    <mergeCell ref="D573:E573"/>
    <mergeCell ref="L573:M573"/>
    <mergeCell ref="A574:M574"/>
    <mergeCell ref="A560:M560"/>
    <mergeCell ref="A561:A562"/>
    <mergeCell ref="B561:G561"/>
    <mergeCell ref="H561:M561"/>
    <mergeCell ref="J571:K571"/>
    <mergeCell ref="L571:M571"/>
    <mergeCell ref="A558:B558"/>
    <mergeCell ref="C558:G558"/>
    <mergeCell ref="J558:M558"/>
    <mergeCell ref="A559:B559"/>
    <mergeCell ref="C559:G559"/>
    <mergeCell ref="H559:I559"/>
    <mergeCell ref="J559:M559"/>
    <mergeCell ref="A570:B570"/>
    <mergeCell ref="A569:B569"/>
    <mergeCell ref="A568:B568"/>
    <mergeCell ref="A556:B556"/>
    <mergeCell ref="C556:G556"/>
    <mergeCell ref="J556:M556"/>
    <mergeCell ref="A557:B557"/>
    <mergeCell ref="C557:G557"/>
    <mergeCell ref="J557:M557"/>
    <mergeCell ref="A552:M552"/>
    <mergeCell ref="B553:E553"/>
    <mergeCell ref="H553:J553"/>
    <mergeCell ref="A554:M554"/>
    <mergeCell ref="A555:M555"/>
    <mergeCell ref="B548:C548"/>
    <mergeCell ref="D548:E548"/>
    <mergeCell ref="F548:G548"/>
    <mergeCell ref="B551:I551"/>
    <mergeCell ref="J551:M551"/>
    <mergeCell ref="B546:C546"/>
    <mergeCell ref="D546:E546"/>
    <mergeCell ref="F546:G546"/>
    <mergeCell ref="J546:K546"/>
    <mergeCell ref="B547:C547"/>
    <mergeCell ref="D547:E547"/>
    <mergeCell ref="F547:G547"/>
    <mergeCell ref="J547:K547"/>
    <mergeCell ref="A543:G543"/>
    <mergeCell ref="H543:M543"/>
    <mergeCell ref="B544:C544"/>
    <mergeCell ref="F544:G544"/>
    <mergeCell ref="B545:C545"/>
    <mergeCell ref="D545:E545"/>
    <mergeCell ref="F545:G545"/>
    <mergeCell ref="J545:K545"/>
    <mergeCell ref="A536:F536"/>
    <mergeCell ref="G536:M536"/>
    <mergeCell ref="B537:M537"/>
    <mergeCell ref="B538:M538"/>
    <mergeCell ref="A539:C542"/>
    <mergeCell ref="D539:I542"/>
    <mergeCell ref="J539:M542"/>
    <mergeCell ref="A533:E533"/>
    <mergeCell ref="F533:J533"/>
    <mergeCell ref="K533:M533"/>
    <mergeCell ref="A534:M534"/>
    <mergeCell ref="A535:E535"/>
    <mergeCell ref="F535:J535"/>
    <mergeCell ref="K535:M535"/>
    <mergeCell ref="A531:E531"/>
    <mergeCell ref="F531:J531"/>
    <mergeCell ref="K531:M531"/>
    <mergeCell ref="A532:E532"/>
    <mergeCell ref="F532:J532"/>
    <mergeCell ref="K532:M532"/>
    <mergeCell ref="A528:M528"/>
    <mergeCell ref="A529:E529"/>
    <mergeCell ref="F529:J529"/>
    <mergeCell ref="K529:M529"/>
    <mergeCell ref="A530:E530"/>
    <mergeCell ref="F530:J530"/>
    <mergeCell ref="K530:M530"/>
    <mergeCell ref="A525:M525"/>
    <mergeCell ref="A526:E526"/>
    <mergeCell ref="F526:J526"/>
    <mergeCell ref="K526:M526"/>
    <mergeCell ref="A527:E527"/>
    <mergeCell ref="F527:J527"/>
    <mergeCell ref="K527:M527"/>
    <mergeCell ref="J522:K522"/>
    <mergeCell ref="L522:M522"/>
    <mergeCell ref="D523:E523"/>
    <mergeCell ref="L523:M523"/>
    <mergeCell ref="A524:M524"/>
    <mergeCell ref="A510:M510"/>
    <mergeCell ref="A511:A512"/>
    <mergeCell ref="B511:G511"/>
    <mergeCell ref="H511:M511"/>
    <mergeCell ref="J521:K521"/>
    <mergeCell ref="L521:M521"/>
    <mergeCell ref="A508:B508"/>
    <mergeCell ref="C508:G508"/>
    <mergeCell ref="J508:M508"/>
    <mergeCell ref="A509:B509"/>
    <mergeCell ref="C509:G509"/>
    <mergeCell ref="H509:I509"/>
    <mergeCell ref="J509:M509"/>
    <mergeCell ref="A520:B520"/>
    <mergeCell ref="A519:B519"/>
    <mergeCell ref="A518:B518"/>
    <mergeCell ref="A506:B506"/>
    <mergeCell ref="C506:G506"/>
    <mergeCell ref="J506:M506"/>
    <mergeCell ref="A507:B507"/>
    <mergeCell ref="C507:G507"/>
    <mergeCell ref="J507:M507"/>
    <mergeCell ref="A502:M502"/>
    <mergeCell ref="B503:E503"/>
    <mergeCell ref="H503:J503"/>
    <mergeCell ref="A504:M504"/>
    <mergeCell ref="A505:M505"/>
    <mergeCell ref="B498:C498"/>
    <mergeCell ref="D498:E498"/>
    <mergeCell ref="F498:G498"/>
    <mergeCell ref="B501:I501"/>
    <mergeCell ref="J501:M501"/>
    <mergeCell ref="B496:C496"/>
    <mergeCell ref="D496:E496"/>
    <mergeCell ref="F496:G496"/>
    <mergeCell ref="J496:K496"/>
    <mergeCell ref="B497:C497"/>
    <mergeCell ref="D497:E497"/>
    <mergeCell ref="F497:G497"/>
    <mergeCell ref="J497:K497"/>
    <mergeCell ref="A493:G493"/>
    <mergeCell ref="H493:M493"/>
    <mergeCell ref="B494:C494"/>
    <mergeCell ref="F494:G494"/>
    <mergeCell ref="B495:C495"/>
    <mergeCell ref="D495:E495"/>
    <mergeCell ref="F495:G495"/>
    <mergeCell ref="J495:K495"/>
    <mergeCell ref="A486:F486"/>
    <mergeCell ref="G486:M486"/>
    <mergeCell ref="B487:M487"/>
    <mergeCell ref="B488:M488"/>
    <mergeCell ref="A489:C492"/>
    <mergeCell ref="D489:I492"/>
    <mergeCell ref="J489:M492"/>
    <mergeCell ref="A483:E483"/>
    <mergeCell ref="F483:J483"/>
    <mergeCell ref="K483:M483"/>
    <mergeCell ref="A484:M484"/>
    <mergeCell ref="A485:E485"/>
    <mergeCell ref="F485:J485"/>
    <mergeCell ref="K485:M485"/>
    <mergeCell ref="A481:E481"/>
    <mergeCell ref="F481:J481"/>
    <mergeCell ref="K481:M481"/>
    <mergeCell ref="A482:E482"/>
    <mergeCell ref="F482:J482"/>
    <mergeCell ref="K482:M482"/>
    <mergeCell ref="A478:M478"/>
    <mergeCell ref="A479:E479"/>
    <mergeCell ref="F479:J479"/>
    <mergeCell ref="K479:M479"/>
    <mergeCell ref="A480:E480"/>
    <mergeCell ref="F480:J480"/>
    <mergeCell ref="K480:M480"/>
    <mergeCell ref="A475:M475"/>
    <mergeCell ref="A476:E476"/>
    <mergeCell ref="F476:J476"/>
    <mergeCell ref="K476:M476"/>
    <mergeCell ref="A477:E477"/>
    <mergeCell ref="F477:J477"/>
    <mergeCell ref="K477:M477"/>
    <mergeCell ref="J472:K472"/>
    <mergeCell ref="L472:M472"/>
    <mergeCell ref="D473:E473"/>
    <mergeCell ref="L473:M473"/>
    <mergeCell ref="A474:M474"/>
    <mergeCell ref="A460:M460"/>
    <mergeCell ref="A461:A462"/>
    <mergeCell ref="B461:G461"/>
    <mergeCell ref="H461:M461"/>
    <mergeCell ref="J471:K471"/>
    <mergeCell ref="L471:M471"/>
    <mergeCell ref="A458:B458"/>
    <mergeCell ref="C458:G458"/>
    <mergeCell ref="J458:M458"/>
    <mergeCell ref="A459:B459"/>
    <mergeCell ref="C459:G459"/>
    <mergeCell ref="H459:I459"/>
    <mergeCell ref="J459:M459"/>
    <mergeCell ref="A470:B470"/>
    <mergeCell ref="A469:B469"/>
    <mergeCell ref="A468:B468"/>
    <mergeCell ref="A456:B456"/>
    <mergeCell ref="C456:G456"/>
    <mergeCell ref="J456:M456"/>
    <mergeCell ref="A457:B457"/>
    <mergeCell ref="C457:G457"/>
    <mergeCell ref="J457:M457"/>
    <mergeCell ref="A452:M452"/>
    <mergeCell ref="B453:E453"/>
    <mergeCell ref="H453:J453"/>
    <mergeCell ref="A454:M454"/>
    <mergeCell ref="A455:M455"/>
    <mergeCell ref="B448:C448"/>
    <mergeCell ref="D448:E448"/>
    <mergeCell ref="F448:G448"/>
    <mergeCell ref="B451:I451"/>
    <mergeCell ref="J451:M451"/>
    <mergeCell ref="B446:C446"/>
    <mergeCell ref="D446:E446"/>
    <mergeCell ref="F446:G446"/>
    <mergeCell ref="J446:K446"/>
    <mergeCell ref="B447:C447"/>
    <mergeCell ref="D447:E447"/>
    <mergeCell ref="F447:G447"/>
    <mergeCell ref="J447:K447"/>
    <mergeCell ref="A443:G443"/>
    <mergeCell ref="H443:M443"/>
    <mergeCell ref="B444:C444"/>
    <mergeCell ref="F444:G444"/>
    <mergeCell ref="B445:C445"/>
    <mergeCell ref="D445:E445"/>
    <mergeCell ref="F445:G445"/>
    <mergeCell ref="J445:K445"/>
    <mergeCell ref="A436:F436"/>
    <mergeCell ref="G436:M436"/>
    <mergeCell ref="B437:M437"/>
    <mergeCell ref="B438:M438"/>
    <mergeCell ref="A439:C442"/>
    <mergeCell ref="D439:I442"/>
    <mergeCell ref="J439:M442"/>
    <mergeCell ref="A433:E433"/>
    <mergeCell ref="F433:J433"/>
    <mergeCell ref="K433:M433"/>
    <mergeCell ref="A434:M434"/>
    <mergeCell ref="A435:E435"/>
    <mergeCell ref="F435:J435"/>
    <mergeCell ref="K435:M435"/>
    <mergeCell ref="A431:E431"/>
    <mergeCell ref="F431:J431"/>
    <mergeCell ref="K431:M431"/>
    <mergeCell ref="A432:E432"/>
    <mergeCell ref="F432:J432"/>
    <mergeCell ref="K432:M432"/>
    <mergeCell ref="A428:M428"/>
    <mergeCell ref="A429:E429"/>
    <mergeCell ref="F429:J429"/>
    <mergeCell ref="K429:M429"/>
    <mergeCell ref="A430:E430"/>
    <mergeCell ref="F430:J430"/>
    <mergeCell ref="K430:M430"/>
    <mergeCell ref="A425:M425"/>
    <mergeCell ref="A426:E426"/>
    <mergeCell ref="F426:J426"/>
    <mergeCell ref="K426:M426"/>
    <mergeCell ref="A427:E427"/>
    <mergeCell ref="F427:J427"/>
    <mergeCell ref="K427:M427"/>
    <mergeCell ref="J422:K422"/>
    <mergeCell ref="L422:M422"/>
    <mergeCell ref="D423:E423"/>
    <mergeCell ref="L423:M423"/>
    <mergeCell ref="A424:M424"/>
    <mergeCell ref="A410:M410"/>
    <mergeCell ref="A411:A412"/>
    <mergeCell ref="B411:G411"/>
    <mergeCell ref="H411:M411"/>
    <mergeCell ref="J421:K421"/>
    <mergeCell ref="L421:M421"/>
    <mergeCell ref="A408:B408"/>
    <mergeCell ref="C408:G408"/>
    <mergeCell ref="J408:M408"/>
    <mergeCell ref="A409:B409"/>
    <mergeCell ref="C409:G409"/>
    <mergeCell ref="H409:I409"/>
    <mergeCell ref="J409:M409"/>
    <mergeCell ref="A418:B418"/>
    <mergeCell ref="A419:B419"/>
    <mergeCell ref="A420:B420"/>
    <mergeCell ref="A406:B406"/>
    <mergeCell ref="C406:G406"/>
    <mergeCell ref="J406:M406"/>
    <mergeCell ref="A407:B407"/>
    <mergeCell ref="C407:G407"/>
    <mergeCell ref="J407:M407"/>
    <mergeCell ref="A402:M402"/>
    <mergeCell ref="B403:E403"/>
    <mergeCell ref="H403:J403"/>
    <mergeCell ref="A404:M404"/>
    <mergeCell ref="A405:M405"/>
    <mergeCell ref="B398:C398"/>
    <mergeCell ref="D398:E398"/>
    <mergeCell ref="F398:G398"/>
    <mergeCell ref="B401:I401"/>
    <mergeCell ref="J401:M401"/>
    <mergeCell ref="B396:C396"/>
    <mergeCell ref="D396:E396"/>
    <mergeCell ref="F396:G396"/>
    <mergeCell ref="J396:K396"/>
    <mergeCell ref="B397:C397"/>
    <mergeCell ref="D397:E397"/>
    <mergeCell ref="F397:G397"/>
    <mergeCell ref="J397:K397"/>
    <mergeCell ref="A393:G393"/>
    <mergeCell ref="H393:M393"/>
    <mergeCell ref="B394:C394"/>
    <mergeCell ref="F394:G394"/>
    <mergeCell ref="B395:C395"/>
    <mergeCell ref="D395:E395"/>
    <mergeCell ref="F395:G395"/>
    <mergeCell ref="J395:K395"/>
    <mergeCell ref="A386:F386"/>
    <mergeCell ref="G386:M386"/>
    <mergeCell ref="B387:M387"/>
    <mergeCell ref="B388:M388"/>
    <mergeCell ref="A389:C392"/>
    <mergeCell ref="D389:I392"/>
    <mergeCell ref="J389:M392"/>
    <mergeCell ref="A383:E383"/>
    <mergeCell ref="F383:J383"/>
    <mergeCell ref="K383:M383"/>
    <mergeCell ref="A384:M384"/>
    <mergeCell ref="A385:E385"/>
    <mergeCell ref="F385:J385"/>
    <mergeCell ref="K385:M385"/>
    <mergeCell ref="A381:E381"/>
    <mergeCell ref="F381:J381"/>
    <mergeCell ref="K381:M381"/>
    <mergeCell ref="A382:E382"/>
    <mergeCell ref="F382:J382"/>
    <mergeCell ref="K382:M382"/>
    <mergeCell ref="A378:M378"/>
    <mergeCell ref="A379:E379"/>
    <mergeCell ref="F379:J379"/>
    <mergeCell ref="K379:M379"/>
    <mergeCell ref="A380:E380"/>
    <mergeCell ref="F380:J380"/>
    <mergeCell ref="K380:M380"/>
    <mergeCell ref="A375:M375"/>
    <mergeCell ref="A376:E376"/>
    <mergeCell ref="F376:J376"/>
    <mergeCell ref="K376:M376"/>
    <mergeCell ref="A377:E377"/>
    <mergeCell ref="F377:J377"/>
    <mergeCell ref="K377:M377"/>
    <mergeCell ref="J372:K372"/>
    <mergeCell ref="L372:M372"/>
    <mergeCell ref="D373:E373"/>
    <mergeCell ref="L373:M373"/>
    <mergeCell ref="A374:M374"/>
    <mergeCell ref="A360:M360"/>
    <mergeCell ref="A361:A362"/>
    <mergeCell ref="B361:G361"/>
    <mergeCell ref="H361:M361"/>
    <mergeCell ref="J371:K371"/>
    <mergeCell ref="L371:M371"/>
    <mergeCell ref="A358:B358"/>
    <mergeCell ref="C358:G358"/>
    <mergeCell ref="J358:M358"/>
    <mergeCell ref="A359:B359"/>
    <mergeCell ref="C359:G359"/>
    <mergeCell ref="H359:I359"/>
    <mergeCell ref="J359:M359"/>
    <mergeCell ref="A356:B356"/>
    <mergeCell ref="C356:G356"/>
    <mergeCell ref="J356:M356"/>
    <mergeCell ref="A357:B357"/>
    <mergeCell ref="C357:G357"/>
    <mergeCell ref="J357:M357"/>
    <mergeCell ref="A352:M352"/>
    <mergeCell ref="B353:E353"/>
    <mergeCell ref="H353:J353"/>
    <mergeCell ref="A354:M354"/>
    <mergeCell ref="A355:M355"/>
    <mergeCell ref="B348:C348"/>
    <mergeCell ref="D348:E348"/>
    <mergeCell ref="F348:G348"/>
    <mergeCell ref="B351:I351"/>
    <mergeCell ref="J351:M351"/>
    <mergeCell ref="B346:C346"/>
    <mergeCell ref="D346:E346"/>
    <mergeCell ref="F346:G346"/>
    <mergeCell ref="J346:K346"/>
    <mergeCell ref="B347:C347"/>
    <mergeCell ref="D347:E347"/>
    <mergeCell ref="F347:G347"/>
    <mergeCell ref="J347:K347"/>
    <mergeCell ref="A343:G343"/>
    <mergeCell ref="H343:M343"/>
    <mergeCell ref="B344:C344"/>
    <mergeCell ref="F344:G344"/>
    <mergeCell ref="B345:C345"/>
    <mergeCell ref="D345:E345"/>
    <mergeCell ref="F345:G345"/>
    <mergeCell ref="J345:K345"/>
    <mergeCell ref="A336:F336"/>
    <mergeCell ref="G336:M336"/>
    <mergeCell ref="B337:M337"/>
    <mergeCell ref="B338:M338"/>
    <mergeCell ref="A339:C342"/>
    <mergeCell ref="D339:I342"/>
    <mergeCell ref="J339:M342"/>
    <mergeCell ref="A333:E333"/>
    <mergeCell ref="F333:J333"/>
    <mergeCell ref="K333:M333"/>
    <mergeCell ref="A334:M334"/>
    <mergeCell ref="A335:E335"/>
    <mergeCell ref="F335:J335"/>
    <mergeCell ref="K335:M335"/>
    <mergeCell ref="A331:E331"/>
    <mergeCell ref="F331:J331"/>
    <mergeCell ref="K331:M331"/>
    <mergeCell ref="A332:E332"/>
    <mergeCell ref="F332:J332"/>
    <mergeCell ref="K332:M332"/>
    <mergeCell ref="A328:M328"/>
    <mergeCell ref="A329:E329"/>
    <mergeCell ref="F329:J329"/>
    <mergeCell ref="K329:M329"/>
    <mergeCell ref="A330:E330"/>
    <mergeCell ref="F330:J330"/>
    <mergeCell ref="K330:M330"/>
    <mergeCell ref="A325:M325"/>
    <mergeCell ref="A326:E326"/>
    <mergeCell ref="F326:J326"/>
    <mergeCell ref="K326:M326"/>
    <mergeCell ref="A327:E327"/>
    <mergeCell ref="F327:J327"/>
    <mergeCell ref="K327:M327"/>
    <mergeCell ref="J322:K322"/>
    <mergeCell ref="L322:M322"/>
    <mergeCell ref="D323:E323"/>
    <mergeCell ref="L323:M323"/>
    <mergeCell ref="A324:M324"/>
    <mergeCell ref="A310:M310"/>
    <mergeCell ref="A311:A312"/>
    <mergeCell ref="B311:G311"/>
    <mergeCell ref="H311:M311"/>
    <mergeCell ref="J321:K321"/>
    <mergeCell ref="L321:M321"/>
    <mergeCell ref="A308:B308"/>
    <mergeCell ref="C308:G308"/>
    <mergeCell ref="J308:M308"/>
    <mergeCell ref="A309:B309"/>
    <mergeCell ref="C309:G309"/>
    <mergeCell ref="H309:I309"/>
    <mergeCell ref="J309:M309"/>
    <mergeCell ref="A318:B318"/>
    <mergeCell ref="A319:B319"/>
    <mergeCell ref="A320:B320"/>
    <mergeCell ref="A306:B306"/>
    <mergeCell ref="C306:G306"/>
    <mergeCell ref="J306:M306"/>
    <mergeCell ref="A307:B307"/>
    <mergeCell ref="C307:G307"/>
    <mergeCell ref="J307:M307"/>
    <mergeCell ref="A302:M302"/>
    <mergeCell ref="B303:E303"/>
    <mergeCell ref="H303:J303"/>
    <mergeCell ref="A304:M304"/>
    <mergeCell ref="A305:M305"/>
    <mergeCell ref="B298:C298"/>
    <mergeCell ref="D298:E298"/>
    <mergeCell ref="F298:G298"/>
    <mergeCell ref="B301:I301"/>
    <mergeCell ref="J301:M301"/>
    <mergeCell ref="B296:C296"/>
    <mergeCell ref="D296:E296"/>
    <mergeCell ref="F296:G296"/>
    <mergeCell ref="J296:K296"/>
    <mergeCell ref="B297:C297"/>
    <mergeCell ref="D297:E297"/>
    <mergeCell ref="F297:G297"/>
    <mergeCell ref="J297:K297"/>
    <mergeCell ref="A293:G293"/>
    <mergeCell ref="H293:M293"/>
    <mergeCell ref="B294:C294"/>
    <mergeCell ref="F294:G294"/>
    <mergeCell ref="B295:C295"/>
    <mergeCell ref="D295:E295"/>
    <mergeCell ref="F295:G295"/>
    <mergeCell ref="J295:K295"/>
    <mergeCell ref="A286:F286"/>
    <mergeCell ref="G286:M286"/>
    <mergeCell ref="B287:M287"/>
    <mergeCell ref="B288:M288"/>
    <mergeCell ref="A289:C292"/>
    <mergeCell ref="D289:I292"/>
    <mergeCell ref="J289:M292"/>
    <mergeCell ref="A283:E283"/>
    <mergeCell ref="F283:J283"/>
    <mergeCell ref="K283:M283"/>
    <mergeCell ref="A284:M284"/>
    <mergeCell ref="A285:E285"/>
    <mergeCell ref="F285:J285"/>
    <mergeCell ref="K285:M285"/>
    <mergeCell ref="A281:E281"/>
    <mergeCell ref="F281:J281"/>
    <mergeCell ref="K281:M281"/>
    <mergeCell ref="A282:E282"/>
    <mergeCell ref="F282:J282"/>
    <mergeCell ref="K282:M282"/>
    <mergeCell ref="A278:M278"/>
    <mergeCell ref="A279:E279"/>
    <mergeCell ref="F279:J279"/>
    <mergeCell ref="K279:M279"/>
    <mergeCell ref="A280:E280"/>
    <mergeCell ref="F280:J280"/>
    <mergeCell ref="K280:M280"/>
    <mergeCell ref="A275:M275"/>
    <mergeCell ref="A276:E276"/>
    <mergeCell ref="F276:J276"/>
    <mergeCell ref="K276:M276"/>
    <mergeCell ref="A277:E277"/>
    <mergeCell ref="F277:J277"/>
    <mergeCell ref="K277:M277"/>
    <mergeCell ref="J272:K272"/>
    <mergeCell ref="L272:M272"/>
    <mergeCell ref="D273:E273"/>
    <mergeCell ref="L273:M273"/>
    <mergeCell ref="A274:M274"/>
    <mergeCell ref="A260:M260"/>
    <mergeCell ref="A261:A262"/>
    <mergeCell ref="B261:G261"/>
    <mergeCell ref="H261:M261"/>
    <mergeCell ref="J271:K271"/>
    <mergeCell ref="L271:M271"/>
    <mergeCell ref="A258:B258"/>
    <mergeCell ref="C258:G258"/>
    <mergeCell ref="J258:M258"/>
    <mergeCell ref="A259:B259"/>
    <mergeCell ref="C259:G259"/>
    <mergeCell ref="H259:I259"/>
    <mergeCell ref="J259:M259"/>
    <mergeCell ref="A268:B268"/>
    <mergeCell ref="A269:B269"/>
    <mergeCell ref="A270:B270"/>
    <mergeCell ref="A256:B256"/>
    <mergeCell ref="C256:G256"/>
    <mergeCell ref="J256:M256"/>
    <mergeCell ref="A257:B257"/>
    <mergeCell ref="C257:G257"/>
    <mergeCell ref="J257:M257"/>
    <mergeCell ref="A252:M252"/>
    <mergeCell ref="B253:E253"/>
    <mergeCell ref="H253:J253"/>
    <mergeCell ref="A254:M254"/>
    <mergeCell ref="A255:M255"/>
    <mergeCell ref="B248:C248"/>
    <mergeCell ref="D248:E248"/>
    <mergeCell ref="F248:G248"/>
    <mergeCell ref="B251:I251"/>
    <mergeCell ref="J251:M251"/>
    <mergeCell ref="B246:C246"/>
    <mergeCell ref="D246:E246"/>
    <mergeCell ref="F246:G246"/>
    <mergeCell ref="J246:K246"/>
    <mergeCell ref="B247:C247"/>
    <mergeCell ref="D247:E247"/>
    <mergeCell ref="F247:G247"/>
    <mergeCell ref="J247:K247"/>
    <mergeCell ref="A243:G243"/>
    <mergeCell ref="H243:M243"/>
    <mergeCell ref="B244:C244"/>
    <mergeCell ref="F244:G244"/>
    <mergeCell ref="B245:C245"/>
    <mergeCell ref="D245:E245"/>
    <mergeCell ref="F245:G245"/>
    <mergeCell ref="J245:K245"/>
    <mergeCell ref="A236:F236"/>
    <mergeCell ref="G236:M236"/>
    <mergeCell ref="B237:M237"/>
    <mergeCell ref="B238:M238"/>
    <mergeCell ref="A239:C242"/>
    <mergeCell ref="D239:I242"/>
    <mergeCell ref="J239:M242"/>
    <mergeCell ref="A233:E233"/>
    <mergeCell ref="F233:J233"/>
    <mergeCell ref="K233:M233"/>
    <mergeCell ref="A234:M234"/>
    <mergeCell ref="A235:E235"/>
    <mergeCell ref="F235:J235"/>
    <mergeCell ref="K235:M235"/>
    <mergeCell ref="A231:E231"/>
    <mergeCell ref="F231:J231"/>
    <mergeCell ref="K231:M231"/>
    <mergeCell ref="A232:E232"/>
    <mergeCell ref="F232:J232"/>
    <mergeCell ref="K232:M232"/>
    <mergeCell ref="A228:M228"/>
    <mergeCell ref="A229:E229"/>
    <mergeCell ref="F229:J229"/>
    <mergeCell ref="K229:M229"/>
    <mergeCell ref="A230:E230"/>
    <mergeCell ref="F230:J230"/>
    <mergeCell ref="K230:M230"/>
    <mergeCell ref="A225:M225"/>
    <mergeCell ref="A226:E226"/>
    <mergeCell ref="F226:J226"/>
    <mergeCell ref="K226:M226"/>
    <mergeCell ref="A227:E227"/>
    <mergeCell ref="F227:J227"/>
    <mergeCell ref="K227:M227"/>
    <mergeCell ref="J222:K222"/>
    <mergeCell ref="L222:M222"/>
    <mergeCell ref="D223:E223"/>
    <mergeCell ref="L223:M223"/>
    <mergeCell ref="A224:M224"/>
    <mergeCell ref="A210:M210"/>
    <mergeCell ref="A211:A212"/>
    <mergeCell ref="B211:G211"/>
    <mergeCell ref="H211:M211"/>
    <mergeCell ref="J221:K221"/>
    <mergeCell ref="L221:M221"/>
    <mergeCell ref="A208:B208"/>
    <mergeCell ref="C208:G208"/>
    <mergeCell ref="J208:M208"/>
    <mergeCell ref="A209:B209"/>
    <mergeCell ref="C209:G209"/>
    <mergeCell ref="H209:I209"/>
    <mergeCell ref="J209:M209"/>
    <mergeCell ref="A206:B206"/>
    <mergeCell ref="C206:G206"/>
    <mergeCell ref="J206:M206"/>
    <mergeCell ref="A207:B207"/>
    <mergeCell ref="C207:G207"/>
    <mergeCell ref="J207:M207"/>
    <mergeCell ref="A202:M202"/>
    <mergeCell ref="B203:E203"/>
    <mergeCell ref="H203:J203"/>
    <mergeCell ref="A204:M204"/>
    <mergeCell ref="A205:M205"/>
    <mergeCell ref="B198:C198"/>
    <mergeCell ref="D198:E198"/>
    <mergeCell ref="F198:G198"/>
    <mergeCell ref="B201:I201"/>
    <mergeCell ref="J201:M201"/>
    <mergeCell ref="B196:C196"/>
    <mergeCell ref="D196:E196"/>
    <mergeCell ref="F196:G196"/>
    <mergeCell ref="J196:K196"/>
    <mergeCell ref="B197:C197"/>
    <mergeCell ref="D197:E197"/>
    <mergeCell ref="F197:G197"/>
    <mergeCell ref="J197:K197"/>
    <mergeCell ref="A193:G193"/>
    <mergeCell ref="H193:M193"/>
    <mergeCell ref="B194:C194"/>
    <mergeCell ref="F194:G194"/>
    <mergeCell ref="B195:C195"/>
    <mergeCell ref="D195:E195"/>
    <mergeCell ref="F195:G195"/>
    <mergeCell ref="J195:K195"/>
    <mergeCell ref="A186:F186"/>
    <mergeCell ref="G186:M186"/>
    <mergeCell ref="B187:M187"/>
    <mergeCell ref="B188:M188"/>
    <mergeCell ref="A189:C192"/>
    <mergeCell ref="D189:I192"/>
    <mergeCell ref="J189:M192"/>
    <mergeCell ref="A183:E183"/>
    <mergeCell ref="F183:J183"/>
    <mergeCell ref="K183:M183"/>
    <mergeCell ref="A184:M184"/>
    <mergeCell ref="A185:E185"/>
    <mergeCell ref="F185:J185"/>
    <mergeCell ref="K185:M185"/>
    <mergeCell ref="A181:E181"/>
    <mergeCell ref="F181:J181"/>
    <mergeCell ref="K181:M181"/>
    <mergeCell ref="A182:E182"/>
    <mergeCell ref="F182:J182"/>
    <mergeCell ref="K182:M182"/>
    <mergeCell ref="A178:M178"/>
    <mergeCell ref="A179:E179"/>
    <mergeCell ref="F179:J179"/>
    <mergeCell ref="K179:M179"/>
    <mergeCell ref="A180:E180"/>
    <mergeCell ref="F180:J180"/>
    <mergeCell ref="K180:M180"/>
    <mergeCell ref="A175:M175"/>
    <mergeCell ref="A176:E176"/>
    <mergeCell ref="F176:J176"/>
    <mergeCell ref="K176:M176"/>
    <mergeCell ref="A177:E177"/>
    <mergeCell ref="F177:J177"/>
    <mergeCell ref="K177:M177"/>
    <mergeCell ref="J172:K172"/>
    <mergeCell ref="L172:M172"/>
    <mergeCell ref="D173:E173"/>
    <mergeCell ref="L173:M173"/>
    <mergeCell ref="A174:M174"/>
    <mergeCell ref="A160:M160"/>
    <mergeCell ref="A161:A162"/>
    <mergeCell ref="B161:G161"/>
    <mergeCell ref="H161:M161"/>
    <mergeCell ref="J171:K171"/>
    <mergeCell ref="L171:M171"/>
    <mergeCell ref="A158:B158"/>
    <mergeCell ref="C158:G158"/>
    <mergeCell ref="J158:M158"/>
    <mergeCell ref="A159:B159"/>
    <mergeCell ref="C159:G159"/>
    <mergeCell ref="H159:I159"/>
    <mergeCell ref="J159:M159"/>
    <mergeCell ref="A156:B156"/>
    <mergeCell ref="C156:G156"/>
    <mergeCell ref="J156:M156"/>
    <mergeCell ref="A157:B157"/>
    <mergeCell ref="C157:G157"/>
    <mergeCell ref="J157:M157"/>
    <mergeCell ref="A152:M152"/>
    <mergeCell ref="B153:E153"/>
    <mergeCell ref="H153:J153"/>
    <mergeCell ref="A154:M154"/>
    <mergeCell ref="A155:M155"/>
    <mergeCell ref="B148:C148"/>
    <mergeCell ref="D148:E148"/>
    <mergeCell ref="F148:G148"/>
    <mergeCell ref="B151:I151"/>
    <mergeCell ref="J151:M151"/>
    <mergeCell ref="B146:C146"/>
    <mergeCell ref="D146:E146"/>
    <mergeCell ref="F146:G146"/>
    <mergeCell ref="J146:K146"/>
    <mergeCell ref="B147:C147"/>
    <mergeCell ref="D147:E147"/>
    <mergeCell ref="F147:G147"/>
    <mergeCell ref="J147:K147"/>
    <mergeCell ref="A143:G143"/>
    <mergeCell ref="H143:M143"/>
    <mergeCell ref="B144:C144"/>
    <mergeCell ref="F144:G144"/>
    <mergeCell ref="B145:C145"/>
    <mergeCell ref="D145:E145"/>
    <mergeCell ref="F145:G145"/>
    <mergeCell ref="J145:K145"/>
    <mergeCell ref="A136:F136"/>
    <mergeCell ref="G136:M136"/>
    <mergeCell ref="B137:M137"/>
    <mergeCell ref="B138:M138"/>
    <mergeCell ref="A139:C142"/>
    <mergeCell ref="D139:I142"/>
    <mergeCell ref="J139:M142"/>
    <mergeCell ref="A133:E133"/>
    <mergeCell ref="F133:J133"/>
    <mergeCell ref="K133:M133"/>
    <mergeCell ref="A134:M134"/>
    <mergeCell ref="A135:E135"/>
    <mergeCell ref="F135:J135"/>
    <mergeCell ref="K135:M135"/>
    <mergeCell ref="A131:E131"/>
    <mergeCell ref="F131:J131"/>
    <mergeCell ref="K131:M131"/>
    <mergeCell ref="A132:E132"/>
    <mergeCell ref="F132:J132"/>
    <mergeCell ref="K132:M132"/>
    <mergeCell ref="A128:M128"/>
    <mergeCell ref="A129:E129"/>
    <mergeCell ref="F129:J129"/>
    <mergeCell ref="K129:M129"/>
    <mergeCell ref="A130:E130"/>
    <mergeCell ref="F130:J130"/>
    <mergeCell ref="K130:M130"/>
    <mergeCell ref="A125:M125"/>
    <mergeCell ref="A126:E126"/>
    <mergeCell ref="F126:J126"/>
    <mergeCell ref="K126:M126"/>
    <mergeCell ref="A127:E127"/>
    <mergeCell ref="F127:J127"/>
    <mergeCell ref="K127:M127"/>
    <mergeCell ref="J122:K122"/>
    <mergeCell ref="L122:M122"/>
    <mergeCell ref="D123:E123"/>
    <mergeCell ref="L123:M123"/>
    <mergeCell ref="A124:M124"/>
    <mergeCell ref="A110:M110"/>
    <mergeCell ref="A111:A112"/>
    <mergeCell ref="B111:G111"/>
    <mergeCell ref="H111:M111"/>
    <mergeCell ref="J121:K121"/>
    <mergeCell ref="L121:M121"/>
    <mergeCell ref="A108:B108"/>
    <mergeCell ref="C108:G108"/>
    <mergeCell ref="J108:M108"/>
    <mergeCell ref="A109:B109"/>
    <mergeCell ref="C109:G109"/>
    <mergeCell ref="H109:I109"/>
    <mergeCell ref="J109:M109"/>
    <mergeCell ref="A106:B106"/>
    <mergeCell ref="C106:G106"/>
    <mergeCell ref="J106:M106"/>
    <mergeCell ref="A107:B107"/>
    <mergeCell ref="C107:G107"/>
    <mergeCell ref="J107:M107"/>
    <mergeCell ref="A102:M102"/>
    <mergeCell ref="B103:E103"/>
    <mergeCell ref="H103:J103"/>
    <mergeCell ref="A104:M104"/>
    <mergeCell ref="A105:M105"/>
    <mergeCell ref="B98:C98"/>
    <mergeCell ref="D98:E98"/>
    <mergeCell ref="F98:G98"/>
    <mergeCell ref="B101:I101"/>
    <mergeCell ref="J101:M101"/>
    <mergeCell ref="B96:C96"/>
    <mergeCell ref="D96:E96"/>
    <mergeCell ref="F96:G96"/>
    <mergeCell ref="J96:K96"/>
    <mergeCell ref="B97:C97"/>
    <mergeCell ref="D97:E97"/>
    <mergeCell ref="F97:G97"/>
    <mergeCell ref="J97:K97"/>
    <mergeCell ref="A93:G93"/>
    <mergeCell ref="H93:M93"/>
    <mergeCell ref="B94:C94"/>
    <mergeCell ref="F94:G94"/>
    <mergeCell ref="B95:C95"/>
    <mergeCell ref="D95:E95"/>
    <mergeCell ref="F95:G95"/>
    <mergeCell ref="J95:K95"/>
    <mergeCell ref="A86:F86"/>
    <mergeCell ref="G86:M86"/>
    <mergeCell ref="B87:M87"/>
    <mergeCell ref="B88:M88"/>
    <mergeCell ref="A89:C92"/>
    <mergeCell ref="D89:I92"/>
    <mergeCell ref="J89:M92"/>
    <mergeCell ref="A83:E83"/>
    <mergeCell ref="F83:J83"/>
    <mergeCell ref="K83:M83"/>
    <mergeCell ref="A84:M84"/>
    <mergeCell ref="A85:E85"/>
    <mergeCell ref="F85:J85"/>
    <mergeCell ref="K85:M85"/>
    <mergeCell ref="A81:E81"/>
    <mergeCell ref="F81:J81"/>
    <mergeCell ref="K81:M81"/>
    <mergeCell ref="A82:E82"/>
    <mergeCell ref="F82:J82"/>
    <mergeCell ref="K82:M82"/>
    <mergeCell ref="A78:M78"/>
    <mergeCell ref="A79:E79"/>
    <mergeCell ref="F79:J79"/>
    <mergeCell ref="K79:M79"/>
    <mergeCell ref="A80:E80"/>
    <mergeCell ref="F80:J80"/>
    <mergeCell ref="K80:M80"/>
    <mergeCell ref="A75:M75"/>
    <mergeCell ref="A76:E76"/>
    <mergeCell ref="F76:J76"/>
    <mergeCell ref="K76:M76"/>
    <mergeCell ref="A77:E77"/>
    <mergeCell ref="F77:J77"/>
    <mergeCell ref="K77:M77"/>
    <mergeCell ref="J72:K72"/>
    <mergeCell ref="L72:M72"/>
    <mergeCell ref="D73:E73"/>
    <mergeCell ref="L73:M73"/>
    <mergeCell ref="A74:M74"/>
    <mergeCell ref="A61:A62"/>
    <mergeCell ref="B61:G61"/>
    <mergeCell ref="H61:M61"/>
    <mergeCell ref="J71:K71"/>
    <mergeCell ref="L71:M71"/>
    <mergeCell ref="A59:B59"/>
    <mergeCell ref="C59:G59"/>
    <mergeCell ref="H59:I59"/>
    <mergeCell ref="J59:M59"/>
    <mergeCell ref="A60:M60"/>
    <mergeCell ref="A57:B57"/>
    <mergeCell ref="C57:G57"/>
    <mergeCell ref="J57:M57"/>
    <mergeCell ref="A58:B58"/>
    <mergeCell ref="C58:G58"/>
    <mergeCell ref="J58:M58"/>
    <mergeCell ref="A54:M54"/>
    <mergeCell ref="A55:M55"/>
    <mergeCell ref="A56:B56"/>
    <mergeCell ref="C56:G56"/>
    <mergeCell ref="J56:M56"/>
    <mergeCell ref="B51:I51"/>
    <mergeCell ref="J51:M51"/>
    <mergeCell ref="A52:M52"/>
    <mergeCell ref="B53:E53"/>
    <mergeCell ref="H53:J53"/>
    <mergeCell ref="A4:M4"/>
    <mergeCell ref="B1:I1"/>
    <mergeCell ref="J1:M1"/>
    <mergeCell ref="A2:M2"/>
    <mergeCell ref="B3:E3"/>
    <mergeCell ref="H3:J3"/>
    <mergeCell ref="A5:M5"/>
    <mergeCell ref="A6:B6"/>
    <mergeCell ref="C6:G6"/>
    <mergeCell ref="J6:M6"/>
    <mergeCell ref="A7:B7"/>
    <mergeCell ref="C7:G7"/>
    <mergeCell ref="J7:M7"/>
    <mergeCell ref="A27:E27"/>
    <mergeCell ref="F27:J27"/>
    <mergeCell ref="A10:M10"/>
    <mergeCell ref="A11:A12"/>
    <mergeCell ref="B11:G11"/>
    <mergeCell ref="H11:M11"/>
    <mergeCell ref="A28:M28"/>
    <mergeCell ref="A29:E29"/>
    <mergeCell ref="F29:J29"/>
    <mergeCell ref="J39:M42"/>
    <mergeCell ref="A43:G43"/>
    <mergeCell ref="H43:M43"/>
    <mergeCell ref="B44:C44"/>
    <mergeCell ref="F44:G44"/>
    <mergeCell ref="B45:C45"/>
    <mergeCell ref="D45:E45"/>
    <mergeCell ref="F45:G45"/>
    <mergeCell ref="J45:K45"/>
    <mergeCell ref="B46:C46"/>
    <mergeCell ref="D46:E46"/>
    <mergeCell ref="F46:G46"/>
    <mergeCell ref="J46:K46"/>
    <mergeCell ref="K29:M29"/>
    <mergeCell ref="A30:E30"/>
    <mergeCell ref="F30:J30"/>
    <mergeCell ref="K30:M30"/>
    <mergeCell ref="A31:E31"/>
    <mergeCell ref="F31:J31"/>
    <mergeCell ref="K31:M31"/>
    <mergeCell ref="A32:E32"/>
    <mergeCell ref="F32:J32"/>
    <mergeCell ref="K32:M32"/>
    <mergeCell ref="A33:E33"/>
    <mergeCell ref="F33:J33"/>
    <mergeCell ref="K33:M33"/>
    <mergeCell ref="A34:M34"/>
    <mergeCell ref="A35:E35"/>
    <mergeCell ref="F35:J35"/>
    <mergeCell ref="K35:M35"/>
    <mergeCell ref="J47:K47"/>
    <mergeCell ref="B47:C47"/>
    <mergeCell ref="D47:E47"/>
    <mergeCell ref="F47:G47"/>
    <mergeCell ref="B48:C48"/>
    <mergeCell ref="D48:E48"/>
    <mergeCell ref="F48:G48"/>
    <mergeCell ref="C8:G8"/>
    <mergeCell ref="J8:M8"/>
    <mergeCell ref="A9:B9"/>
    <mergeCell ref="C9:G9"/>
    <mergeCell ref="H9:I9"/>
    <mergeCell ref="J9:M9"/>
    <mergeCell ref="A8:B8"/>
    <mergeCell ref="K27:M27"/>
    <mergeCell ref="J21:K21"/>
    <mergeCell ref="L21:M21"/>
    <mergeCell ref="J22:K22"/>
    <mergeCell ref="L22:M22"/>
    <mergeCell ref="D23:E23"/>
    <mergeCell ref="L23:M23"/>
    <mergeCell ref="A24:M24"/>
    <mergeCell ref="A25:M25"/>
    <mergeCell ref="A26:E26"/>
    <mergeCell ref="F26:J26"/>
    <mergeCell ref="K26:M26"/>
    <mergeCell ref="A36:F36"/>
    <mergeCell ref="G36:M36"/>
    <mergeCell ref="B37:M37"/>
    <mergeCell ref="B38:M38"/>
    <mergeCell ref="A39:C42"/>
    <mergeCell ref="D39:I42"/>
  </mergeCells>
  <hyperlinks>
    <hyperlink ref="K3" r:id="rId1"/>
    <hyperlink ref="K53" r:id="rId2"/>
    <hyperlink ref="K103" r:id="rId3"/>
    <hyperlink ref="K153" r:id="rId4"/>
    <hyperlink ref="K203" r:id="rId5"/>
    <hyperlink ref="K253" r:id="rId6"/>
    <hyperlink ref="K303" r:id="rId7"/>
    <hyperlink ref="K353" r:id="rId8"/>
    <hyperlink ref="K403" r:id="rId9"/>
    <hyperlink ref="K453" r:id="rId10"/>
    <hyperlink ref="K503" r:id="rId11"/>
    <hyperlink ref="K553" r:id="rId12"/>
    <hyperlink ref="K603" r:id="rId13"/>
    <hyperlink ref="K653" r:id="rId14"/>
    <hyperlink ref="K703" r:id="rId15"/>
    <hyperlink ref="K754" r:id="rId16"/>
    <hyperlink ref="K805" r:id="rId17"/>
    <hyperlink ref="K855" r:id="rId18"/>
    <hyperlink ref="K906" r:id="rId19"/>
    <hyperlink ref="K956" r:id="rId20"/>
    <hyperlink ref="K1005" r:id="rId21"/>
    <hyperlink ref="K1054" r:id="rId22"/>
    <hyperlink ref="K1103" r:id="rId23"/>
    <hyperlink ref="K1152" r:id="rId24"/>
  </hyperlinks>
  <pageMargins left="0.37" right="0.23" top="0.28999999999999998" bottom="0.75" header="0.3" footer="0.3"/>
  <pageSetup scale="38" orientation="portrait" r:id="rId25"/>
  <rowBreaks count="22" manualBreakCount="22">
    <brk id="48" max="12" man="1"/>
    <brk id="98" max="12" man="1"/>
    <brk id="350" max="12" man="1"/>
    <brk id="398" max="12" man="1"/>
    <brk id="448" max="12" man="1"/>
    <brk id="498" max="12" man="1"/>
    <brk id="548" max="12" man="1"/>
    <brk id="600" max="12" man="1"/>
    <brk id="648" max="12" man="1"/>
    <brk id="699" max="12" man="1"/>
    <brk id="748" max="12" man="1"/>
    <brk id="799" max="12" man="1"/>
    <brk id="852" max="12" man="1"/>
    <brk id="900" max="12" man="1"/>
    <brk id="951" max="12" man="1"/>
    <brk id="1001" max="12" man="1"/>
    <brk id="1002" max="12" man="1"/>
    <brk id="1050" max="12" man="1"/>
    <brk id="1099" max="12" man="1"/>
    <brk id="1100" max="12" man="1"/>
    <brk id="1148" max="12" man="1"/>
    <brk id="1197" max="12" man="1"/>
  </rowBreaks>
  <colBreaks count="1" manualBreakCount="1">
    <brk id="13" max="1048575" man="1"/>
  </colBreaks>
  <drawing r:id="rId26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547"/>
  <sheetViews>
    <sheetView workbookViewId="0">
      <selection activeCell="J37" sqref="J37"/>
    </sheetView>
  </sheetViews>
  <sheetFormatPr defaultColWidth="9" defaultRowHeight="15" x14ac:dyDescent="0.25"/>
  <cols>
    <col min="1" max="1" width="18.5703125" customWidth="1"/>
    <col min="2" max="2" width="20.28515625" customWidth="1"/>
    <col min="3" max="4" width="11.7109375" customWidth="1"/>
    <col min="7" max="7" width="34.85546875" customWidth="1"/>
  </cols>
  <sheetData>
    <row r="1" spans="1:7" ht="15.6" x14ac:dyDescent="0.3">
      <c r="A1" s="1"/>
      <c r="B1" s="561" t="s">
        <v>0</v>
      </c>
      <c r="C1" s="561"/>
      <c r="D1" s="561"/>
      <c r="E1" s="561"/>
      <c r="F1" s="561"/>
      <c r="G1" s="561"/>
    </row>
    <row r="2" spans="1:7" ht="15.6" x14ac:dyDescent="0.3">
      <c r="A2" s="1"/>
      <c r="B2" s="561" t="s">
        <v>1</v>
      </c>
      <c r="C2" s="561"/>
      <c r="D2" s="561"/>
      <c r="E2" s="561"/>
      <c r="F2" s="561"/>
      <c r="G2" s="561"/>
    </row>
    <row r="3" spans="1:7" ht="15.6" x14ac:dyDescent="0.3">
      <c r="A3" s="1"/>
      <c r="B3" s="561" t="s">
        <v>2</v>
      </c>
      <c r="C3" s="561"/>
      <c r="D3" s="561"/>
      <c r="E3" s="561"/>
      <c r="F3" s="561"/>
      <c r="G3" s="561"/>
    </row>
    <row r="4" spans="1:7" ht="15.6" x14ac:dyDescent="0.3">
      <c r="A4" s="1"/>
      <c r="B4" s="562" t="s">
        <v>3</v>
      </c>
      <c r="C4" s="562"/>
      <c r="D4" s="562"/>
      <c r="E4" s="562"/>
      <c r="F4" s="562"/>
      <c r="G4" s="562"/>
    </row>
    <row r="5" spans="1:7" ht="15.6" x14ac:dyDescent="0.3">
      <c r="A5" s="1"/>
      <c r="B5" s="561" t="s">
        <v>4</v>
      </c>
      <c r="C5" s="561"/>
      <c r="D5" s="561"/>
      <c r="E5" s="561"/>
      <c r="F5" s="561"/>
      <c r="G5" s="561"/>
    </row>
    <row r="6" spans="1:7" ht="15.6" x14ac:dyDescent="0.3">
      <c r="A6" s="561" t="s">
        <v>5</v>
      </c>
      <c r="B6" s="561"/>
      <c r="C6" s="561"/>
      <c r="D6" s="561"/>
      <c r="E6" s="561"/>
      <c r="F6" s="561"/>
      <c r="G6" s="561"/>
    </row>
    <row r="7" spans="1:7" ht="15.6" x14ac:dyDescent="0.3">
      <c r="A7" s="1" t="s">
        <v>6</v>
      </c>
      <c r="B7" s="546" t="s">
        <v>7</v>
      </c>
      <c r="C7" s="547"/>
      <c r="D7" s="2"/>
      <c r="E7" s="546" t="s">
        <v>8</v>
      </c>
      <c r="F7" s="547"/>
      <c r="G7" s="3">
        <v>1223</v>
      </c>
    </row>
    <row r="8" spans="1:7" ht="15.6" x14ac:dyDescent="0.3">
      <c r="A8" s="1" t="s">
        <v>9</v>
      </c>
      <c r="B8" s="546" t="s">
        <v>10</v>
      </c>
      <c r="C8" s="547"/>
      <c r="D8" s="2"/>
      <c r="E8" s="546" t="s">
        <v>11</v>
      </c>
      <c r="F8" s="547"/>
      <c r="G8" s="3">
        <v>1</v>
      </c>
    </row>
    <row r="9" spans="1:7" ht="15.6" x14ac:dyDescent="0.3">
      <c r="A9" s="1" t="s">
        <v>12</v>
      </c>
      <c r="B9" s="4" t="s">
        <v>13</v>
      </c>
      <c r="C9" s="5"/>
      <c r="D9" s="5"/>
      <c r="E9" s="1" t="s">
        <v>14</v>
      </c>
      <c r="F9" s="3"/>
      <c r="G9" s="3" t="s">
        <v>15</v>
      </c>
    </row>
    <row r="10" spans="1:7" ht="15.75" x14ac:dyDescent="0.25">
      <c r="A10" s="3" t="s">
        <v>16</v>
      </c>
      <c r="B10" s="3" t="s">
        <v>17</v>
      </c>
      <c r="C10" s="3" t="s">
        <v>18</v>
      </c>
      <c r="D10" s="3"/>
      <c r="E10" s="3" t="s">
        <v>19</v>
      </c>
      <c r="F10" s="548" t="s">
        <v>20</v>
      </c>
      <c r="G10" s="549"/>
    </row>
    <row r="11" spans="1:7" ht="15.75" x14ac:dyDescent="0.25">
      <c r="A11" s="3">
        <v>1</v>
      </c>
      <c r="B11" s="6" t="s">
        <v>21</v>
      </c>
      <c r="C11" s="7">
        <v>5.5</v>
      </c>
      <c r="D11" s="7">
        <f>C11/2</f>
        <v>2.75</v>
      </c>
      <c r="E11" s="8" t="str">
        <f>IF(C11&gt;=18,"A1",IF(C11&gt;=16,"A2",IF(C11&gt;=14,"B1",IF(C11&gt;=12,"B2",IF(C11&gt;=10,"C1",IF(C11&gt;=8,"C2",IF(C11&gt;=6.5,"D","E")))))))</f>
        <v>E</v>
      </c>
      <c r="F11" s="550"/>
      <c r="G11" s="551"/>
    </row>
    <row r="12" spans="1:7" ht="15.75" x14ac:dyDescent="0.25">
      <c r="A12" s="3">
        <v>2</v>
      </c>
      <c r="B12" s="6" t="s">
        <v>22</v>
      </c>
      <c r="C12" s="7">
        <v>10.5</v>
      </c>
      <c r="D12" s="7">
        <f t="shared" ref="D12:D16" si="0">C12/2</f>
        <v>5.25</v>
      </c>
      <c r="E12" s="8" t="str">
        <f t="shared" ref="E12:E16" si="1">IF(C12&gt;=18,"A1",IF(C12&gt;=16,"A2",IF(C12&gt;=14,"B1",IF(C12&gt;=12,"B2",IF(C12&gt;=10,"C1",IF(C12&gt;=8,"C2",IF(C12&gt;=6.5,"D","E")))))))</f>
        <v>C1</v>
      </c>
      <c r="F12" s="550"/>
      <c r="G12" s="551"/>
    </row>
    <row r="13" spans="1:7" ht="15.75" x14ac:dyDescent="0.25">
      <c r="A13" s="3">
        <v>3</v>
      </c>
      <c r="B13" s="6" t="s">
        <v>23</v>
      </c>
      <c r="C13" s="7">
        <v>0</v>
      </c>
      <c r="D13" s="7">
        <f t="shared" si="0"/>
        <v>0</v>
      </c>
      <c r="E13" s="8" t="str">
        <f t="shared" si="1"/>
        <v>E</v>
      </c>
      <c r="F13" s="550"/>
      <c r="G13" s="551"/>
    </row>
    <row r="14" spans="1:7" ht="15.75" x14ac:dyDescent="0.25">
      <c r="A14" s="3">
        <v>4</v>
      </c>
      <c r="B14" s="6" t="s">
        <v>24</v>
      </c>
      <c r="C14" s="7">
        <v>8</v>
      </c>
      <c r="D14" s="7">
        <f t="shared" si="0"/>
        <v>4</v>
      </c>
      <c r="E14" s="8" t="str">
        <f t="shared" si="1"/>
        <v>C2</v>
      </c>
      <c r="F14" s="550"/>
      <c r="G14" s="551"/>
    </row>
    <row r="15" spans="1:7" ht="15.75" x14ac:dyDescent="0.25">
      <c r="A15" s="3">
        <v>5</v>
      </c>
      <c r="B15" s="6" t="s">
        <v>25</v>
      </c>
      <c r="C15" s="7">
        <v>4</v>
      </c>
      <c r="D15" s="7">
        <f t="shared" si="0"/>
        <v>2</v>
      </c>
      <c r="E15" s="8" t="str">
        <f t="shared" si="1"/>
        <v>E</v>
      </c>
      <c r="F15" s="550"/>
      <c r="G15" s="551"/>
    </row>
    <row r="16" spans="1:7" ht="15.75" x14ac:dyDescent="0.25">
      <c r="A16" s="3">
        <v>6</v>
      </c>
      <c r="B16" s="6" t="s">
        <v>26</v>
      </c>
      <c r="C16" s="3">
        <v>2.5</v>
      </c>
      <c r="D16" s="7">
        <f t="shared" si="0"/>
        <v>1.25</v>
      </c>
      <c r="E16" s="8" t="str">
        <f t="shared" si="1"/>
        <v>E</v>
      </c>
      <c r="F16" s="550"/>
      <c r="G16" s="551"/>
    </row>
    <row r="17" spans="1:7" ht="15.75" x14ac:dyDescent="0.25">
      <c r="A17" s="1"/>
      <c r="B17" s="1"/>
      <c r="C17" s="3"/>
      <c r="D17" s="3"/>
      <c r="E17" s="1"/>
      <c r="F17" s="550"/>
      <c r="G17" s="551"/>
    </row>
    <row r="18" spans="1:7" ht="15.75" x14ac:dyDescent="0.25">
      <c r="A18" s="1"/>
      <c r="B18" s="3" t="s">
        <v>27</v>
      </c>
      <c r="C18" s="3">
        <f>SUM(C11:C16)</f>
        <v>30.5</v>
      </c>
      <c r="D18" s="3"/>
      <c r="E18" s="1"/>
      <c r="F18" s="550"/>
      <c r="G18" s="551"/>
    </row>
    <row r="19" spans="1:7" ht="15.75" x14ac:dyDescent="0.25">
      <c r="A19" s="1"/>
      <c r="B19" s="9" t="s">
        <v>28</v>
      </c>
      <c r="C19" s="10">
        <f>(C18/120*100)</f>
        <v>25.416666666666664</v>
      </c>
      <c r="D19" s="10"/>
      <c r="E19" s="1"/>
      <c r="F19" s="552"/>
      <c r="G19" s="553"/>
    </row>
    <row r="20" spans="1:7" ht="15" customHeight="1" x14ac:dyDescent="0.25">
      <c r="A20" s="554" t="s">
        <v>29</v>
      </c>
      <c r="B20" s="555" t="s">
        <v>30</v>
      </c>
      <c r="C20" s="556"/>
      <c r="D20" s="11"/>
      <c r="E20" s="555" t="s">
        <v>31</v>
      </c>
      <c r="F20" s="559"/>
      <c r="G20" s="556"/>
    </row>
    <row r="21" spans="1:7" ht="15" customHeight="1" x14ac:dyDescent="0.25">
      <c r="A21" s="554"/>
      <c r="B21" s="557"/>
      <c r="C21" s="558"/>
      <c r="D21" s="12"/>
      <c r="E21" s="557"/>
      <c r="F21" s="560"/>
      <c r="G21" s="558"/>
    </row>
    <row r="24" spans="1:7" ht="15.6" x14ac:dyDescent="0.3">
      <c r="A24" s="1"/>
      <c r="B24" s="561" t="s">
        <v>0</v>
      </c>
      <c r="C24" s="561"/>
      <c r="D24" s="561"/>
      <c r="E24" s="561"/>
      <c r="F24" s="561"/>
      <c r="G24" s="561"/>
    </row>
    <row r="25" spans="1:7" ht="15.75" x14ac:dyDescent="0.25">
      <c r="A25" s="1"/>
      <c r="B25" s="561" t="s">
        <v>1</v>
      </c>
      <c r="C25" s="561"/>
      <c r="D25" s="561"/>
      <c r="E25" s="561"/>
      <c r="F25" s="561"/>
      <c r="G25" s="561"/>
    </row>
    <row r="26" spans="1:7" ht="15.75" x14ac:dyDescent="0.25">
      <c r="A26" s="1"/>
      <c r="B26" s="561" t="s">
        <v>2</v>
      </c>
      <c r="C26" s="561"/>
      <c r="D26" s="561"/>
      <c r="E26" s="561"/>
      <c r="F26" s="561"/>
      <c r="G26" s="561"/>
    </row>
    <row r="27" spans="1:7" ht="15.75" x14ac:dyDescent="0.25">
      <c r="A27" s="1"/>
      <c r="B27" s="562" t="s">
        <v>3</v>
      </c>
      <c r="C27" s="562"/>
      <c r="D27" s="562"/>
      <c r="E27" s="562"/>
      <c r="F27" s="562"/>
      <c r="G27" s="562"/>
    </row>
    <row r="28" spans="1:7" ht="15.75" x14ac:dyDescent="0.25">
      <c r="A28" s="1"/>
      <c r="B28" s="561" t="s">
        <v>4</v>
      </c>
      <c r="C28" s="561"/>
      <c r="D28" s="561"/>
      <c r="E28" s="561"/>
      <c r="F28" s="561"/>
      <c r="G28" s="561"/>
    </row>
    <row r="29" spans="1:7" ht="15.75" x14ac:dyDescent="0.25">
      <c r="A29" s="561" t="s">
        <v>5</v>
      </c>
      <c r="B29" s="561"/>
      <c r="C29" s="561"/>
      <c r="D29" s="561"/>
      <c r="E29" s="561"/>
      <c r="F29" s="561"/>
      <c r="G29" s="561"/>
    </row>
    <row r="30" spans="1:7" ht="15.75" x14ac:dyDescent="0.25">
      <c r="A30" s="1" t="s">
        <v>6</v>
      </c>
      <c r="B30" s="546" t="s">
        <v>7</v>
      </c>
      <c r="C30" s="547"/>
      <c r="D30" s="2"/>
      <c r="E30" s="546" t="s">
        <v>8</v>
      </c>
      <c r="F30" s="547"/>
      <c r="G30" s="3">
        <v>1232</v>
      </c>
    </row>
    <row r="31" spans="1:7" ht="15.75" x14ac:dyDescent="0.25">
      <c r="A31" s="1" t="s">
        <v>9</v>
      </c>
      <c r="B31" s="546" t="s">
        <v>32</v>
      </c>
      <c r="C31" s="547"/>
      <c r="D31" s="2"/>
      <c r="E31" s="546" t="s">
        <v>11</v>
      </c>
      <c r="F31" s="547"/>
      <c r="G31" s="3">
        <v>2</v>
      </c>
    </row>
    <row r="32" spans="1:7" ht="15.75" x14ac:dyDescent="0.25">
      <c r="A32" s="1" t="s">
        <v>12</v>
      </c>
      <c r="B32" s="4" t="s">
        <v>33</v>
      </c>
      <c r="C32" s="5"/>
      <c r="D32" s="5"/>
      <c r="E32" s="1" t="s">
        <v>14</v>
      </c>
      <c r="F32" s="3"/>
      <c r="G32" s="3" t="s">
        <v>34</v>
      </c>
    </row>
    <row r="33" spans="1:7" ht="15.75" x14ac:dyDescent="0.25">
      <c r="A33" s="3" t="s">
        <v>16</v>
      </c>
      <c r="B33" s="3" t="s">
        <v>17</v>
      </c>
      <c r="C33" s="3" t="s">
        <v>18</v>
      </c>
      <c r="D33" s="3"/>
      <c r="E33" s="3" t="s">
        <v>19</v>
      </c>
      <c r="F33" s="548" t="s">
        <v>35</v>
      </c>
      <c r="G33" s="549"/>
    </row>
    <row r="34" spans="1:7" ht="15.75" x14ac:dyDescent="0.25">
      <c r="A34" s="3">
        <v>1</v>
      </c>
      <c r="B34" s="6" t="s">
        <v>21</v>
      </c>
      <c r="C34" s="7">
        <v>14.5</v>
      </c>
      <c r="D34" s="7"/>
      <c r="E34" s="8" t="str">
        <f>IF(C34&gt;=18,"A1",IF(C34&gt;=16,"A2",IF(C34&gt;=14,"B1",IF(C34&gt;=12,"B2",IF(C34&gt;=10,"C1",IF(C34&gt;=8,"C2",IF(C34&gt;=6.5,"D","E")))))))</f>
        <v>B1</v>
      </c>
      <c r="F34" s="550"/>
      <c r="G34" s="551"/>
    </row>
    <row r="35" spans="1:7" ht="15.75" x14ac:dyDescent="0.25">
      <c r="A35" s="3">
        <v>2</v>
      </c>
      <c r="B35" s="6" t="s">
        <v>22</v>
      </c>
      <c r="C35" s="7">
        <v>12.5</v>
      </c>
      <c r="D35" s="7"/>
      <c r="E35" s="8" t="str">
        <f t="shared" ref="E35:E39" si="2">IF(C35&gt;=18,"A1",IF(C35&gt;=16,"A2",IF(C35&gt;=14,"B1",IF(C35&gt;=12,"B2",IF(C35&gt;=10,"C1",IF(C35&gt;=8,"C2",IF(C35&gt;=6.5,"D","E")))))))</f>
        <v>B2</v>
      </c>
      <c r="F35" s="550"/>
      <c r="G35" s="551"/>
    </row>
    <row r="36" spans="1:7" ht="15.75" x14ac:dyDescent="0.25">
      <c r="A36" s="3">
        <v>3</v>
      </c>
      <c r="B36" s="6" t="s">
        <v>23</v>
      </c>
      <c r="C36" s="7">
        <v>14</v>
      </c>
      <c r="D36" s="7"/>
      <c r="E36" s="8" t="str">
        <f t="shared" si="2"/>
        <v>B1</v>
      </c>
      <c r="F36" s="550"/>
      <c r="G36" s="551"/>
    </row>
    <row r="37" spans="1:7" ht="15.75" x14ac:dyDescent="0.25">
      <c r="A37" s="3">
        <v>4</v>
      </c>
      <c r="B37" s="6" t="s">
        <v>24</v>
      </c>
      <c r="C37" s="13">
        <v>16.5</v>
      </c>
      <c r="D37" s="13"/>
      <c r="E37" s="8" t="str">
        <f t="shared" si="2"/>
        <v>A2</v>
      </c>
      <c r="F37" s="550"/>
      <c r="G37" s="551"/>
    </row>
    <row r="38" spans="1:7" ht="15.75" x14ac:dyDescent="0.25">
      <c r="A38" s="3">
        <v>5</v>
      </c>
      <c r="B38" s="6" t="s">
        <v>25</v>
      </c>
      <c r="C38" s="7">
        <v>18.5</v>
      </c>
      <c r="D38" s="7"/>
      <c r="E38" s="8" t="str">
        <f t="shared" si="2"/>
        <v>A1</v>
      </c>
      <c r="F38" s="550"/>
      <c r="G38" s="551"/>
    </row>
    <row r="39" spans="1:7" ht="15.75" x14ac:dyDescent="0.25">
      <c r="A39" s="3">
        <v>6</v>
      </c>
      <c r="B39" s="6" t="s">
        <v>26</v>
      </c>
      <c r="C39" s="3">
        <v>14.5</v>
      </c>
      <c r="D39" s="3"/>
      <c r="E39" s="8" t="str">
        <f t="shared" si="2"/>
        <v>B1</v>
      </c>
      <c r="F39" s="550"/>
      <c r="G39" s="551"/>
    </row>
    <row r="40" spans="1:7" ht="15.75" x14ac:dyDescent="0.25">
      <c r="A40" s="1"/>
      <c r="B40" s="1"/>
      <c r="C40" s="3"/>
      <c r="D40" s="3"/>
      <c r="E40" s="1"/>
      <c r="F40" s="550"/>
      <c r="G40" s="551"/>
    </row>
    <row r="41" spans="1:7" ht="15.75" x14ac:dyDescent="0.25">
      <c r="A41" s="1"/>
      <c r="B41" s="3" t="s">
        <v>27</v>
      </c>
      <c r="C41" s="3">
        <f>SUM(C34:C39)</f>
        <v>90.5</v>
      </c>
      <c r="D41" s="3"/>
      <c r="E41" s="1"/>
      <c r="F41" s="550"/>
      <c r="G41" s="551"/>
    </row>
    <row r="42" spans="1:7" ht="15.75" x14ac:dyDescent="0.25">
      <c r="A42" s="1"/>
      <c r="B42" s="9" t="s">
        <v>28</v>
      </c>
      <c r="C42" s="10">
        <f>(C41/120*100)</f>
        <v>75.416666666666671</v>
      </c>
      <c r="D42" s="10"/>
      <c r="E42" s="1"/>
      <c r="F42" s="552"/>
      <c r="G42" s="553"/>
    </row>
    <row r="43" spans="1:7" ht="15" customHeight="1" x14ac:dyDescent="0.25">
      <c r="A43" s="554" t="s">
        <v>29</v>
      </c>
      <c r="B43" s="555" t="s">
        <v>30</v>
      </c>
      <c r="C43" s="556"/>
      <c r="D43" s="11"/>
      <c r="E43" s="555" t="s">
        <v>31</v>
      </c>
      <c r="F43" s="559"/>
      <c r="G43" s="556"/>
    </row>
    <row r="44" spans="1:7" ht="15" customHeight="1" x14ac:dyDescent="0.25">
      <c r="A44" s="554"/>
      <c r="B44" s="557"/>
      <c r="C44" s="558"/>
      <c r="D44" s="12"/>
      <c r="E44" s="557"/>
      <c r="F44" s="560"/>
      <c r="G44" s="558"/>
    </row>
    <row r="47" spans="1:7" ht="15.75" x14ac:dyDescent="0.25">
      <c r="A47" s="1"/>
      <c r="B47" s="561" t="s">
        <v>0</v>
      </c>
      <c r="C47" s="561"/>
      <c r="D47" s="561"/>
      <c r="E47" s="561"/>
      <c r="F47" s="561"/>
      <c r="G47" s="561"/>
    </row>
    <row r="48" spans="1:7" ht="15.75" x14ac:dyDescent="0.25">
      <c r="A48" s="1"/>
      <c r="B48" s="561" t="s">
        <v>1</v>
      </c>
      <c r="C48" s="561"/>
      <c r="D48" s="561"/>
      <c r="E48" s="561"/>
      <c r="F48" s="561"/>
      <c r="G48" s="561"/>
    </row>
    <row r="49" spans="1:7" ht="15.75" x14ac:dyDescent="0.25">
      <c r="A49" s="1"/>
      <c r="B49" s="561" t="s">
        <v>2</v>
      </c>
      <c r="C49" s="561"/>
      <c r="D49" s="561"/>
      <c r="E49" s="561"/>
      <c r="F49" s="561"/>
      <c r="G49" s="561"/>
    </row>
    <row r="50" spans="1:7" ht="15.75" x14ac:dyDescent="0.25">
      <c r="A50" s="1"/>
      <c r="B50" s="562" t="s">
        <v>3</v>
      </c>
      <c r="C50" s="562"/>
      <c r="D50" s="562"/>
      <c r="E50" s="562"/>
      <c r="F50" s="562"/>
      <c r="G50" s="562"/>
    </row>
    <row r="51" spans="1:7" ht="15.75" x14ac:dyDescent="0.25">
      <c r="A51" s="1"/>
      <c r="B51" s="561" t="s">
        <v>4</v>
      </c>
      <c r="C51" s="561"/>
      <c r="D51" s="561"/>
      <c r="E51" s="561"/>
      <c r="F51" s="561"/>
      <c r="G51" s="561"/>
    </row>
    <row r="52" spans="1:7" ht="15.75" x14ac:dyDescent="0.25">
      <c r="A52" s="561" t="s">
        <v>5</v>
      </c>
      <c r="B52" s="561"/>
      <c r="C52" s="561"/>
      <c r="D52" s="561"/>
      <c r="E52" s="561"/>
      <c r="F52" s="561"/>
      <c r="G52" s="561"/>
    </row>
    <row r="53" spans="1:7" ht="15.75" x14ac:dyDescent="0.25">
      <c r="A53" s="1" t="s">
        <v>6</v>
      </c>
      <c r="B53" s="546" t="s">
        <v>7</v>
      </c>
      <c r="C53" s="547"/>
      <c r="D53" s="2"/>
      <c r="E53" s="546" t="s">
        <v>8</v>
      </c>
      <c r="F53" s="547"/>
      <c r="G53" s="3">
        <v>1249</v>
      </c>
    </row>
    <row r="54" spans="1:7" ht="15.75" x14ac:dyDescent="0.25">
      <c r="A54" s="1" t="s">
        <v>9</v>
      </c>
      <c r="B54" s="546" t="s">
        <v>36</v>
      </c>
      <c r="C54" s="547"/>
      <c r="D54" s="2"/>
      <c r="E54" s="546" t="s">
        <v>11</v>
      </c>
      <c r="F54" s="547"/>
      <c r="G54" s="3">
        <v>3</v>
      </c>
    </row>
    <row r="55" spans="1:7" ht="15.75" x14ac:dyDescent="0.25">
      <c r="A55" s="1" t="s">
        <v>12</v>
      </c>
      <c r="B55" s="4" t="s">
        <v>37</v>
      </c>
      <c r="C55" s="5"/>
      <c r="D55" s="5"/>
      <c r="E55" s="1" t="s">
        <v>14</v>
      </c>
      <c r="F55" s="3"/>
      <c r="G55" s="3" t="s">
        <v>38</v>
      </c>
    </row>
    <row r="56" spans="1:7" ht="15.75" x14ac:dyDescent="0.25">
      <c r="A56" s="3" t="s">
        <v>16</v>
      </c>
      <c r="B56" s="3" t="s">
        <v>17</v>
      </c>
      <c r="C56" s="3" t="s">
        <v>18</v>
      </c>
      <c r="D56" s="3"/>
      <c r="E56" s="3" t="s">
        <v>19</v>
      </c>
      <c r="F56" s="548" t="s">
        <v>35</v>
      </c>
      <c r="G56" s="549"/>
    </row>
    <row r="57" spans="1:7" ht="15.75" x14ac:dyDescent="0.25">
      <c r="A57" s="3">
        <v>1</v>
      </c>
      <c r="B57" s="6" t="s">
        <v>21</v>
      </c>
      <c r="C57" s="7">
        <v>14.5</v>
      </c>
      <c r="D57" s="7"/>
      <c r="E57" s="8" t="str">
        <f>IF(C57&gt;=18,"A1",IF(C57&gt;=16,"A2",IF(C57&gt;=14,"B1",IF(C57&gt;=12,"B2",IF(C57&gt;=10,"C1",IF(C57&gt;=8,"C2",IF(C57&gt;=6.5,"D","E")))))))</f>
        <v>B1</v>
      </c>
      <c r="F57" s="550"/>
      <c r="G57" s="551"/>
    </row>
    <row r="58" spans="1:7" ht="15.75" x14ac:dyDescent="0.25">
      <c r="A58" s="3">
        <v>2</v>
      </c>
      <c r="B58" s="6" t="s">
        <v>22</v>
      </c>
      <c r="C58" s="7">
        <v>14</v>
      </c>
      <c r="D58" s="7"/>
      <c r="E58" s="8" t="str">
        <f t="shared" ref="E58:E62" si="3">IF(C58&gt;=18,"A1",IF(C58&gt;=16,"A2",IF(C58&gt;=14,"B1",IF(C58&gt;=12,"B2",IF(C58&gt;=10,"C1",IF(C58&gt;=8,"C2",IF(C58&gt;=6.5,"D","E")))))))</f>
        <v>B1</v>
      </c>
      <c r="F58" s="550"/>
      <c r="G58" s="551"/>
    </row>
    <row r="59" spans="1:7" ht="15.75" x14ac:dyDescent="0.25">
      <c r="A59" s="3">
        <v>3</v>
      </c>
      <c r="B59" s="6" t="s">
        <v>23</v>
      </c>
      <c r="C59" s="7">
        <v>10.5</v>
      </c>
      <c r="D59" s="7"/>
      <c r="E59" s="8" t="str">
        <f t="shared" si="3"/>
        <v>C1</v>
      </c>
      <c r="F59" s="550"/>
      <c r="G59" s="551"/>
    </row>
    <row r="60" spans="1:7" ht="15.75" x14ac:dyDescent="0.25">
      <c r="A60" s="3">
        <v>4</v>
      </c>
      <c r="B60" s="6" t="s">
        <v>24</v>
      </c>
      <c r="C60" s="7">
        <v>17</v>
      </c>
      <c r="D60" s="7"/>
      <c r="E60" s="8" t="str">
        <f t="shared" si="3"/>
        <v>A2</v>
      </c>
      <c r="F60" s="550"/>
      <c r="G60" s="551"/>
    </row>
    <row r="61" spans="1:7" ht="15.75" x14ac:dyDescent="0.25">
      <c r="A61" s="3">
        <v>5</v>
      </c>
      <c r="B61" s="6" t="s">
        <v>25</v>
      </c>
      <c r="C61" s="7">
        <v>13</v>
      </c>
      <c r="D61" s="7"/>
      <c r="E61" s="8" t="str">
        <f t="shared" si="3"/>
        <v>B2</v>
      </c>
      <c r="F61" s="550"/>
      <c r="G61" s="551"/>
    </row>
    <row r="62" spans="1:7" ht="15.75" x14ac:dyDescent="0.25">
      <c r="A62" s="3">
        <v>6</v>
      </c>
      <c r="B62" s="6" t="s">
        <v>26</v>
      </c>
      <c r="C62" s="3">
        <v>16</v>
      </c>
      <c r="D62" s="3"/>
      <c r="E62" s="8" t="str">
        <f t="shared" si="3"/>
        <v>A2</v>
      </c>
      <c r="F62" s="550"/>
      <c r="G62" s="551"/>
    </row>
    <row r="63" spans="1:7" ht="15.75" x14ac:dyDescent="0.25">
      <c r="A63" s="1"/>
      <c r="B63" s="1"/>
      <c r="C63" s="3"/>
      <c r="D63" s="3"/>
      <c r="E63" s="1"/>
      <c r="F63" s="550"/>
      <c r="G63" s="551"/>
    </row>
    <row r="64" spans="1:7" ht="15.75" x14ac:dyDescent="0.25">
      <c r="A64" s="1"/>
      <c r="B64" s="3" t="s">
        <v>27</v>
      </c>
      <c r="C64" s="3">
        <f>SUM(C57:C62)</f>
        <v>85</v>
      </c>
      <c r="D64" s="3"/>
      <c r="E64" s="1"/>
      <c r="F64" s="550"/>
      <c r="G64" s="551"/>
    </row>
    <row r="65" spans="1:7" ht="15.75" x14ac:dyDescent="0.25">
      <c r="A65" s="1"/>
      <c r="B65" s="9" t="s">
        <v>28</v>
      </c>
      <c r="C65" s="10">
        <f>(C64/120*100)</f>
        <v>70.833333333333343</v>
      </c>
      <c r="D65" s="10"/>
      <c r="E65" s="1"/>
      <c r="F65" s="552"/>
      <c r="G65" s="553"/>
    </row>
    <row r="66" spans="1:7" ht="15" customHeight="1" x14ac:dyDescent="0.25">
      <c r="A66" s="554" t="s">
        <v>29</v>
      </c>
      <c r="B66" s="555" t="s">
        <v>30</v>
      </c>
      <c r="C66" s="556"/>
      <c r="D66" s="11"/>
      <c r="E66" s="555" t="s">
        <v>31</v>
      </c>
      <c r="F66" s="559"/>
      <c r="G66" s="556"/>
    </row>
    <row r="67" spans="1:7" ht="15" customHeight="1" x14ac:dyDescent="0.25">
      <c r="A67" s="554"/>
      <c r="B67" s="557"/>
      <c r="C67" s="558"/>
      <c r="D67" s="12"/>
      <c r="E67" s="557"/>
      <c r="F67" s="560"/>
      <c r="G67" s="558"/>
    </row>
    <row r="70" spans="1:7" ht="15.75" x14ac:dyDescent="0.25">
      <c r="A70" s="1"/>
      <c r="B70" s="561" t="s">
        <v>0</v>
      </c>
      <c r="C70" s="561"/>
      <c r="D70" s="561"/>
      <c r="E70" s="561"/>
      <c r="F70" s="561"/>
      <c r="G70" s="561"/>
    </row>
    <row r="71" spans="1:7" ht="15.75" x14ac:dyDescent="0.25">
      <c r="A71" s="1"/>
      <c r="B71" s="561" t="s">
        <v>1</v>
      </c>
      <c r="C71" s="561"/>
      <c r="D71" s="561"/>
      <c r="E71" s="561"/>
      <c r="F71" s="561"/>
      <c r="G71" s="561"/>
    </row>
    <row r="72" spans="1:7" ht="15.75" x14ac:dyDescent="0.25">
      <c r="A72" s="1"/>
      <c r="B72" s="561" t="s">
        <v>2</v>
      </c>
      <c r="C72" s="561"/>
      <c r="D72" s="561"/>
      <c r="E72" s="561"/>
      <c r="F72" s="561"/>
      <c r="G72" s="561"/>
    </row>
    <row r="73" spans="1:7" ht="15.75" x14ac:dyDescent="0.25">
      <c r="A73" s="1"/>
      <c r="B73" s="562" t="s">
        <v>3</v>
      </c>
      <c r="C73" s="562"/>
      <c r="D73" s="562"/>
      <c r="E73" s="562"/>
      <c r="F73" s="562"/>
      <c r="G73" s="562"/>
    </row>
    <row r="74" spans="1:7" ht="15.75" x14ac:dyDescent="0.25">
      <c r="A74" s="1"/>
      <c r="B74" s="561" t="s">
        <v>4</v>
      </c>
      <c r="C74" s="561"/>
      <c r="D74" s="561"/>
      <c r="E74" s="561"/>
      <c r="F74" s="561"/>
      <c r="G74" s="561"/>
    </row>
    <row r="75" spans="1:7" ht="15.75" x14ac:dyDescent="0.25">
      <c r="A75" s="561" t="s">
        <v>5</v>
      </c>
      <c r="B75" s="561"/>
      <c r="C75" s="561"/>
      <c r="D75" s="561"/>
      <c r="E75" s="561"/>
      <c r="F75" s="561"/>
      <c r="G75" s="561"/>
    </row>
    <row r="76" spans="1:7" ht="15.75" x14ac:dyDescent="0.25">
      <c r="A76" s="1" t="s">
        <v>6</v>
      </c>
      <c r="B76" s="546" t="s">
        <v>7</v>
      </c>
      <c r="C76" s="547"/>
      <c r="D76" s="2"/>
      <c r="E76" s="546" t="s">
        <v>8</v>
      </c>
      <c r="F76" s="547"/>
      <c r="G76" s="3">
        <v>1231</v>
      </c>
    </row>
    <row r="77" spans="1:7" ht="15.75" x14ac:dyDescent="0.25">
      <c r="A77" s="1" t="s">
        <v>9</v>
      </c>
      <c r="B77" s="546" t="s">
        <v>39</v>
      </c>
      <c r="C77" s="547"/>
      <c r="D77" s="2"/>
      <c r="E77" s="546" t="s">
        <v>11</v>
      </c>
      <c r="F77" s="547"/>
      <c r="G77" s="3">
        <v>4</v>
      </c>
    </row>
    <row r="78" spans="1:7" ht="15.75" x14ac:dyDescent="0.25">
      <c r="A78" s="1" t="s">
        <v>12</v>
      </c>
      <c r="B78" s="4" t="s">
        <v>40</v>
      </c>
      <c r="C78" s="5"/>
      <c r="D78" s="5"/>
      <c r="E78" s="1" t="s">
        <v>14</v>
      </c>
      <c r="F78" s="3"/>
      <c r="G78" s="3" t="s">
        <v>41</v>
      </c>
    </row>
    <row r="79" spans="1:7" ht="15.75" x14ac:dyDescent="0.25">
      <c r="A79" s="3" t="s">
        <v>16</v>
      </c>
      <c r="B79" s="3" t="s">
        <v>17</v>
      </c>
      <c r="C79" s="3" t="s">
        <v>18</v>
      </c>
      <c r="D79" s="3"/>
      <c r="E79" s="3" t="s">
        <v>19</v>
      </c>
      <c r="F79" s="548" t="s">
        <v>35</v>
      </c>
      <c r="G79" s="549"/>
    </row>
    <row r="80" spans="1:7" ht="15.75" x14ac:dyDescent="0.25">
      <c r="A80" s="3">
        <v>1</v>
      </c>
      <c r="B80" s="6" t="s">
        <v>21</v>
      </c>
      <c r="C80" s="14">
        <v>11</v>
      </c>
      <c r="D80" s="14"/>
      <c r="E80" s="8" t="str">
        <f>IF(C80&gt;=18,"A1",IF(C80&gt;=16,"A2",IF(C80&gt;=14,"B1",IF(C80&gt;=12,"B2",IF(C80&gt;=10,"C1",IF(C80&gt;=8,"C2",IF(C80&gt;=6.5,"D","E")))))))</f>
        <v>C1</v>
      </c>
      <c r="F80" s="550"/>
      <c r="G80" s="551"/>
    </row>
    <row r="81" spans="1:7" ht="15.75" x14ac:dyDescent="0.25">
      <c r="A81" s="3">
        <v>2</v>
      </c>
      <c r="B81" s="6" t="s">
        <v>22</v>
      </c>
      <c r="C81" s="7">
        <v>10.5</v>
      </c>
      <c r="D81" s="7"/>
      <c r="E81" s="8" t="str">
        <f t="shared" ref="E81:E85" si="4">IF(C81&gt;=18,"A1",IF(C81&gt;=16,"A2",IF(C81&gt;=14,"B1",IF(C81&gt;=12,"B2",IF(C81&gt;=10,"C1",IF(C81&gt;=8,"C2",IF(C81&gt;=6.5,"D","E")))))))</f>
        <v>C1</v>
      </c>
      <c r="F81" s="550"/>
      <c r="G81" s="551"/>
    </row>
    <row r="82" spans="1:7" ht="15.75" x14ac:dyDescent="0.25">
      <c r="A82" s="3">
        <v>3</v>
      </c>
      <c r="B82" s="6" t="s">
        <v>23</v>
      </c>
      <c r="C82" s="7">
        <v>19</v>
      </c>
      <c r="D82" s="7"/>
      <c r="E82" s="8" t="str">
        <f t="shared" si="4"/>
        <v>A1</v>
      </c>
      <c r="F82" s="550"/>
      <c r="G82" s="551"/>
    </row>
    <row r="83" spans="1:7" ht="15.75" x14ac:dyDescent="0.25">
      <c r="A83" s="3">
        <v>4</v>
      </c>
      <c r="B83" s="6" t="s">
        <v>24</v>
      </c>
      <c r="C83" s="7">
        <v>16</v>
      </c>
      <c r="D83" s="7"/>
      <c r="E83" s="8" t="str">
        <f t="shared" si="4"/>
        <v>A2</v>
      </c>
      <c r="F83" s="550"/>
      <c r="G83" s="551"/>
    </row>
    <row r="84" spans="1:7" ht="15.75" x14ac:dyDescent="0.25">
      <c r="A84" s="3">
        <v>5</v>
      </c>
      <c r="B84" s="6" t="s">
        <v>25</v>
      </c>
      <c r="C84" s="7">
        <v>19</v>
      </c>
      <c r="D84" s="7"/>
      <c r="E84" s="8" t="str">
        <f t="shared" si="4"/>
        <v>A1</v>
      </c>
      <c r="F84" s="550"/>
      <c r="G84" s="551"/>
    </row>
    <row r="85" spans="1:7" ht="15.75" x14ac:dyDescent="0.25">
      <c r="A85" s="3">
        <v>6</v>
      </c>
      <c r="B85" s="6" t="s">
        <v>26</v>
      </c>
      <c r="C85" s="3">
        <v>6.5</v>
      </c>
      <c r="D85" s="3"/>
      <c r="E85" s="8" t="str">
        <f t="shared" si="4"/>
        <v>D</v>
      </c>
      <c r="F85" s="550"/>
      <c r="G85" s="551"/>
    </row>
    <row r="86" spans="1:7" ht="15.75" x14ac:dyDescent="0.25">
      <c r="A86" s="1"/>
      <c r="B86" s="1"/>
      <c r="C86" s="3"/>
      <c r="D86" s="3"/>
      <c r="E86" s="1"/>
      <c r="F86" s="550"/>
      <c r="G86" s="551"/>
    </row>
    <row r="87" spans="1:7" ht="15.75" x14ac:dyDescent="0.25">
      <c r="A87" s="1"/>
      <c r="B87" s="3" t="s">
        <v>27</v>
      </c>
      <c r="C87" s="3">
        <f>SUM(C80:C85)</f>
        <v>82</v>
      </c>
      <c r="D87" s="3"/>
      <c r="E87" s="1"/>
      <c r="F87" s="550"/>
      <c r="G87" s="551"/>
    </row>
    <row r="88" spans="1:7" ht="15.75" x14ac:dyDescent="0.25">
      <c r="A88" s="1"/>
      <c r="B88" s="9" t="s">
        <v>28</v>
      </c>
      <c r="C88" s="10">
        <f>(C87/120*100)</f>
        <v>68.333333333333329</v>
      </c>
      <c r="D88" s="10"/>
      <c r="E88" s="1"/>
      <c r="F88" s="552"/>
      <c r="G88" s="553"/>
    </row>
    <row r="89" spans="1:7" ht="15" customHeight="1" x14ac:dyDescent="0.25">
      <c r="A89" s="554" t="s">
        <v>29</v>
      </c>
      <c r="B89" s="555" t="s">
        <v>30</v>
      </c>
      <c r="C89" s="556"/>
      <c r="D89" s="11"/>
      <c r="E89" s="555" t="s">
        <v>31</v>
      </c>
      <c r="F89" s="559"/>
      <c r="G89" s="556"/>
    </row>
    <row r="90" spans="1:7" ht="15" customHeight="1" x14ac:dyDescent="0.25">
      <c r="A90" s="554"/>
      <c r="B90" s="557"/>
      <c r="C90" s="558"/>
      <c r="D90" s="12"/>
      <c r="E90" s="557"/>
      <c r="F90" s="560"/>
      <c r="G90" s="558"/>
    </row>
    <row r="93" spans="1:7" ht="15.75" x14ac:dyDescent="0.25">
      <c r="A93" s="1"/>
      <c r="B93" s="561" t="s">
        <v>0</v>
      </c>
      <c r="C93" s="561"/>
      <c r="D93" s="561"/>
      <c r="E93" s="561"/>
      <c r="F93" s="561"/>
      <c r="G93" s="561"/>
    </row>
    <row r="94" spans="1:7" ht="15.75" x14ac:dyDescent="0.25">
      <c r="A94" s="1"/>
      <c r="B94" s="561" t="s">
        <v>1</v>
      </c>
      <c r="C94" s="561"/>
      <c r="D94" s="561"/>
      <c r="E94" s="561"/>
      <c r="F94" s="561"/>
      <c r="G94" s="561"/>
    </row>
    <row r="95" spans="1:7" ht="15.75" x14ac:dyDescent="0.25">
      <c r="A95" s="1"/>
      <c r="B95" s="561" t="s">
        <v>2</v>
      </c>
      <c r="C95" s="561"/>
      <c r="D95" s="561"/>
      <c r="E95" s="561"/>
      <c r="F95" s="561"/>
      <c r="G95" s="561"/>
    </row>
    <row r="96" spans="1:7" ht="15.75" x14ac:dyDescent="0.25">
      <c r="A96" s="1"/>
      <c r="B96" s="562" t="s">
        <v>3</v>
      </c>
      <c r="C96" s="562"/>
      <c r="D96" s="562"/>
      <c r="E96" s="562"/>
      <c r="F96" s="562"/>
      <c r="G96" s="562"/>
    </row>
    <row r="97" spans="1:7" ht="15.75" x14ac:dyDescent="0.25">
      <c r="A97" s="1"/>
      <c r="B97" s="561" t="s">
        <v>4</v>
      </c>
      <c r="C97" s="561"/>
      <c r="D97" s="561"/>
      <c r="E97" s="561"/>
      <c r="F97" s="561"/>
      <c r="G97" s="561"/>
    </row>
    <row r="98" spans="1:7" ht="15.75" x14ac:dyDescent="0.25">
      <c r="A98" s="561" t="s">
        <v>5</v>
      </c>
      <c r="B98" s="561"/>
      <c r="C98" s="561"/>
      <c r="D98" s="561"/>
      <c r="E98" s="561"/>
      <c r="F98" s="561"/>
      <c r="G98" s="561"/>
    </row>
    <row r="99" spans="1:7" ht="15.75" x14ac:dyDescent="0.25">
      <c r="A99" s="1" t="s">
        <v>6</v>
      </c>
      <c r="B99" s="546" t="s">
        <v>7</v>
      </c>
      <c r="C99" s="547"/>
      <c r="D99" s="2"/>
      <c r="E99" s="546" t="s">
        <v>8</v>
      </c>
      <c r="F99" s="547"/>
      <c r="G99" s="3">
        <v>1230</v>
      </c>
    </row>
    <row r="100" spans="1:7" ht="15.75" x14ac:dyDescent="0.25">
      <c r="A100" s="1" t="s">
        <v>9</v>
      </c>
      <c r="B100" s="546" t="s">
        <v>42</v>
      </c>
      <c r="C100" s="547"/>
      <c r="D100" s="2"/>
      <c r="E100" s="546" t="s">
        <v>11</v>
      </c>
      <c r="F100" s="547"/>
      <c r="G100" s="3">
        <v>5</v>
      </c>
    </row>
    <row r="101" spans="1:7" ht="15.75" x14ac:dyDescent="0.25">
      <c r="A101" s="1" t="s">
        <v>12</v>
      </c>
      <c r="B101" s="4" t="s">
        <v>43</v>
      </c>
      <c r="C101" s="5"/>
      <c r="D101" s="5"/>
      <c r="E101" s="1" t="s">
        <v>14</v>
      </c>
      <c r="F101" s="3"/>
      <c r="G101" s="3" t="s">
        <v>44</v>
      </c>
    </row>
    <row r="102" spans="1:7" ht="15.75" x14ac:dyDescent="0.25">
      <c r="A102" s="3" t="s">
        <v>16</v>
      </c>
      <c r="B102" s="3" t="s">
        <v>17</v>
      </c>
      <c r="C102" s="3" t="s">
        <v>18</v>
      </c>
      <c r="D102" s="3"/>
      <c r="E102" s="3" t="s">
        <v>19</v>
      </c>
      <c r="F102" s="548" t="s">
        <v>35</v>
      </c>
      <c r="G102" s="549"/>
    </row>
    <row r="103" spans="1:7" ht="15.75" x14ac:dyDescent="0.25">
      <c r="A103" s="3">
        <v>1</v>
      </c>
      <c r="B103" s="6" t="s">
        <v>21</v>
      </c>
      <c r="C103" s="3">
        <v>12.5</v>
      </c>
      <c r="D103" s="3"/>
      <c r="E103" s="8" t="str">
        <f>IF(C103&gt;=18,"A1",IF(C103&gt;=16,"A2",IF(C103&gt;=14,"B1",IF(C103&gt;=12,"B2",IF(C103&gt;=10,"C1",IF(C103&gt;=8,"C2",IF(C103&gt;=6.5,"D","E")))))))</f>
        <v>B2</v>
      </c>
      <c r="F103" s="550"/>
      <c r="G103" s="551"/>
    </row>
    <row r="104" spans="1:7" ht="15.75" x14ac:dyDescent="0.25">
      <c r="A104" s="3">
        <v>2</v>
      </c>
      <c r="B104" s="6" t="s">
        <v>22</v>
      </c>
      <c r="C104" s="3">
        <v>16.5</v>
      </c>
      <c r="D104" s="3"/>
      <c r="E104" s="8" t="str">
        <f t="shared" ref="E104:E108" si="5">IF(C104&gt;=18,"A1",IF(C104&gt;=16,"A2",IF(C104&gt;=14,"B1",IF(C104&gt;=12,"B2",IF(C104&gt;=10,"C1",IF(C104&gt;=8,"C2",IF(C104&gt;=6.5,"D","E")))))))</f>
        <v>A2</v>
      </c>
      <c r="F104" s="550"/>
      <c r="G104" s="551"/>
    </row>
    <row r="105" spans="1:7" ht="15.75" x14ac:dyDescent="0.25">
      <c r="A105" s="3">
        <v>3</v>
      </c>
      <c r="B105" s="6" t="s">
        <v>23</v>
      </c>
      <c r="C105" s="3">
        <v>7</v>
      </c>
      <c r="D105" s="3"/>
      <c r="E105" s="8" t="str">
        <f t="shared" si="5"/>
        <v>D</v>
      </c>
      <c r="F105" s="550"/>
      <c r="G105" s="551"/>
    </row>
    <row r="106" spans="1:7" ht="15.75" x14ac:dyDescent="0.25">
      <c r="A106" s="3">
        <v>4</v>
      </c>
      <c r="B106" s="6" t="s">
        <v>24</v>
      </c>
      <c r="C106" s="3">
        <v>16.5</v>
      </c>
      <c r="D106" s="3"/>
      <c r="E106" s="8" t="str">
        <f t="shared" si="5"/>
        <v>A2</v>
      </c>
      <c r="F106" s="550"/>
      <c r="G106" s="551"/>
    </row>
    <row r="107" spans="1:7" ht="15.75" x14ac:dyDescent="0.25">
      <c r="A107" s="3">
        <v>5</v>
      </c>
      <c r="B107" s="6" t="s">
        <v>25</v>
      </c>
      <c r="C107" s="3">
        <v>17</v>
      </c>
      <c r="D107" s="3"/>
      <c r="E107" s="8" t="str">
        <f t="shared" si="5"/>
        <v>A2</v>
      </c>
      <c r="F107" s="550"/>
      <c r="G107" s="551"/>
    </row>
    <row r="108" spans="1:7" ht="15.75" x14ac:dyDescent="0.25">
      <c r="A108" s="3">
        <v>6</v>
      </c>
      <c r="B108" s="6" t="s">
        <v>26</v>
      </c>
      <c r="C108" s="3">
        <v>15.5</v>
      </c>
      <c r="D108" s="3"/>
      <c r="E108" s="8" t="str">
        <f t="shared" si="5"/>
        <v>B1</v>
      </c>
      <c r="F108" s="550"/>
      <c r="G108" s="551"/>
    </row>
    <row r="109" spans="1:7" ht="15.75" x14ac:dyDescent="0.25">
      <c r="A109" s="1"/>
      <c r="B109" s="1"/>
      <c r="C109" s="3"/>
      <c r="D109" s="3"/>
      <c r="E109" s="1"/>
      <c r="F109" s="550"/>
      <c r="G109" s="551"/>
    </row>
    <row r="110" spans="1:7" ht="15.75" x14ac:dyDescent="0.25">
      <c r="A110" s="1"/>
      <c r="B110" s="3" t="s">
        <v>27</v>
      </c>
      <c r="C110" s="3">
        <f>SUM(C103:C108)</f>
        <v>85</v>
      </c>
      <c r="D110" s="3"/>
      <c r="E110" s="1"/>
      <c r="F110" s="550"/>
      <c r="G110" s="551"/>
    </row>
    <row r="111" spans="1:7" ht="15.75" x14ac:dyDescent="0.25">
      <c r="A111" s="1"/>
      <c r="B111" s="9" t="s">
        <v>28</v>
      </c>
      <c r="C111" s="10">
        <f>(C110/120*100)</f>
        <v>70.833333333333343</v>
      </c>
      <c r="D111" s="10"/>
      <c r="E111" s="1"/>
      <c r="F111" s="552"/>
      <c r="G111" s="553"/>
    </row>
    <row r="112" spans="1:7" ht="15" customHeight="1" x14ac:dyDescent="0.25">
      <c r="A112" s="554" t="s">
        <v>29</v>
      </c>
      <c r="B112" s="555" t="s">
        <v>30</v>
      </c>
      <c r="C112" s="556"/>
      <c r="D112" s="11"/>
      <c r="E112" s="555" t="s">
        <v>31</v>
      </c>
      <c r="F112" s="559"/>
      <c r="G112" s="556"/>
    </row>
    <row r="113" spans="1:7" ht="15" customHeight="1" x14ac:dyDescent="0.25">
      <c r="A113" s="554"/>
      <c r="B113" s="557"/>
      <c r="C113" s="558"/>
      <c r="D113" s="12"/>
      <c r="E113" s="557"/>
      <c r="F113" s="560"/>
      <c r="G113" s="558"/>
    </row>
    <row r="116" spans="1:7" ht="15.75" x14ac:dyDescent="0.25">
      <c r="A116" s="1"/>
      <c r="B116" s="561" t="s">
        <v>0</v>
      </c>
      <c r="C116" s="561"/>
      <c r="D116" s="561"/>
      <c r="E116" s="561"/>
      <c r="F116" s="561"/>
      <c r="G116" s="561"/>
    </row>
    <row r="117" spans="1:7" ht="15.75" x14ac:dyDescent="0.25">
      <c r="A117" s="1"/>
      <c r="B117" s="561" t="s">
        <v>1</v>
      </c>
      <c r="C117" s="561"/>
      <c r="D117" s="561"/>
      <c r="E117" s="561"/>
      <c r="F117" s="561"/>
      <c r="G117" s="561"/>
    </row>
    <row r="118" spans="1:7" ht="15.75" x14ac:dyDescent="0.25">
      <c r="A118" s="1"/>
      <c r="B118" s="561" t="s">
        <v>2</v>
      </c>
      <c r="C118" s="561"/>
      <c r="D118" s="561"/>
      <c r="E118" s="561"/>
      <c r="F118" s="561"/>
      <c r="G118" s="561"/>
    </row>
    <row r="119" spans="1:7" ht="15.75" x14ac:dyDescent="0.25">
      <c r="A119" s="1"/>
      <c r="B119" s="562" t="s">
        <v>3</v>
      </c>
      <c r="C119" s="562"/>
      <c r="D119" s="562"/>
      <c r="E119" s="562"/>
      <c r="F119" s="562"/>
      <c r="G119" s="562"/>
    </row>
    <row r="120" spans="1:7" ht="15.75" x14ac:dyDescent="0.25">
      <c r="A120" s="1"/>
      <c r="B120" s="561" t="s">
        <v>4</v>
      </c>
      <c r="C120" s="561"/>
      <c r="D120" s="561"/>
      <c r="E120" s="561"/>
      <c r="F120" s="561"/>
      <c r="G120" s="561"/>
    </row>
    <row r="121" spans="1:7" ht="15.75" x14ac:dyDescent="0.25">
      <c r="A121" s="561" t="s">
        <v>5</v>
      </c>
      <c r="B121" s="561"/>
      <c r="C121" s="561"/>
      <c r="D121" s="561"/>
      <c r="E121" s="561"/>
      <c r="F121" s="561"/>
      <c r="G121" s="561"/>
    </row>
    <row r="122" spans="1:7" ht="15.75" x14ac:dyDescent="0.25">
      <c r="A122" s="1" t="s">
        <v>6</v>
      </c>
      <c r="B122" s="546" t="s">
        <v>7</v>
      </c>
      <c r="C122" s="547"/>
      <c r="D122" s="2"/>
      <c r="E122" s="546" t="s">
        <v>8</v>
      </c>
      <c r="F122" s="547"/>
      <c r="G122" s="3">
        <v>1222</v>
      </c>
    </row>
    <row r="123" spans="1:7" ht="15.75" x14ac:dyDescent="0.25">
      <c r="A123" s="1" t="s">
        <v>9</v>
      </c>
      <c r="B123" s="546" t="s">
        <v>45</v>
      </c>
      <c r="C123" s="547"/>
      <c r="D123" s="2"/>
      <c r="E123" s="546" t="s">
        <v>11</v>
      </c>
      <c r="F123" s="547"/>
      <c r="G123" s="3">
        <v>6</v>
      </c>
    </row>
    <row r="124" spans="1:7" ht="15.75" x14ac:dyDescent="0.25">
      <c r="A124" s="1" t="s">
        <v>12</v>
      </c>
      <c r="B124" s="4" t="s">
        <v>46</v>
      </c>
      <c r="C124" s="5"/>
      <c r="D124" s="5"/>
      <c r="E124" s="1" t="s">
        <v>14</v>
      </c>
      <c r="F124" s="3"/>
      <c r="G124" s="3" t="s">
        <v>47</v>
      </c>
    </row>
    <row r="125" spans="1:7" ht="15.75" x14ac:dyDescent="0.25">
      <c r="A125" s="3" t="s">
        <v>16</v>
      </c>
      <c r="B125" s="3" t="s">
        <v>17</v>
      </c>
      <c r="C125" s="3" t="s">
        <v>18</v>
      </c>
      <c r="D125" s="3"/>
      <c r="E125" s="3" t="s">
        <v>19</v>
      </c>
      <c r="F125" s="548" t="s">
        <v>48</v>
      </c>
      <c r="G125" s="549"/>
    </row>
    <row r="126" spans="1:7" ht="15.75" x14ac:dyDescent="0.25">
      <c r="A126" s="3">
        <v>1</v>
      </c>
      <c r="B126" s="6" t="s">
        <v>21</v>
      </c>
      <c r="C126" s="3">
        <v>15.5</v>
      </c>
      <c r="D126" s="3"/>
      <c r="E126" s="8" t="str">
        <f>IF(C126&gt;=18,"A1",IF(C126&gt;=16,"A2",IF(C126&gt;=14,"B1",IF(C126&gt;=12,"B2",IF(C126&gt;=10,"C1",IF(C126&gt;=8,"C2",IF(C126&gt;=6.5,"D","E")))))))</f>
        <v>B1</v>
      </c>
      <c r="F126" s="550"/>
      <c r="G126" s="551"/>
    </row>
    <row r="127" spans="1:7" ht="15.75" x14ac:dyDescent="0.25">
      <c r="A127" s="3">
        <v>2</v>
      </c>
      <c r="B127" s="6" t="s">
        <v>22</v>
      </c>
      <c r="C127" s="3">
        <v>13</v>
      </c>
      <c r="D127" s="3"/>
      <c r="E127" s="8" t="str">
        <f t="shared" ref="E127:E131" si="6">IF(C127&gt;=18,"A1",IF(C127&gt;=16,"A2",IF(C127&gt;=14,"B1",IF(C127&gt;=12,"B2",IF(C127&gt;=10,"C1",IF(C127&gt;=8,"C2",IF(C127&gt;=6.5,"D","E")))))))</f>
        <v>B2</v>
      </c>
      <c r="F127" s="550"/>
      <c r="G127" s="551"/>
    </row>
    <row r="128" spans="1:7" ht="15.75" x14ac:dyDescent="0.25">
      <c r="A128" s="3">
        <v>3</v>
      </c>
      <c r="B128" s="6" t="s">
        <v>23</v>
      </c>
      <c r="C128" s="3">
        <v>15.5</v>
      </c>
      <c r="D128" s="3"/>
      <c r="E128" s="8" t="str">
        <f t="shared" si="6"/>
        <v>B1</v>
      </c>
      <c r="F128" s="550"/>
      <c r="G128" s="551"/>
    </row>
    <row r="129" spans="1:7" ht="15.75" x14ac:dyDescent="0.25">
      <c r="A129" s="3">
        <v>4</v>
      </c>
      <c r="B129" s="6" t="s">
        <v>24</v>
      </c>
      <c r="C129" s="3">
        <v>18.5</v>
      </c>
      <c r="D129" s="3"/>
      <c r="E129" s="8" t="str">
        <f t="shared" si="6"/>
        <v>A1</v>
      </c>
      <c r="F129" s="550"/>
      <c r="G129" s="551"/>
    </row>
    <row r="130" spans="1:7" ht="15.75" x14ac:dyDescent="0.25">
      <c r="A130" s="3">
        <v>5</v>
      </c>
      <c r="B130" s="6" t="s">
        <v>25</v>
      </c>
      <c r="C130" s="3">
        <v>18</v>
      </c>
      <c r="D130" s="3"/>
      <c r="E130" s="8" t="str">
        <f t="shared" si="6"/>
        <v>A1</v>
      </c>
      <c r="F130" s="550"/>
      <c r="G130" s="551"/>
    </row>
    <row r="131" spans="1:7" ht="15.75" x14ac:dyDescent="0.25">
      <c r="A131" s="3">
        <v>6</v>
      </c>
      <c r="B131" s="6" t="s">
        <v>26</v>
      </c>
      <c r="C131" s="3">
        <v>14.5</v>
      </c>
      <c r="D131" s="3"/>
      <c r="E131" s="8" t="str">
        <f t="shared" si="6"/>
        <v>B1</v>
      </c>
      <c r="F131" s="550"/>
      <c r="G131" s="551"/>
    </row>
    <row r="132" spans="1:7" ht="15.75" x14ac:dyDescent="0.25">
      <c r="A132" s="1"/>
      <c r="B132" s="1"/>
      <c r="C132" s="3"/>
      <c r="D132" s="3"/>
      <c r="E132" s="1"/>
      <c r="F132" s="550"/>
      <c r="G132" s="551"/>
    </row>
    <row r="133" spans="1:7" ht="15.75" x14ac:dyDescent="0.25">
      <c r="A133" s="1"/>
      <c r="B133" s="3" t="s">
        <v>27</v>
      </c>
      <c r="C133" s="3">
        <f>SUM(C126:C131)</f>
        <v>95</v>
      </c>
      <c r="D133" s="3"/>
      <c r="E133" s="1"/>
      <c r="F133" s="550"/>
      <c r="G133" s="551"/>
    </row>
    <row r="134" spans="1:7" ht="15.75" x14ac:dyDescent="0.25">
      <c r="A134" s="1"/>
      <c r="B134" s="9" t="s">
        <v>28</v>
      </c>
      <c r="C134" s="10">
        <f>(C133/120*100)</f>
        <v>79.166666666666657</v>
      </c>
      <c r="D134" s="10"/>
      <c r="E134" s="1"/>
      <c r="F134" s="552"/>
      <c r="G134" s="553"/>
    </row>
    <row r="135" spans="1:7" ht="15" customHeight="1" x14ac:dyDescent="0.25">
      <c r="A135" s="554" t="s">
        <v>29</v>
      </c>
      <c r="B135" s="555" t="s">
        <v>30</v>
      </c>
      <c r="C135" s="556"/>
      <c r="D135" s="11"/>
      <c r="E135" s="555" t="s">
        <v>31</v>
      </c>
      <c r="F135" s="559"/>
      <c r="G135" s="556"/>
    </row>
    <row r="136" spans="1:7" ht="15" customHeight="1" x14ac:dyDescent="0.25">
      <c r="A136" s="554"/>
      <c r="B136" s="557"/>
      <c r="C136" s="558"/>
      <c r="D136" s="12"/>
      <c r="E136" s="557"/>
      <c r="F136" s="560"/>
      <c r="G136" s="558"/>
    </row>
    <row r="139" spans="1:7" ht="15.75" x14ac:dyDescent="0.25">
      <c r="A139" s="1"/>
      <c r="B139" s="561" t="s">
        <v>0</v>
      </c>
      <c r="C139" s="561"/>
      <c r="D139" s="561"/>
      <c r="E139" s="561"/>
      <c r="F139" s="561"/>
      <c r="G139" s="561"/>
    </row>
    <row r="140" spans="1:7" ht="15.75" x14ac:dyDescent="0.25">
      <c r="A140" s="1"/>
      <c r="B140" s="561" t="s">
        <v>1</v>
      </c>
      <c r="C140" s="561"/>
      <c r="D140" s="561"/>
      <c r="E140" s="561"/>
      <c r="F140" s="561"/>
      <c r="G140" s="561"/>
    </row>
    <row r="141" spans="1:7" ht="15.75" x14ac:dyDescent="0.25">
      <c r="A141" s="1"/>
      <c r="B141" s="561" t="s">
        <v>2</v>
      </c>
      <c r="C141" s="561"/>
      <c r="D141" s="561"/>
      <c r="E141" s="561"/>
      <c r="F141" s="561"/>
      <c r="G141" s="561"/>
    </row>
    <row r="142" spans="1:7" ht="15.75" x14ac:dyDescent="0.25">
      <c r="A142" s="1"/>
      <c r="B142" s="562" t="s">
        <v>3</v>
      </c>
      <c r="C142" s="562"/>
      <c r="D142" s="562"/>
      <c r="E142" s="562"/>
      <c r="F142" s="562"/>
      <c r="G142" s="562"/>
    </row>
    <row r="143" spans="1:7" ht="15.75" x14ac:dyDescent="0.25">
      <c r="A143" s="1"/>
      <c r="B143" s="561" t="s">
        <v>4</v>
      </c>
      <c r="C143" s="561"/>
      <c r="D143" s="561"/>
      <c r="E143" s="561"/>
      <c r="F143" s="561"/>
      <c r="G143" s="561"/>
    </row>
    <row r="144" spans="1:7" ht="15.75" x14ac:dyDescent="0.25">
      <c r="A144" s="561" t="s">
        <v>5</v>
      </c>
      <c r="B144" s="561"/>
      <c r="C144" s="561"/>
      <c r="D144" s="561"/>
      <c r="E144" s="561"/>
      <c r="F144" s="561"/>
      <c r="G144" s="561"/>
    </row>
    <row r="145" spans="1:7" ht="15.75" x14ac:dyDescent="0.25">
      <c r="A145" s="1" t="s">
        <v>6</v>
      </c>
      <c r="B145" s="546" t="s">
        <v>7</v>
      </c>
      <c r="C145" s="547"/>
      <c r="D145" s="2"/>
      <c r="E145" s="546" t="s">
        <v>8</v>
      </c>
      <c r="F145" s="547"/>
      <c r="G145" s="3">
        <v>1289</v>
      </c>
    </row>
    <row r="146" spans="1:7" ht="15.75" x14ac:dyDescent="0.25">
      <c r="A146" s="1" t="s">
        <v>9</v>
      </c>
      <c r="B146" s="546" t="s">
        <v>49</v>
      </c>
      <c r="C146" s="547"/>
      <c r="D146" s="2"/>
      <c r="E146" s="546" t="s">
        <v>11</v>
      </c>
      <c r="F146" s="547"/>
      <c r="G146" s="3">
        <v>7</v>
      </c>
    </row>
    <row r="147" spans="1:7" ht="15.75" x14ac:dyDescent="0.25">
      <c r="A147" s="1" t="s">
        <v>12</v>
      </c>
      <c r="B147" s="4" t="s">
        <v>50</v>
      </c>
      <c r="C147" s="5"/>
      <c r="D147" s="5"/>
      <c r="E147" s="1" t="s">
        <v>14</v>
      </c>
      <c r="F147" s="3"/>
      <c r="G147" s="3" t="s">
        <v>51</v>
      </c>
    </row>
    <row r="148" spans="1:7" ht="15.75" x14ac:dyDescent="0.25">
      <c r="A148" s="3" t="s">
        <v>16</v>
      </c>
      <c r="B148" s="3" t="s">
        <v>17</v>
      </c>
      <c r="C148" s="3" t="s">
        <v>18</v>
      </c>
      <c r="D148" s="3"/>
      <c r="E148" s="3" t="s">
        <v>19</v>
      </c>
      <c r="F148" s="548" t="s">
        <v>48</v>
      </c>
      <c r="G148" s="549"/>
    </row>
    <row r="149" spans="1:7" ht="15.75" x14ac:dyDescent="0.25">
      <c r="A149" s="3">
        <v>1</v>
      </c>
      <c r="B149" s="6" t="s">
        <v>21</v>
      </c>
      <c r="C149" s="7">
        <v>16.5</v>
      </c>
      <c r="D149" s="7"/>
      <c r="E149" s="8" t="str">
        <f>IF(C149&gt;=18,"A1",IF(C149&gt;=16,"A2",IF(C149&gt;=14,"B1",IF(C149&gt;=12,"B2",IF(C149&gt;=10,"C1",IF(C149&gt;=8,"C2",IF(C149&gt;=6.5,"D","E")))))))</f>
        <v>A2</v>
      </c>
      <c r="F149" s="550"/>
      <c r="G149" s="551"/>
    </row>
    <row r="150" spans="1:7" ht="15.75" x14ac:dyDescent="0.25">
      <c r="A150" s="3">
        <v>2</v>
      </c>
      <c r="B150" s="6" t="s">
        <v>22</v>
      </c>
      <c r="C150" s="15">
        <v>10.5</v>
      </c>
      <c r="D150" s="15"/>
      <c r="E150" s="8" t="str">
        <f t="shared" ref="E150:E154" si="7">IF(C150&gt;=18,"A1",IF(C150&gt;=16,"A2",IF(C150&gt;=14,"B1",IF(C150&gt;=12,"B2",IF(C150&gt;=10,"C1",IF(C150&gt;=8,"C2",IF(C150&gt;=6.5,"D","E")))))))</f>
        <v>C1</v>
      </c>
      <c r="F150" s="550"/>
      <c r="G150" s="551"/>
    </row>
    <row r="151" spans="1:7" ht="15.75" x14ac:dyDescent="0.25">
      <c r="A151" s="3">
        <v>3</v>
      </c>
      <c r="B151" s="6" t="s">
        <v>23</v>
      </c>
      <c r="C151" s="7">
        <v>17</v>
      </c>
      <c r="D151" s="7"/>
      <c r="E151" s="8" t="str">
        <f t="shared" si="7"/>
        <v>A2</v>
      </c>
      <c r="F151" s="550"/>
      <c r="G151" s="551"/>
    </row>
    <row r="152" spans="1:7" ht="15.75" x14ac:dyDescent="0.25">
      <c r="A152" s="3">
        <v>4</v>
      </c>
      <c r="B152" s="6" t="s">
        <v>24</v>
      </c>
      <c r="C152" s="7">
        <v>18.5</v>
      </c>
      <c r="D152" s="7"/>
      <c r="E152" s="8" t="str">
        <f t="shared" si="7"/>
        <v>A1</v>
      </c>
      <c r="F152" s="550"/>
      <c r="G152" s="551"/>
    </row>
    <row r="153" spans="1:7" ht="15.75" x14ac:dyDescent="0.25">
      <c r="A153" s="3">
        <v>5</v>
      </c>
      <c r="B153" s="6" t="s">
        <v>25</v>
      </c>
      <c r="C153" s="7">
        <v>17.5</v>
      </c>
      <c r="D153" s="7"/>
      <c r="E153" s="8" t="str">
        <f t="shared" si="7"/>
        <v>A2</v>
      </c>
      <c r="F153" s="550"/>
      <c r="G153" s="551"/>
    </row>
    <row r="154" spans="1:7" ht="15.75" x14ac:dyDescent="0.25">
      <c r="A154" s="3">
        <v>6</v>
      </c>
      <c r="B154" s="6" t="s">
        <v>26</v>
      </c>
      <c r="C154" s="3">
        <v>18.5</v>
      </c>
      <c r="D154" s="3"/>
      <c r="E154" s="8" t="str">
        <f t="shared" si="7"/>
        <v>A1</v>
      </c>
      <c r="F154" s="550"/>
      <c r="G154" s="551"/>
    </row>
    <row r="155" spans="1:7" ht="15.75" x14ac:dyDescent="0.25">
      <c r="A155" s="1"/>
      <c r="B155" s="1"/>
      <c r="C155" s="3"/>
      <c r="D155" s="3"/>
      <c r="E155" s="1"/>
      <c r="F155" s="550"/>
      <c r="G155" s="551"/>
    </row>
    <row r="156" spans="1:7" ht="15.75" x14ac:dyDescent="0.25">
      <c r="A156" s="1"/>
      <c r="B156" s="3" t="s">
        <v>27</v>
      </c>
      <c r="C156" s="3">
        <f>SUM(C149:C154)</f>
        <v>98.5</v>
      </c>
      <c r="D156" s="3"/>
      <c r="E156" s="1"/>
      <c r="F156" s="550"/>
      <c r="G156" s="551"/>
    </row>
    <row r="157" spans="1:7" ht="15.75" x14ac:dyDescent="0.25">
      <c r="A157" s="1"/>
      <c r="B157" s="9" t="s">
        <v>28</v>
      </c>
      <c r="C157" s="10">
        <f>(C156/120*100)</f>
        <v>82.083333333333329</v>
      </c>
      <c r="D157" s="10"/>
      <c r="E157" s="1"/>
      <c r="F157" s="552"/>
      <c r="G157" s="553"/>
    </row>
    <row r="158" spans="1:7" ht="15" customHeight="1" x14ac:dyDescent="0.25">
      <c r="A158" s="554" t="s">
        <v>29</v>
      </c>
      <c r="B158" s="555" t="s">
        <v>30</v>
      </c>
      <c r="C158" s="556"/>
      <c r="D158" s="11"/>
      <c r="E158" s="555" t="s">
        <v>31</v>
      </c>
      <c r="F158" s="559"/>
      <c r="G158" s="556"/>
    </row>
    <row r="159" spans="1:7" ht="15" customHeight="1" x14ac:dyDescent="0.25">
      <c r="A159" s="554"/>
      <c r="B159" s="557"/>
      <c r="C159" s="558"/>
      <c r="D159" s="12"/>
      <c r="E159" s="557"/>
      <c r="F159" s="560"/>
      <c r="G159" s="558"/>
    </row>
    <row r="162" spans="1:7" ht="15.75" x14ac:dyDescent="0.25">
      <c r="A162" s="1"/>
      <c r="B162" s="561" t="s">
        <v>0</v>
      </c>
      <c r="C162" s="561"/>
      <c r="D162" s="561"/>
      <c r="E162" s="561"/>
      <c r="F162" s="561"/>
      <c r="G162" s="561"/>
    </row>
    <row r="163" spans="1:7" ht="15.75" x14ac:dyDescent="0.25">
      <c r="A163" s="1"/>
      <c r="B163" s="561" t="s">
        <v>1</v>
      </c>
      <c r="C163" s="561"/>
      <c r="D163" s="561"/>
      <c r="E163" s="561"/>
      <c r="F163" s="561"/>
      <c r="G163" s="561"/>
    </row>
    <row r="164" spans="1:7" ht="15.75" x14ac:dyDescent="0.25">
      <c r="A164" s="1"/>
      <c r="B164" s="561" t="s">
        <v>2</v>
      </c>
      <c r="C164" s="561"/>
      <c r="D164" s="561"/>
      <c r="E164" s="561"/>
      <c r="F164" s="561"/>
      <c r="G164" s="561"/>
    </row>
    <row r="165" spans="1:7" ht="15.75" x14ac:dyDescent="0.25">
      <c r="A165" s="1"/>
      <c r="B165" s="562" t="s">
        <v>3</v>
      </c>
      <c r="C165" s="562"/>
      <c r="D165" s="562"/>
      <c r="E165" s="562"/>
      <c r="F165" s="562"/>
      <c r="G165" s="562"/>
    </row>
    <row r="166" spans="1:7" ht="15.75" x14ac:dyDescent="0.25">
      <c r="A166" s="1"/>
      <c r="B166" s="561" t="s">
        <v>4</v>
      </c>
      <c r="C166" s="561"/>
      <c r="D166" s="561"/>
      <c r="E166" s="561"/>
      <c r="F166" s="561"/>
      <c r="G166" s="561"/>
    </row>
    <row r="167" spans="1:7" ht="15.75" x14ac:dyDescent="0.25">
      <c r="A167" s="561" t="s">
        <v>5</v>
      </c>
      <c r="B167" s="561"/>
      <c r="C167" s="561"/>
      <c r="D167" s="561"/>
      <c r="E167" s="561"/>
      <c r="F167" s="561"/>
      <c r="G167" s="561"/>
    </row>
    <row r="168" spans="1:7" ht="15.75" x14ac:dyDescent="0.25">
      <c r="A168" s="1" t="s">
        <v>6</v>
      </c>
      <c r="B168" s="546" t="s">
        <v>7</v>
      </c>
      <c r="C168" s="547"/>
      <c r="D168" s="2"/>
      <c r="E168" s="546" t="s">
        <v>8</v>
      </c>
      <c r="F168" s="547"/>
      <c r="G168" s="3">
        <v>1225</v>
      </c>
    </row>
    <row r="169" spans="1:7" ht="15.75" x14ac:dyDescent="0.25">
      <c r="A169" s="1" t="s">
        <v>9</v>
      </c>
      <c r="B169" s="546" t="s">
        <v>52</v>
      </c>
      <c r="C169" s="547"/>
      <c r="D169" s="2"/>
      <c r="E169" s="546" t="s">
        <v>11</v>
      </c>
      <c r="F169" s="547"/>
      <c r="G169" s="3">
        <v>8</v>
      </c>
    </row>
    <row r="170" spans="1:7" ht="15.75" x14ac:dyDescent="0.25">
      <c r="A170" s="1" t="s">
        <v>12</v>
      </c>
      <c r="B170" s="4" t="s">
        <v>53</v>
      </c>
      <c r="C170" s="5"/>
      <c r="D170" s="5"/>
      <c r="E170" s="1" t="s">
        <v>14</v>
      </c>
      <c r="F170" s="3"/>
      <c r="G170" s="3"/>
    </row>
    <row r="171" spans="1:7" ht="15.75" x14ac:dyDescent="0.25">
      <c r="A171" s="3" t="s">
        <v>16</v>
      </c>
      <c r="B171" s="3" t="s">
        <v>17</v>
      </c>
      <c r="C171" s="3" t="s">
        <v>18</v>
      </c>
      <c r="D171" s="3"/>
      <c r="E171" s="3" t="s">
        <v>19</v>
      </c>
      <c r="F171" s="548" t="s">
        <v>54</v>
      </c>
      <c r="G171" s="549"/>
    </row>
    <row r="172" spans="1:7" ht="15.75" x14ac:dyDescent="0.25">
      <c r="A172" s="3">
        <v>1</v>
      </c>
      <c r="B172" s="6" t="s">
        <v>21</v>
      </c>
      <c r="C172" s="7">
        <v>18</v>
      </c>
      <c r="D172" s="7"/>
      <c r="E172" s="8" t="str">
        <f>IF(C172&gt;=18,"A1",IF(C172&gt;=16,"A2",IF(C172&gt;=14,"B1",IF(C172&gt;=12,"B2",IF(C172&gt;=10,"C1",IF(C172&gt;=8,"C2",IF(C172&gt;=6.5,"D","E")))))))</f>
        <v>A1</v>
      </c>
      <c r="F172" s="550"/>
      <c r="G172" s="551"/>
    </row>
    <row r="173" spans="1:7" ht="15.75" x14ac:dyDescent="0.25">
      <c r="A173" s="3">
        <v>2</v>
      </c>
      <c r="B173" s="6" t="s">
        <v>22</v>
      </c>
      <c r="C173" s="7">
        <v>16.5</v>
      </c>
      <c r="D173" s="7"/>
      <c r="E173" s="8" t="str">
        <f t="shared" ref="E173:E177" si="8">IF(C173&gt;=18,"A1",IF(C173&gt;=16,"A2",IF(C173&gt;=14,"B1",IF(C173&gt;=12,"B2",IF(C173&gt;=10,"C1",IF(C173&gt;=8,"C2",IF(C173&gt;=6.5,"D","E")))))))</f>
        <v>A2</v>
      </c>
      <c r="F173" s="550"/>
      <c r="G173" s="551"/>
    </row>
    <row r="174" spans="1:7" ht="15.75" x14ac:dyDescent="0.25">
      <c r="A174" s="3">
        <v>3</v>
      </c>
      <c r="B174" s="6" t="s">
        <v>23</v>
      </c>
      <c r="C174" s="7">
        <v>17</v>
      </c>
      <c r="D174" s="7"/>
      <c r="E174" s="8" t="str">
        <f t="shared" si="8"/>
        <v>A2</v>
      </c>
      <c r="F174" s="550"/>
      <c r="G174" s="551"/>
    </row>
    <row r="175" spans="1:7" ht="15.75" x14ac:dyDescent="0.25">
      <c r="A175" s="3">
        <v>4</v>
      </c>
      <c r="B175" s="6" t="s">
        <v>24</v>
      </c>
      <c r="C175" s="7">
        <v>19.5</v>
      </c>
      <c r="D175" s="7"/>
      <c r="E175" s="8" t="str">
        <f t="shared" si="8"/>
        <v>A1</v>
      </c>
      <c r="F175" s="550"/>
      <c r="G175" s="551"/>
    </row>
    <row r="176" spans="1:7" ht="15.75" x14ac:dyDescent="0.25">
      <c r="A176" s="3">
        <v>5</v>
      </c>
      <c r="B176" s="6" t="s">
        <v>25</v>
      </c>
      <c r="C176" s="7">
        <v>20</v>
      </c>
      <c r="D176" s="7"/>
      <c r="E176" s="8" t="str">
        <f t="shared" si="8"/>
        <v>A1</v>
      </c>
      <c r="F176" s="550"/>
      <c r="G176" s="551"/>
    </row>
    <row r="177" spans="1:7" ht="15.75" x14ac:dyDescent="0.25">
      <c r="A177" s="3">
        <v>6</v>
      </c>
      <c r="B177" s="6" t="s">
        <v>26</v>
      </c>
      <c r="C177" s="3">
        <v>20</v>
      </c>
      <c r="D177" s="3"/>
      <c r="E177" s="8" t="str">
        <f t="shared" si="8"/>
        <v>A1</v>
      </c>
      <c r="F177" s="550"/>
      <c r="G177" s="551"/>
    </row>
    <row r="178" spans="1:7" ht="15.75" x14ac:dyDescent="0.25">
      <c r="A178" s="1"/>
      <c r="B178" s="1"/>
      <c r="C178" s="3"/>
      <c r="D178" s="3"/>
      <c r="E178" s="1"/>
      <c r="F178" s="550"/>
      <c r="G178" s="551"/>
    </row>
    <row r="179" spans="1:7" ht="15.75" x14ac:dyDescent="0.25">
      <c r="A179" s="1"/>
      <c r="B179" s="3" t="s">
        <v>27</v>
      </c>
      <c r="C179" s="3">
        <f>SUM(C172:C177)</f>
        <v>111</v>
      </c>
      <c r="D179" s="3"/>
      <c r="E179" s="1"/>
      <c r="F179" s="550"/>
      <c r="G179" s="551"/>
    </row>
    <row r="180" spans="1:7" ht="15.75" x14ac:dyDescent="0.25">
      <c r="A180" s="1"/>
      <c r="B180" s="9" t="s">
        <v>28</v>
      </c>
      <c r="C180" s="10">
        <f>(C179/120*100)</f>
        <v>92.5</v>
      </c>
      <c r="D180" s="10"/>
      <c r="E180" s="1"/>
      <c r="F180" s="552"/>
      <c r="G180" s="553"/>
    </row>
    <row r="181" spans="1:7" ht="15" customHeight="1" x14ac:dyDescent="0.25">
      <c r="A181" s="554" t="s">
        <v>29</v>
      </c>
      <c r="B181" s="555" t="s">
        <v>30</v>
      </c>
      <c r="C181" s="556"/>
      <c r="D181" s="11"/>
      <c r="E181" s="555" t="s">
        <v>31</v>
      </c>
      <c r="F181" s="559"/>
      <c r="G181" s="556"/>
    </row>
    <row r="182" spans="1:7" ht="15" customHeight="1" x14ac:dyDescent="0.25">
      <c r="A182" s="554"/>
      <c r="B182" s="557"/>
      <c r="C182" s="558"/>
      <c r="D182" s="12"/>
      <c r="E182" s="557"/>
      <c r="F182" s="560"/>
      <c r="G182" s="558"/>
    </row>
    <row r="185" spans="1:7" ht="15.75" x14ac:dyDescent="0.25">
      <c r="A185" s="1"/>
      <c r="B185" s="561" t="s">
        <v>0</v>
      </c>
      <c r="C185" s="561"/>
      <c r="D185" s="561"/>
      <c r="E185" s="561"/>
      <c r="F185" s="561"/>
      <c r="G185" s="561"/>
    </row>
    <row r="186" spans="1:7" ht="15.75" x14ac:dyDescent="0.25">
      <c r="A186" s="1"/>
      <c r="B186" s="561" t="s">
        <v>1</v>
      </c>
      <c r="C186" s="561"/>
      <c r="D186" s="561"/>
      <c r="E186" s="561"/>
      <c r="F186" s="561"/>
      <c r="G186" s="561"/>
    </row>
    <row r="187" spans="1:7" ht="15.75" x14ac:dyDescent="0.25">
      <c r="A187" s="1"/>
      <c r="B187" s="561" t="s">
        <v>2</v>
      </c>
      <c r="C187" s="561"/>
      <c r="D187" s="561"/>
      <c r="E187" s="561"/>
      <c r="F187" s="561"/>
      <c r="G187" s="561"/>
    </row>
    <row r="188" spans="1:7" ht="15.75" x14ac:dyDescent="0.25">
      <c r="A188" s="1"/>
      <c r="B188" s="562" t="s">
        <v>3</v>
      </c>
      <c r="C188" s="562"/>
      <c r="D188" s="562"/>
      <c r="E188" s="562"/>
      <c r="F188" s="562"/>
      <c r="G188" s="562"/>
    </row>
    <row r="189" spans="1:7" ht="15.75" x14ac:dyDescent="0.25">
      <c r="A189" s="1"/>
      <c r="B189" s="561" t="s">
        <v>4</v>
      </c>
      <c r="C189" s="561"/>
      <c r="D189" s="561"/>
      <c r="E189" s="561"/>
      <c r="F189" s="561"/>
      <c r="G189" s="561"/>
    </row>
    <row r="190" spans="1:7" ht="15.75" x14ac:dyDescent="0.25">
      <c r="A190" s="561" t="s">
        <v>5</v>
      </c>
      <c r="B190" s="561"/>
      <c r="C190" s="561"/>
      <c r="D190" s="561"/>
      <c r="E190" s="561"/>
      <c r="F190" s="561"/>
      <c r="G190" s="561"/>
    </row>
    <row r="191" spans="1:7" ht="15.75" x14ac:dyDescent="0.25">
      <c r="A191" s="1" t="s">
        <v>6</v>
      </c>
      <c r="B191" s="546" t="s">
        <v>7</v>
      </c>
      <c r="C191" s="547"/>
      <c r="D191" s="16"/>
      <c r="E191" s="17" t="s">
        <v>55</v>
      </c>
      <c r="F191" s="561">
        <v>1494</v>
      </c>
      <c r="G191" s="561"/>
    </row>
    <row r="192" spans="1:7" ht="15.75" x14ac:dyDescent="0.25">
      <c r="A192" s="1" t="s">
        <v>9</v>
      </c>
      <c r="B192" s="563" t="s">
        <v>56</v>
      </c>
      <c r="C192" s="564"/>
      <c r="D192" s="18"/>
      <c r="E192" s="1" t="s">
        <v>57</v>
      </c>
      <c r="F192" s="561">
        <v>9</v>
      </c>
      <c r="G192" s="561"/>
    </row>
    <row r="193" spans="1:7" ht="15.75" x14ac:dyDescent="0.25">
      <c r="A193" s="1" t="s">
        <v>12</v>
      </c>
      <c r="B193" s="19" t="s">
        <v>58</v>
      </c>
      <c r="C193" s="5"/>
      <c r="D193" s="5"/>
      <c r="E193" s="1" t="s">
        <v>14</v>
      </c>
      <c r="F193" s="3"/>
      <c r="G193" s="20" t="s">
        <v>59</v>
      </c>
    </row>
    <row r="194" spans="1:7" ht="15.75" x14ac:dyDescent="0.25">
      <c r="A194" s="3" t="s">
        <v>16</v>
      </c>
      <c r="B194" s="3" t="s">
        <v>17</v>
      </c>
      <c r="C194" s="3" t="s">
        <v>18</v>
      </c>
      <c r="D194" s="3"/>
      <c r="E194" s="3" t="s">
        <v>19</v>
      </c>
      <c r="F194" s="548"/>
      <c r="G194" s="549"/>
    </row>
    <row r="195" spans="1:7" ht="15.75" x14ac:dyDescent="0.25">
      <c r="A195" s="3">
        <v>1</v>
      </c>
      <c r="B195" s="6" t="s">
        <v>21</v>
      </c>
      <c r="C195" s="3">
        <v>2.5</v>
      </c>
      <c r="D195" s="3"/>
      <c r="E195" s="8" t="str">
        <f>IF(C195&gt;=18,"A1",IF(C195&gt;=16,"A2",IF(C195&gt;=14,"B1",IF(C195&gt;=12,"B2",IF(C195&gt;=10,"C1",IF(C195&gt;=8,"C2",IF(C195&gt;=6.5,"D","E")))))))</f>
        <v>E</v>
      </c>
      <c r="F195" s="550"/>
      <c r="G195" s="551"/>
    </row>
    <row r="196" spans="1:7" ht="15.75" x14ac:dyDescent="0.25">
      <c r="A196" s="3">
        <v>2</v>
      </c>
      <c r="B196" s="6" t="s">
        <v>22</v>
      </c>
      <c r="C196" s="3">
        <v>6.5</v>
      </c>
      <c r="D196" s="3"/>
      <c r="E196" s="8" t="str">
        <f t="shared" ref="E196:E200" si="9">IF(C196&gt;=18,"A1",IF(C196&gt;=16,"A2",IF(C196&gt;=14,"B1",IF(C196&gt;=12,"B2",IF(C196&gt;=10,"C1",IF(C196&gt;=8,"C2",IF(C196&gt;=6.5,"D","E")))))))</f>
        <v>D</v>
      </c>
      <c r="F196" s="550"/>
      <c r="G196" s="551"/>
    </row>
    <row r="197" spans="1:7" ht="15.75" x14ac:dyDescent="0.25">
      <c r="A197" s="3">
        <v>3</v>
      </c>
      <c r="B197" s="6" t="s">
        <v>23</v>
      </c>
      <c r="C197" s="3">
        <v>2</v>
      </c>
      <c r="D197" s="3"/>
      <c r="E197" s="8" t="str">
        <f t="shared" si="9"/>
        <v>E</v>
      </c>
      <c r="F197" s="550"/>
      <c r="G197" s="551"/>
    </row>
    <row r="198" spans="1:7" ht="15.75" x14ac:dyDescent="0.25">
      <c r="A198" s="3">
        <v>4</v>
      </c>
      <c r="B198" s="6" t="s">
        <v>24</v>
      </c>
      <c r="C198" s="3">
        <v>5</v>
      </c>
      <c r="D198" s="3"/>
      <c r="E198" s="8" t="str">
        <f t="shared" si="9"/>
        <v>E</v>
      </c>
      <c r="F198" s="550"/>
      <c r="G198" s="551"/>
    </row>
    <row r="199" spans="1:7" ht="15.75" x14ac:dyDescent="0.25">
      <c r="A199" s="3">
        <v>5</v>
      </c>
      <c r="B199" s="6" t="s">
        <v>25</v>
      </c>
      <c r="C199" s="3">
        <v>1.5</v>
      </c>
      <c r="D199" s="3"/>
      <c r="E199" s="8" t="str">
        <f t="shared" si="9"/>
        <v>E</v>
      </c>
      <c r="F199" s="550"/>
      <c r="G199" s="551"/>
    </row>
    <row r="200" spans="1:7" ht="15.75" x14ac:dyDescent="0.25">
      <c r="A200" s="3">
        <v>6</v>
      </c>
      <c r="B200" s="6" t="s">
        <v>26</v>
      </c>
      <c r="C200" s="3">
        <v>1</v>
      </c>
      <c r="D200" s="3"/>
      <c r="E200" s="8" t="str">
        <f t="shared" si="9"/>
        <v>E</v>
      </c>
      <c r="F200" s="550"/>
      <c r="G200" s="551"/>
    </row>
    <row r="201" spans="1:7" ht="15.75" x14ac:dyDescent="0.25">
      <c r="A201" s="1"/>
      <c r="B201" s="1"/>
      <c r="C201" s="3"/>
      <c r="D201" s="3"/>
      <c r="E201" s="1"/>
      <c r="F201" s="550"/>
      <c r="G201" s="551"/>
    </row>
    <row r="202" spans="1:7" ht="15.75" x14ac:dyDescent="0.25">
      <c r="A202" s="1"/>
      <c r="B202" s="3" t="s">
        <v>27</v>
      </c>
      <c r="C202" s="3">
        <f>SUM(C195:C200)</f>
        <v>18.5</v>
      </c>
      <c r="D202" s="3"/>
      <c r="E202" s="1"/>
      <c r="F202" s="550"/>
      <c r="G202" s="551"/>
    </row>
    <row r="203" spans="1:7" ht="15.75" x14ac:dyDescent="0.25">
      <c r="A203" s="1"/>
      <c r="B203" s="9" t="s">
        <v>28</v>
      </c>
      <c r="C203" s="10">
        <f>(C202/120*100)</f>
        <v>15.416666666666668</v>
      </c>
      <c r="D203" s="10"/>
      <c r="E203" s="1"/>
      <c r="F203" s="552"/>
      <c r="G203" s="553"/>
    </row>
    <row r="204" spans="1:7" ht="15" customHeight="1" x14ac:dyDescent="0.25">
      <c r="A204" s="554" t="s">
        <v>29</v>
      </c>
      <c r="B204" s="555" t="s">
        <v>30</v>
      </c>
      <c r="C204" s="556"/>
      <c r="D204" s="11"/>
      <c r="E204" s="555" t="s">
        <v>31</v>
      </c>
      <c r="F204" s="559"/>
      <c r="G204" s="556"/>
    </row>
    <row r="205" spans="1:7" ht="15" customHeight="1" x14ac:dyDescent="0.25">
      <c r="A205" s="554"/>
      <c r="B205" s="557"/>
      <c r="C205" s="558"/>
      <c r="D205" s="12"/>
      <c r="E205" s="557"/>
      <c r="F205" s="560"/>
      <c r="G205" s="558"/>
    </row>
    <row r="208" spans="1:7" ht="15.75" x14ac:dyDescent="0.25">
      <c r="A208" s="1"/>
      <c r="B208" s="561" t="s">
        <v>0</v>
      </c>
      <c r="C208" s="561"/>
      <c r="D208" s="561"/>
      <c r="E208" s="561"/>
      <c r="F208" s="561"/>
      <c r="G208" s="561"/>
    </row>
    <row r="209" spans="1:7" ht="15.75" x14ac:dyDescent="0.25">
      <c r="A209" s="1"/>
      <c r="B209" s="561" t="s">
        <v>1</v>
      </c>
      <c r="C209" s="561"/>
      <c r="D209" s="561"/>
      <c r="E209" s="561"/>
      <c r="F209" s="561"/>
      <c r="G209" s="561"/>
    </row>
    <row r="210" spans="1:7" ht="15.75" x14ac:dyDescent="0.25">
      <c r="A210" s="1"/>
      <c r="B210" s="561" t="s">
        <v>2</v>
      </c>
      <c r="C210" s="561"/>
      <c r="D210" s="561"/>
      <c r="E210" s="561"/>
      <c r="F210" s="561"/>
      <c r="G210" s="561"/>
    </row>
    <row r="211" spans="1:7" ht="15.75" x14ac:dyDescent="0.25">
      <c r="A211" s="1"/>
      <c r="B211" s="562" t="s">
        <v>3</v>
      </c>
      <c r="C211" s="562"/>
      <c r="D211" s="562"/>
      <c r="E211" s="562"/>
      <c r="F211" s="562"/>
      <c r="G211" s="562"/>
    </row>
    <row r="212" spans="1:7" ht="15.75" x14ac:dyDescent="0.25">
      <c r="A212" s="1"/>
      <c r="B212" s="561" t="s">
        <v>4</v>
      </c>
      <c r="C212" s="561"/>
      <c r="D212" s="561"/>
      <c r="E212" s="561"/>
      <c r="F212" s="561"/>
      <c r="G212" s="561"/>
    </row>
    <row r="213" spans="1:7" ht="15.75" x14ac:dyDescent="0.25">
      <c r="A213" s="561" t="s">
        <v>5</v>
      </c>
      <c r="B213" s="561"/>
      <c r="C213" s="561"/>
      <c r="D213" s="561"/>
      <c r="E213" s="561"/>
      <c r="F213" s="561"/>
      <c r="G213" s="561"/>
    </row>
    <row r="214" spans="1:7" ht="15.75" x14ac:dyDescent="0.25">
      <c r="A214" s="1" t="s">
        <v>6</v>
      </c>
      <c r="B214" s="546" t="s">
        <v>7</v>
      </c>
      <c r="C214" s="547"/>
      <c r="D214" s="2"/>
      <c r="E214" s="546" t="s">
        <v>8</v>
      </c>
      <c r="F214" s="547"/>
      <c r="G214" s="3">
        <v>1265</v>
      </c>
    </row>
    <row r="215" spans="1:7" ht="15.75" x14ac:dyDescent="0.25">
      <c r="A215" s="1" t="s">
        <v>9</v>
      </c>
      <c r="B215" s="546" t="s">
        <v>60</v>
      </c>
      <c r="C215" s="547"/>
      <c r="D215" s="2"/>
      <c r="E215" s="546" t="s">
        <v>11</v>
      </c>
      <c r="F215" s="547"/>
      <c r="G215" s="3">
        <v>10</v>
      </c>
    </row>
    <row r="216" spans="1:7" ht="15.75" x14ac:dyDescent="0.25">
      <c r="A216" s="1" t="s">
        <v>12</v>
      </c>
      <c r="B216" s="4" t="s">
        <v>61</v>
      </c>
      <c r="C216" s="5"/>
      <c r="D216" s="5"/>
      <c r="E216" s="1" t="s">
        <v>14</v>
      </c>
      <c r="F216" s="3"/>
      <c r="G216" s="3" t="s">
        <v>62</v>
      </c>
    </row>
    <row r="217" spans="1:7" ht="15.75" x14ac:dyDescent="0.25">
      <c r="A217" s="3" t="s">
        <v>16</v>
      </c>
      <c r="B217" s="3" t="s">
        <v>17</v>
      </c>
      <c r="C217" s="3" t="s">
        <v>18</v>
      </c>
      <c r="D217" s="3"/>
      <c r="E217" s="3" t="s">
        <v>19</v>
      </c>
      <c r="F217" s="548" t="s">
        <v>48</v>
      </c>
      <c r="G217" s="549"/>
    </row>
    <row r="218" spans="1:7" ht="15.75" x14ac:dyDescent="0.25">
      <c r="A218" s="3">
        <v>1</v>
      </c>
      <c r="B218" s="6" t="s">
        <v>21</v>
      </c>
      <c r="C218" s="3">
        <v>14</v>
      </c>
      <c r="D218" s="3"/>
      <c r="E218" s="8" t="str">
        <f>IF(C218&gt;=18,"A1",IF(C218&gt;=16,"A2",IF(C218&gt;=14,"B1",IF(C218&gt;=12,"B2",IF(C218&gt;=10,"C1",IF(C218&gt;=8,"C2",IF(C218&gt;=6.5,"D","E")))))))</f>
        <v>B1</v>
      </c>
      <c r="F218" s="550"/>
      <c r="G218" s="551"/>
    </row>
    <row r="219" spans="1:7" ht="15.75" x14ac:dyDescent="0.25">
      <c r="A219" s="3">
        <v>2</v>
      </c>
      <c r="B219" s="6" t="s">
        <v>22</v>
      </c>
      <c r="C219" s="3">
        <v>18</v>
      </c>
      <c r="D219" s="3"/>
      <c r="E219" s="8" t="str">
        <f t="shared" ref="E219:E223" si="10">IF(C219&gt;=18,"A1",IF(C219&gt;=16,"A2",IF(C219&gt;=14,"B1",IF(C219&gt;=12,"B2",IF(C219&gt;=10,"C1",IF(C219&gt;=8,"C2",IF(C219&gt;=6.5,"D","E")))))))</f>
        <v>A1</v>
      </c>
      <c r="F219" s="550"/>
      <c r="G219" s="551"/>
    </row>
    <row r="220" spans="1:7" ht="15.75" x14ac:dyDescent="0.25">
      <c r="A220" s="3">
        <v>3</v>
      </c>
      <c r="B220" s="6" t="s">
        <v>23</v>
      </c>
      <c r="C220" s="3">
        <v>18.5</v>
      </c>
      <c r="D220" s="3"/>
      <c r="E220" s="8" t="str">
        <f t="shared" si="10"/>
        <v>A1</v>
      </c>
      <c r="F220" s="550"/>
      <c r="G220" s="551"/>
    </row>
    <row r="221" spans="1:7" ht="15.75" x14ac:dyDescent="0.25">
      <c r="A221" s="3">
        <v>4</v>
      </c>
      <c r="B221" s="6" t="s">
        <v>24</v>
      </c>
      <c r="C221" s="3">
        <v>19.5</v>
      </c>
      <c r="D221" s="3"/>
      <c r="E221" s="8" t="str">
        <f t="shared" si="10"/>
        <v>A1</v>
      </c>
      <c r="F221" s="550"/>
      <c r="G221" s="551"/>
    </row>
    <row r="222" spans="1:7" ht="15.75" x14ac:dyDescent="0.25">
      <c r="A222" s="3">
        <v>5</v>
      </c>
      <c r="B222" s="6" t="s">
        <v>25</v>
      </c>
      <c r="C222" s="3">
        <v>19.5</v>
      </c>
      <c r="D222" s="3"/>
      <c r="E222" s="8" t="str">
        <f t="shared" si="10"/>
        <v>A1</v>
      </c>
      <c r="F222" s="550"/>
      <c r="G222" s="551"/>
    </row>
    <row r="223" spans="1:7" ht="15.75" x14ac:dyDescent="0.25">
      <c r="A223" s="3">
        <v>6</v>
      </c>
      <c r="B223" s="6" t="s">
        <v>26</v>
      </c>
      <c r="C223" s="3">
        <v>15</v>
      </c>
      <c r="D223" s="3"/>
      <c r="E223" s="8" t="str">
        <f t="shared" si="10"/>
        <v>B1</v>
      </c>
      <c r="F223" s="550"/>
      <c r="G223" s="551"/>
    </row>
    <row r="224" spans="1:7" ht="15.75" x14ac:dyDescent="0.25">
      <c r="A224" s="1"/>
      <c r="B224" s="1"/>
      <c r="C224" s="3"/>
      <c r="D224" s="3"/>
      <c r="E224" s="1"/>
      <c r="F224" s="550"/>
      <c r="G224" s="551"/>
    </row>
    <row r="225" spans="1:7" ht="15.75" x14ac:dyDescent="0.25">
      <c r="A225" s="1"/>
      <c r="B225" s="3" t="s">
        <v>27</v>
      </c>
      <c r="C225" s="3">
        <f>SUM(C218:C223)</f>
        <v>104.5</v>
      </c>
      <c r="D225" s="3"/>
      <c r="E225" s="1"/>
      <c r="F225" s="550"/>
      <c r="G225" s="551"/>
    </row>
    <row r="226" spans="1:7" ht="15.75" x14ac:dyDescent="0.25">
      <c r="A226" s="1"/>
      <c r="B226" s="9" t="s">
        <v>28</v>
      </c>
      <c r="C226" s="10">
        <f>(C225/120*100)</f>
        <v>87.083333333333329</v>
      </c>
      <c r="D226" s="10"/>
      <c r="E226" s="1"/>
      <c r="F226" s="552"/>
      <c r="G226" s="553"/>
    </row>
    <row r="227" spans="1:7" ht="15" customHeight="1" x14ac:dyDescent="0.25">
      <c r="A227" s="554" t="s">
        <v>29</v>
      </c>
      <c r="B227" s="555" t="s">
        <v>30</v>
      </c>
      <c r="C227" s="556"/>
      <c r="D227" s="11"/>
      <c r="E227" s="555" t="s">
        <v>31</v>
      </c>
      <c r="F227" s="559"/>
      <c r="G227" s="556"/>
    </row>
    <row r="228" spans="1:7" ht="15" customHeight="1" x14ac:dyDescent="0.25">
      <c r="A228" s="554"/>
      <c r="B228" s="557"/>
      <c r="C228" s="558"/>
      <c r="D228" s="12"/>
      <c r="E228" s="557"/>
      <c r="F228" s="560"/>
      <c r="G228" s="558"/>
    </row>
    <row r="231" spans="1:7" ht="15.75" x14ac:dyDescent="0.25">
      <c r="A231" s="1"/>
      <c r="B231" s="561" t="s">
        <v>0</v>
      </c>
      <c r="C231" s="561"/>
      <c r="D231" s="561"/>
      <c r="E231" s="561"/>
      <c r="F231" s="561"/>
      <c r="G231" s="561"/>
    </row>
    <row r="232" spans="1:7" ht="15.75" x14ac:dyDescent="0.25">
      <c r="A232" s="1"/>
      <c r="B232" s="561" t="s">
        <v>1</v>
      </c>
      <c r="C232" s="561"/>
      <c r="D232" s="561"/>
      <c r="E232" s="561"/>
      <c r="F232" s="561"/>
      <c r="G232" s="561"/>
    </row>
    <row r="233" spans="1:7" ht="15.75" x14ac:dyDescent="0.25">
      <c r="A233" s="1"/>
      <c r="B233" s="561" t="s">
        <v>2</v>
      </c>
      <c r="C233" s="561"/>
      <c r="D233" s="561"/>
      <c r="E233" s="561"/>
      <c r="F233" s="561"/>
      <c r="G233" s="561"/>
    </row>
    <row r="234" spans="1:7" ht="15.75" x14ac:dyDescent="0.25">
      <c r="A234" s="1"/>
      <c r="B234" s="562" t="s">
        <v>3</v>
      </c>
      <c r="C234" s="562"/>
      <c r="D234" s="562"/>
      <c r="E234" s="562"/>
      <c r="F234" s="562"/>
      <c r="G234" s="562"/>
    </row>
    <row r="235" spans="1:7" ht="15.75" x14ac:dyDescent="0.25">
      <c r="A235" s="1"/>
      <c r="B235" s="561" t="s">
        <v>4</v>
      </c>
      <c r="C235" s="561"/>
      <c r="D235" s="561"/>
      <c r="E235" s="561"/>
      <c r="F235" s="561"/>
      <c r="G235" s="561"/>
    </row>
    <row r="236" spans="1:7" ht="15.75" x14ac:dyDescent="0.25">
      <c r="A236" s="561" t="s">
        <v>5</v>
      </c>
      <c r="B236" s="561"/>
      <c r="C236" s="561"/>
      <c r="D236" s="561"/>
      <c r="E236" s="561"/>
      <c r="F236" s="561"/>
      <c r="G236" s="561"/>
    </row>
    <row r="237" spans="1:7" ht="15.75" x14ac:dyDescent="0.25">
      <c r="A237" s="1" t="s">
        <v>6</v>
      </c>
      <c r="B237" s="546" t="s">
        <v>7</v>
      </c>
      <c r="C237" s="547"/>
      <c r="D237" s="2"/>
      <c r="E237" s="546" t="s">
        <v>8</v>
      </c>
      <c r="F237" s="547"/>
      <c r="G237" s="3">
        <v>1221</v>
      </c>
    </row>
    <row r="238" spans="1:7" ht="15.75" x14ac:dyDescent="0.25">
      <c r="A238" s="1" t="s">
        <v>9</v>
      </c>
      <c r="B238" s="546" t="s">
        <v>63</v>
      </c>
      <c r="C238" s="547"/>
      <c r="D238" s="2"/>
      <c r="E238" s="546" t="s">
        <v>11</v>
      </c>
      <c r="F238" s="547"/>
      <c r="G238" s="3">
        <v>11</v>
      </c>
    </row>
    <row r="239" spans="1:7" ht="15.75" x14ac:dyDescent="0.25">
      <c r="A239" s="1" t="s">
        <v>12</v>
      </c>
      <c r="B239" s="4" t="s">
        <v>64</v>
      </c>
      <c r="C239" s="5"/>
      <c r="D239" s="5"/>
      <c r="E239" s="1" t="s">
        <v>14</v>
      </c>
      <c r="F239" s="3"/>
      <c r="G239" s="3" t="s">
        <v>65</v>
      </c>
    </row>
    <row r="240" spans="1:7" ht="15.75" x14ac:dyDescent="0.25">
      <c r="A240" s="3" t="s">
        <v>16</v>
      </c>
      <c r="B240" s="3" t="s">
        <v>17</v>
      </c>
      <c r="C240" s="3" t="s">
        <v>18</v>
      </c>
      <c r="D240" s="3"/>
      <c r="E240" s="3" t="s">
        <v>19</v>
      </c>
      <c r="F240" s="548" t="s">
        <v>48</v>
      </c>
      <c r="G240" s="549"/>
    </row>
    <row r="241" spans="1:7" ht="15.75" x14ac:dyDescent="0.25">
      <c r="A241" s="3">
        <v>1</v>
      </c>
      <c r="B241" s="6" t="s">
        <v>21</v>
      </c>
      <c r="C241" s="3">
        <v>15</v>
      </c>
      <c r="D241" s="3"/>
      <c r="E241" s="8" t="str">
        <f>IF(C241&gt;=18,"A1",IF(C241&gt;=16,"A2",IF(C241&gt;=14,"B1",IF(C241&gt;=12,"B2",IF(C241&gt;=10,"C1",IF(C241&gt;=8,"C2",IF(C241&gt;=6.5,"D","E")))))))</f>
        <v>B1</v>
      </c>
      <c r="F241" s="550"/>
      <c r="G241" s="551"/>
    </row>
    <row r="242" spans="1:7" ht="15.75" x14ac:dyDescent="0.25">
      <c r="A242" s="3">
        <v>2</v>
      </c>
      <c r="B242" s="6" t="s">
        <v>22</v>
      </c>
      <c r="C242" s="3">
        <v>17.5</v>
      </c>
      <c r="D242" s="3"/>
      <c r="E242" s="8" t="str">
        <f t="shared" ref="E242:E246" si="11">IF(C242&gt;=18,"A1",IF(C242&gt;=16,"A2",IF(C242&gt;=14,"B1",IF(C242&gt;=12,"B2",IF(C242&gt;=10,"C1",IF(C242&gt;=8,"C2",IF(C242&gt;=6.5,"D","E")))))))</f>
        <v>A2</v>
      </c>
      <c r="F242" s="550"/>
      <c r="G242" s="551"/>
    </row>
    <row r="243" spans="1:7" ht="15.75" x14ac:dyDescent="0.25">
      <c r="A243" s="3">
        <v>3</v>
      </c>
      <c r="B243" s="6" t="s">
        <v>23</v>
      </c>
      <c r="C243" s="3">
        <v>16</v>
      </c>
      <c r="D243" s="3"/>
      <c r="E243" s="8" t="str">
        <f t="shared" si="11"/>
        <v>A2</v>
      </c>
      <c r="F243" s="550"/>
      <c r="G243" s="551"/>
    </row>
    <row r="244" spans="1:7" ht="15.75" x14ac:dyDescent="0.25">
      <c r="A244" s="3">
        <v>4</v>
      </c>
      <c r="B244" s="6" t="s">
        <v>24</v>
      </c>
      <c r="C244" s="3">
        <v>18.5</v>
      </c>
      <c r="D244" s="3"/>
      <c r="E244" s="8" t="str">
        <f t="shared" si="11"/>
        <v>A1</v>
      </c>
      <c r="F244" s="550"/>
      <c r="G244" s="551"/>
    </row>
    <row r="245" spans="1:7" ht="15.75" x14ac:dyDescent="0.25">
      <c r="A245" s="3">
        <v>5</v>
      </c>
      <c r="B245" s="6" t="s">
        <v>25</v>
      </c>
      <c r="C245" s="3">
        <v>18.5</v>
      </c>
      <c r="D245" s="3"/>
      <c r="E245" s="8" t="str">
        <f t="shared" si="11"/>
        <v>A1</v>
      </c>
      <c r="F245" s="550"/>
      <c r="G245" s="551"/>
    </row>
    <row r="246" spans="1:7" ht="15.75" x14ac:dyDescent="0.25">
      <c r="A246" s="3">
        <v>6</v>
      </c>
      <c r="B246" s="6" t="s">
        <v>26</v>
      </c>
      <c r="C246" s="3">
        <v>11</v>
      </c>
      <c r="D246" s="3"/>
      <c r="E246" s="8" t="str">
        <f t="shared" si="11"/>
        <v>C1</v>
      </c>
      <c r="F246" s="550"/>
      <c r="G246" s="551"/>
    </row>
    <row r="247" spans="1:7" ht="15.75" x14ac:dyDescent="0.25">
      <c r="A247" s="1"/>
      <c r="B247" s="1"/>
      <c r="C247" s="3"/>
      <c r="D247" s="3"/>
      <c r="E247" s="1"/>
      <c r="F247" s="550"/>
      <c r="G247" s="551"/>
    </row>
    <row r="248" spans="1:7" ht="15.75" x14ac:dyDescent="0.25">
      <c r="A248" s="1"/>
      <c r="B248" s="3" t="s">
        <v>27</v>
      </c>
      <c r="C248" s="3">
        <f>SUM(C241:C246)</f>
        <v>96.5</v>
      </c>
      <c r="D248" s="3"/>
      <c r="E248" s="1"/>
      <c r="F248" s="550"/>
      <c r="G248" s="551"/>
    </row>
    <row r="249" spans="1:7" ht="15.75" x14ac:dyDescent="0.25">
      <c r="A249" s="1"/>
      <c r="B249" s="9" t="s">
        <v>28</v>
      </c>
      <c r="C249" s="10">
        <f>(C248/120*100)</f>
        <v>80.416666666666671</v>
      </c>
      <c r="D249" s="10"/>
      <c r="E249" s="1"/>
      <c r="F249" s="552"/>
      <c r="G249" s="553"/>
    </row>
    <row r="250" spans="1:7" ht="15" customHeight="1" x14ac:dyDescent="0.25">
      <c r="A250" s="554" t="s">
        <v>29</v>
      </c>
      <c r="B250" s="555" t="s">
        <v>30</v>
      </c>
      <c r="C250" s="556"/>
      <c r="D250" s="11"/>
      <c r="E250" s="555" t="s">
        <v>31</v>
      </c>
      <c r="F250" s="559"/>
      <c r="G250" s="556"/>
    </row>
    <row r="251" spans="1:7" ht="15" customHeight="1" x14ac:dyDescent="0.25">
      <c r="A251" s="554"/>
      <c r="B251" s="557"/>
      <c r="C251" s="558"/>
      <c r="D251" s="12"/>
      <c r="E251" s="557"/>
      <c r="F251" s="560"/>
      <c r="G251" s="558"/>
    </row>
    <row r="254" spans="1:7" ht="15.75" x14ac:dyDescent="0.25">
      <c r="A254" s="1"/>
      <c r="B254" s="561" t="s">
        <v>0</v>
      </c>
      <c r="C254" s="561"/>
      <c r="D254" s="561"/>
      <c r="E254" s="561"/>
      <c r="F254" s="561"/>
      <c r="G254" s="561"/>
    </row>
    <row r="255" spans="1:7" ht="15.75" x14ac:dyDescent="0.25">
      <c r="A255" s="1"/>
      <c r="B255" s="561" t="s">
        <v>1</v>
      </c>
      <c r="C255" s="561"/>
      <c r="D255" s="561"/>
      <c r="E255" s="561"/>
      <c r="F255" s="561"/>
      <c r="G255" s="561"/>
    </row>
    <row r="256" spans="1:7" ht="15.75" x14ac:dyDescent="0.25">
      <c r="A256" s="1"/>
      <c r="B256" s="561" t="s">
        <v>2</v>
      </c>
      <c r="C256" s="561"/>
      <c r="D256" s="561"/>
      <c r="E256" s="561"/>
      <c r="F256" s="561"/>
      <c r="G256" s="561"/>
    </row>
    <row r="257" spans="1:7" ht="15.75" x14ac:dyDescent="0.25">
      <c r="A257" s="1"/>
      <c r="B257" s="562" t="s">
        <v>3</v>
      </c>
      <c r="C257" s="562"/>
      <c r="D257" s="562"/>
      <c r="E257" s="562"/>
      <c r="F257" s="562"/>
      <c r="G257" s="562"/>
    </row>
    <row r="258" spans="1:7" ht="15.75" x14ac:dyDescent="0.25">
      <c r="A258" s="1"/>
      <c r="B258" s="561" t="s">
        <v>4</v>
      </c>
      <c r="C258" s="561"/>
      <c r="D258" s="561"/>
      <c r="E258" s="561"/>
      <c r="F258" s="561"/>
      <c r="G258" s="561"/>
    </row>
    <row r="259" spans="1:7" ht="15.75" x14ac:dyDescent="0.25">
      <c r="A259" s="561" t="s">
        <v>5</v>
      </c>
      <c r="B259" s="561"/>
      <c r="C259" s="561"/>
      <c r="D259" s="561"/>
      <c r="E259" s="561"/>
      <c r="F259" s="561"/>
      <c r="G259" s="561"/>
    </row>
    <row r="260" spans="1:7" ht="15.75" x14ac:dyDescent="0.25">
      <c r="A260" s="1" t="s">
        <v>6</v>
      </c>
      <c r="B260" s="546" t="s">
        <v>7</v>
      </c>
      <c r="C260" s="547"/>
      <c r="D260" s="2"/>
      <c r="E260" s="546" t="s">
        <v>8</v>
      </c>
      <c r="F260" s="547"/>
      <c r="G260" s="3">
        <v>1267</v>
      </c>
    </row>
    <row r="261" spans="1:7" ht="15.75" x14ac:dyDescent="0.25">
      <c r="A261" s="1" t="s">
        <v>9</v>
      </c>
      <c r="B261" s="546" t="s">
        <v>66</v>
      </c>
      <c r="C261" s="547"/>
      <c r="D261" s="2"/>
      <c r="E261" s="546" t="s">
        <v>11</v>
      </c>
      <c r="F261" s="547"/>
      <c r="G261" s="3">
        <v>12</v>
      </c>
    </row>
    <row r="262" spans="1:7" ht="15.75" x14ac:dyDescent="0.25">
      <c r="A262" s="1" t="s">
        <v>12</v>
      </c>
      <c r="B262" s="4" t="s">
        <v>67</v>
      </c>
      <c r="C262" s="5"/>
      <c r="D262" s="5"/>
      <c r="E262" s="1" t="s">
        <v>14</v>
      </c>
      <c r="F262" s="3"/>
      <c r="G262" s="3" t="s">
        <v>68</v>
      </c>
    </row>
    <row r="263" spans="1:7" ht="15.75" x14ac:dyDescent="0.25">
      <c r="A263" s="3" t="s">
        <v>16</v>
      </c>
      <c r="B263" s="3" t="s">
        <v>17</v>
      </c>
      <c r="C263" s="3" t="s">
        <v>18</v>
      </c>
      <c r="D263" s="3"/>
      <c r="E263" s="3" t="s">
        <v>19</v>
      </c>
      <c r="F263" s="548" t="s">
        <v>35</v>
      </c>
      <c r="G263" s="549"/>
    </row>
    <row r="264" spans="1:7" ht="15.75" x14ac:dyDescent="0.25">
      <c r="A264" s="3">
        <v>1</v>
      </c>
      <c r="B264" s="6" t="s">
        <v>21</v>
      </c>
      <c r="C264" s="3">
        <v>12</v>
      </c>
      <c r="D264" s="3"/>
      <c r="E264" s="8" t="str">
        <f>IF(C264&gt;=18,"A1",IF(C264&gt;=16,"A2",IF(C264&gt;=14,"B1",IF(C264&gt;=12,"B2",IF(C264&gt;=10,"C1",IF(C264&gt;=8,"C2",IF(C264&gt;=6.5,"D","E")))))))</f>
        <v>B2</v>
      </c>
      <c r="F264" s="550"/>
      <c r="G264" s="551"/>
    </row>
    <row r="265" spans="1:7" ht="15.75" x14ac:dyDescent="0.25">
      <c r="A265" s="3">
        <v>2</v>
      </c>
      <c r="B265" s="6" t="s">
        <v>22</v>
      </c>
      <c r="C265" s="3">
        <v>11</v>
      </c>
      <c r="D265" s="3"/>
      <c r="E265" s="8" t="str">
        <f t="shared" ref="E265:E269" si="12">IF(C265&gt;=18,"A1",IF(C265&gt;=16,"A2",IF(C265&gt;=14,"B1",IF(C265&gt;=12,"B2",IF(C265&gt;=10,"C1",IF(C265&gt;=8,"C2",IF(C265&gt;=6.5,"D","E")))))))</f>
        <v>C1</v>
      </c>
      <c r="F265" s="550"/>
      <c r="G265" s="551"/>
    </row>
    <row r="266" spans="1:7" ht="15.75" x14ac:dyDescent="0.25">
      <c r="A266" s="3">
        <v>3</v>
      </c>
      <c r="B266" s="6" t="s">
        <v>23</v>
      </c>
      <c r="C266" s="3">
        <v>12.5</v>
      </c>
      <c r="D266" s="3"/>
      <c r="E266" s="8" t="str">
        <f t="shared" si="12"/>
        <v>B2</v>
      </c>
      <c r="F266" s="550"/>
      <c r="G266" s="551"/>
    </row>
    <row r="267" spans="1:7" ht="15.75" x14ac:dyDescent="0.25">
      <c r="A267" s="3">
        <v>4</v>
      </c>
      <c r="B267" s="6" t="s">
        <v>24</v>
      </c>
      <c r="C267" s="3">
        <v>14.5</v>
      </c>
      <c r="D267" s="3"/>
      <c r="E267" s="8" t="str">
        <f t="shared" si="12"/>
        <v>B1</v>
      </c>
      <c r="F267" s="550"/>
      <c r="G267" s="551"/>
    </row>
    <row r="268" spans="1:7" ht="15.75" x14ac:dyDescent="0.25">
      <c r="A268" s="3">
        <v>5</v>
      </c>
      <c r="B268" s="6" t="s">
        <v>25</v>
      </c>
      <c r="C268" s="3">
        <v>13</v>
      </c>
      <c r="D268" s="3"/>
      <c r="E268" s="8" t="str">
        <f t="shared" si="12"/>
        <v>B2</v>
      </c>
      <c r="F268" s="550"/>
      <c r="G268" s="551"/>
    </row>
    <row r="269" spans="1:7" ht="15.75" x14ac:dyDescent="0.25">
      <c r="A269" s="3">
        <v>6</v>
      </c>
      <c r="B269" s="6" t="s">
        <v>26</v>
      </c>
      <c r="C269" s="3">
        <v>10</v>
      </c>
      <c r="D269" s="3"/>
      <c r="E269" s="8" t="str">
        <f t="shared" si="12"/>
        <v>C1</v>
      </c>
      <c r="F269" s="550"/>
      <c r="G269" s="551"/>
    </row>
    <row r="270" spans="1:7" ht="15.75" x14ac:dyDescent="0.25">
      <c r="A270" s="1"/>
      <c r="B270" s="1"/>
      <c r="C270" s="3"/>
      <c r="D270" s="3"/>
      <c r="E270" s="1"/>
      <c r="F270" s="550"/>
      <c r="G270" s="551"/>
    </row>
    <row r="271" spans="1:7" ht="15.75" x14ac:dyDescent="0.25">
      <c r="A271" s="1"/>
      <c r="B271" s="3" t="s">
        <v>27</v>
      </c>
      <c r="C271" s="3">
        <f>SUM(C264:C269)</f>
        <v>73</v>
      </c>
      <c r="D271" s="3"/>
      <c r="E271" s="1"/>
      <c r="F271" s="550"/>
      <c r="G271" s="551"/>
    </row>
    <row r="272" spans="1:7" ht="15.75" x14ac:dyDescent="0.25">
      <c r="A272" s="1"/>
      <c r="B272" s="9" t="s">
        <v>28</v>
      </c>
      <c r="C272" s="10">
        <f>(C271/120*100)</f>
        <v>60.833333333333329</v>
      </c>
      <c r="D272" s="10"/>
      <c r="E272" s="1"/>
      <c r="F272" s="552"/>
      <c r="G272" s="553"/>
    </row>
    <row r="273" spans="1:7" ht="15" customHeight="1" x14ac:dyDescent="0.25">
      <c r="A273" s="554" t="s">
        <v>29</v>
      </c>
      <c r="B273" s="555" t="s">
        <v>30</v>
      </c>
      <c r="C273" s="556"/>
      <c r="D273" s="11"/>
      <c r="E273" s="555" t="s">
        <v>31</v>
      </c>
      <c r="F273" s="559"/>
      <c r="G273" s="556"/>
    </row>
    <row r="274" spans="1:7" ht="15" customHeight="1" x14ac:dyDescent="0.25">
      <c r="A274" s="554"/>
      <c r="B274" s="557"/>
      <c r="C274" s="558"/>
      <c r="D274" s="12"/>
      <c r="E274" s="557"/>
      <c r="F274" s="560"/>
      <c r="G274" s="558"/>
    </row>
    <row r="277" spans="1:7" ht="15.75" x14ac:dyDescent="0.25">
      <c r="A277" s="1"/>
      <c r="B277" s="561" t="s">
        <v>0</v>
      </c>
      <c r="C277" s="561"/>
      <c r="D277" s="561"/>
      <c r="E277" s="561"/>
      <c r="F277" s="561"/>
      <c r="G277" s="561"/>
    </row>
    <row r="278" spans="1:7" ht="15.75" x14ac:dyDescent="0.25">
      <c r="A278" s="1"/>
      <c r="B278" s="561" t="s">
        <v>1</v>
      </c>
      <c r="C278" s="561"/>
      <c r="D278" s="561"/>
      <c r="E278" s="561"/>
      <c r="F278" s="561"/>
      <c r="G278" s="561"/>
    </row>
    <row r="279" spans="1:7" ht="15.75" x14ac:dyDescent="0.25">
      <c r="A279" s="1"/>
      <c r="B279" s="561" t="s">
        <v>2</v>
      </c>
      <c r="C279" s="561"/>
      <c r="D279" s="561"/>
      <c r="E279" s="561"/>
      <c r="F279" s="561"/>
      <c r="G279" s="561"/>
    </row>
    <row r="280" spans="1:7" ht="15.75" x14ac:dyDescent="0.25">
      <c r="A280" s="1"/>
      <c r="B280" s="562" t="s">
        <v>3</v>
      </c>
      <c r="C280" s="562"/>
      <c r="D280" s="562"/>
      <c r="E280" s="562"/>
      <c r="F280" s="562"/>
      <c r="G280" s="562"/>
    </row>
    <row r="281" spans="1:7" ht="15.75" x14ac:dyDescent="0.25">
      <c r="A281" s="1"/>
      <c r="B281" s="561" t="s">
        <v>4</v>
      </c>
      <c r="C281" s="561"/>
      <c r="D281" s="561"/>
      <c r="E281" s="561"/>
      <c r="F281" s="561"/>
      <c r="G281" s="561"/>
    </row>
    <row r="282" spans="1:7" ht="15.75" x14ac:dyDescent="0.25">
      <c r="A282" s="561" t="s">
        <v>5</v>
      </c>
      <c r="B282" s="561"/>
      <c r="C282" s="561"/>
      <c r="D282" s="561"/>
      <c r="E282" s="561"/>
      <c r="F282" s="561"/>
      <c r="G282" s="561"/>
    </row>
    <row r="283" spans="1:7" ht="15.75" x14ac:dyDescent="0.25">
      <c r="A283" s="1" t="s">
        <v>6</v>
      </c>
      <c r="B283" s="546" t="s">
        <v>7</v>
      </c>
      <c r="C283" s="547"/>
      <c r="D283" s="2"/>
      <c r="E283" s="546" t="s">
        <v>8</v>
      </c>
      <c r="F283" s="547"/>
      <c r="G283" s="3">
        <v>1226</v>
      </c>
    </row>
    <row r="284" spans="1:7" ht="15.75" x14ac:dyDescent="0.25">
      <c r="A284" s="1" t="s">
        <v>9</v>
      </c>
      <c r="B284" s="546" t="s">
        <v>69</v>
      </c>
      <c r="C284" s="547"/>
      <c r="D284" s="2"/>
      <c r="E284" s="546" t="s">
        <v>11</v>
      </c>
      <c r="F284" s="547"/>
      <c r="G284" s="3">
        <v>13</v>
      </c>
    </row>
    <row r="285" spans="1:7" ht="15.75" x14ac:dyDescent="0.25">
      <c r="A285" s="1" t="s">
        <v>12</v>
      </c>
      <c r="B285" s="4" t="s">
        <v>70</v>
      </c>
      <c r="C285" s="5"/>
      <c r="D285" s="5"/>
      <c r="E285" s="1" t="s">
        <v>14</v>
      </c>
      <c r="F285" s="3"/>
      <c r="G285" s="3" t="s">
        <v>71</v>
      </c>
    </row>
    <row r="286" spans="1:7" ht="15.75" x14ac:dyDescent="0.25">
      <c r="A286" s="3" t="s">
        <v>16</v>
      </c>
      <c r="B286" s="3" t="s">
        <v>17</v>
      </c>
      <c r="C286" s="3" t="s">
        <v>18</v>
      </c>
      <c r="D286" s="3"/>
      <c r="E286" s="3" t="s">
        <v>19</v>
      </c>
      <c r="F286" s="548" t="s">
        <v>35</v>
      </c>
      <c r="G286" s="549"/>
    </row>
    <row r="287" spans="1:7" ht="15.75" x14ac:dyDescent="0.25">
      <c r="A287" s="3">
        <v>1</v>
      </c>
      <c r="B287" s="6" t="s">
        <v>21</v>
      </c>
      <c r="C287" s="7">
        <v>11.5</v>
      </c>
      <c r="D287" s="7"/>
      <c r="E287" s="8" t="str">
        <f>IF(C287&gt;=18,"A1",IF(C287&gt;=16,"A2",IF(C287&gt;=14,"B1",IF(C287&gt;=12,"B2",IF(C287&gt;=10,"C1",IF(C287&gt;=8,"C2",IF(C287&gt;=6.5,"D","E")))))))</f>
        <v>C1</v>
      </c>
      <c r="F287" s="550"/>
      <c r="G287" s="551"/>
    </row>
    <row r="288" spans="1:7" ht="15.75" x14ac:dyDescent="0.25">
      <c r="A288" s="3">
        <v>2</v>
      </c>
      <c r="B288" s="6" t="s">
        <v>22</v>
      </c>
      <c r="C288" s="7">
        <v>16</v>
      </c>
      <c r="D288" s="7"/>
      <c r="E288" s="8" t="str">
        <f t="shared" ref="E288:E292" si="13">IF(C288&gt;=18,"A1",IF(C288&gt;=16,"A2",IF(C288&gt;=14,"B1",IF(C288&gt;=12,"B2",IF(C288&gt;=10,"C1",IF(C288&gt;=8,"C2",IF(C288&gt;=6.5,"D","E")))))))</f>
        <v>A2</v>
      </c>
      <c r="F288" s="550"/>
      <c r="G288" s="551"/>
    </row>
    <row r="289" spans="1:7" ht="15.75" x14ac:dyDescent="0.25">
      <c r="A289" s="3">
        <v>3</v>
      </c>
      <c r="B289" s="6" t="s">
        <v>23</v>
      </c>
      <c r="C289" s="7">
        <v>12</v>
      </c>
      <c r="D289" s="7"/>
      <c r="E289" s="8" t="str">
        <f t="shared" si="13"/>
        <v>B2</v>
      </c>
      <c r="F289" s="550"/>
      <c r="G289" s="551"/>
    </row>
    <row r="290" spans="1:7" ht="15.75" x14ac:dyDescent="0.25">
      <c r="A290" s="3">
        <v>4</v>
      </c>
      <c r="B290" s="6" t="s">
        <v>24</v>
      </c>
      <c r="C290" s="7">
        <v>11</v>
      </c>
      <c r="D290" s="7"/>
      <c r="E290" s="8" t="str">
        <f t="shared" si="13"/>
        <v>C1</v>
      </c>
      <c r="F290" s="550"/>
      <c r="G290" s="551"/>
    </row>
    <row r="291" spans="1:7" ht="15.75" x14ac:dyDescent="0.25">
      <c r="A291" s="3">
        <v>5</v>
      </c>
      <c r="B291" s="6" t="s">
        <v>25</v>
      </c>
      <c r="C291" s="7">
        <v>13</v>
      </c>
      <c r="D291" s="7"/>
      <c r="E291" s="8" t="str">
        <f t="shared" si="13"/>
        <v>B2</v>
      </c>
      <c r="F291" s="550"/>
      <c r="G291" s="551"/>
    </row>
    <row r="292" spans="1:7" ht="15.75" x14ac:dyDescent="0.25">
      <c r="A292" s="3">
        <v>6</v>
      </c>
      <c r="B292" s="6" t="s">
        <v>26</v>
      </c>
      <c r="C292" s="3">
        <v>8.5</v>
      </c>
      <c r="D292" s="3"/>
      <c r="E292" s="8" t="str">
        <f t="shared" si="13"/>
        <v>C2</v>
      </c>
      <c r="F292" s="550"/>
      <c r="G292" s="551"/>
    </row>
    <row r="293" spans="1:7" ht="15.75" x14ac:dyDescent="0.25">
      <c r="A293" s="1"/>
      <c r="B293" s="1"/>
      <c r="C293" s="3"/>
      <c r="D293" s="3"/>
      <c r="E293" s="1"/>
      <c r="F293" s="550"/>
      <c r="G293" s="551"/>
    </row>
    <row r="294" spans="1:7" ht="15.75" x14ac:dyDescent="0.25">
      <c r="A294" s="1"/>
      <c r="B294" s="3" t="s">
        <v>27</v>
      </c>
      <c r="C294" s="3">
        <f>SUM(C287:C292)</f>
        <v>72</v>
      </c>
      <c r="D294" s="3"/>
      <c r="E294" s="1"/>
      <c r="F294" s="550"/>
      <c r="G294" s="551"/>
    </row>
    <row r="295" spans="1:7" ht="15.75" x14ac:dyDescent="0.25">
      <c r="A295" s="1"/>
      <c r="B295" s="9" t="s">
        <v>28</v>
      </c>
      <c r="C295" s="10">
        <f>(C294/120*100)</f>
        <v>60</v>
      </c>
      <c r="D295" s="10"/>
      <c r="E295" s="1"/>
      <c r="F295" s="552"/>
      <c r="G295" s="553"/>
    </row>
    <row r="296" spans="1:7" ht="15" customHeight="1" x14ac:dyDescent="0.25">
      <c r="A296" s="554" t="s">
        <v>29</v>
      </c>
      <c r="B296" s="555" t="s">
        <v>30</v>
      </c>
      <c r="C296" s="556"/>
      <c r="D296" s="11"/>
      <c r="E296" s="555" t="s">
        <v>31</v>
      </c>
      <c r="F296" s="559"/>
      <c r="G296" s="556"/>
    </row>
    <row r="297" spans="1:7" ht="15" customHeight="1" x14ac:dyDescent="0.25">
      <c r="A297" s="554"/>
      <c r="B297" s="557"/>
      <c r="C297" s="558"/>
      <c r="D297" s="12"/>
      <c r="E297" s="557"/>
      <c r="F297" s="560"/>
      <c r="G297" s="558"/>
    </row>
    <row r="300" spans="1:7" ht="15.75" x14ac:dyDescent="0.25">
      <c r="A300" s="1"/>
      <c r="B300" s="561" t="s">
        <v>0</v>
      </c>
      <c r="C300" s="561"/>
      <c r="D300" s="561"/>
      <c r="E300" s="561"/>
      <c r="F300" s="561"/>
      <c r="G300" s="561"/>
    </row>
    <row r="301" spans="1:7" ht="15.75" x14ac:dyDescent="0.25">
      <c r="A301" s="1"/>
      <c r="B301" s="561" t="s">
        <v>1</v>
      </c>
      <c r="C301" s="561"/>
      <c r="D301" s="561"/>
      <c r="E301" s="561"/>
      <c r="F301" s="561"/>
      <c r="G301" s="561"/>
    </row>
    <row r="302" spans="1:7" ht="15.75" x14ac:dyDescent="0.25">
      <c r="A302" s="1"/>
      <c r="B302" s="561" t="s">
        <v>2</v>
      </c>
      <c r="C302" s="561"/>
      <c r="D302" s="561"/>
      <c r="E302" s="561"/>
      <c r="F302" s="561"/>
      <c r="G302" s="561"/>
    </row>
    <row r="303" spans="1:7" ht="15.75" x14ac:dyDescent="0.25">
      <c r="A303" s="1"/>
      <c r="B303" s="562" t="s">
        <v>3</v>
      </c>
      <c r="C303" s="562"/>
      <c r="D303" s="562"/>
      <c r="E303" s="562"/>
      <c r="F303" s="562"/>
      <c r="G303" s="562"/>
    </row>
    <row r="304" spans="1:7" ht="15.75" x14ac:dyDescent="0.25">
      <c r="A304" s="1"/>
      <c r="B304" s="561" t="s">
        <v>4</v>
      </c>
      <c r="C304" s="561"/>
      <c r="D304" s="561"/>
      <c r="E304" s="561"/>
      <c r="F304" s="561"/>
      <c r="G304" s="561"/>
    </row>
    <row r="305" spans="1:7" ht="15.75" x14ac:dyDescent="0.25">
      <c r="A305" s="561" t="s">
        <v>5</v>
      </c>
      <c r="B305" s="561"/>
      <c r="C305" s="561"/>
      <c r="D305" s="561"/>
      <c r="E305" s="561"/>
      <c r="F305" s="561"/>
      <c r="G305" s="561"/>
    </row>
    <row r="306" spans="1:7" ht="15.75" x14ac:dyDescent="0.25">
      <c r="A306" s="1" t="s">
        <v>6</v>
      </c>
      <c r="B306" s="546" t="s">
        <v>7</v>
      </c>
      <c r="C306" s="547"/>
      <c r="D306" s="2"/>
      <c r="E306" s="546" t="s">
        <v>8</v>
      </c>
      <c r="F306" s="547"/>
      <c r="G306" s="3">
        <v>1227</v>
      </c>
    </row>
    <row r="307" spans="1:7" ht="15.75" x14ac:dyDescent="0.25">
      <c r="A307" s="1" t="s">
        <v>9</v>
      </c>
      <c r="B307" s="546" t="s">
        <v>72</v>
      </c>
      <c r="C307" s="547"/>
      <c r="D307" s="2"/>
      <c r="E307" s="546" t="s">
        <v>11</v>
      </c>
      <c r="F307" s="547"/>
      <c r="G307" s="3">
        <v>14</v>
      </c>
    </row>
    <row r="308" spans="1:7" ht="15.75" x14ac:dyDescent="0.25">
      <c r="A308" s="1" t="s">
        <v>12</v>
      </c>
      <c r="B308" s="4" t="s">
        <v>73</v>
      </c>
      <c r="C308" s="5"/>
      <c r="D308" s="5"/>
      <c r="E308" s="1" t="s">
        <v>14</v>
      </c>
      <c r="F308" s="3"/>
      <c r="G308" s="3" t="s">
        <v>74</v>
      </c>
    </row>
    <row r="309" spans="1:7" ht="15.75" x14ac:dyDescent="0.25">
      <c r="A309" s="3" t="s">
        <v>16</v>
      </c>
      <c r="B309" s="3" t="s">
        <v>17</v>
      </c>
      <c r="C309" s="3" t="s">
        <v>18</v>
      </c>
      <c r="D309" s="3"/>
      <c r="E309" s="3" t="s">
        <v>19</v>
      </c>
      <c r="F309" s="548" t="s">
        <v>54</v>
      </c>
      <c r="G309" s="549"/>
    </row>
    <row r="310" spans="1:7" ht="15.75" x14ac:dyDescent="0.25">
      <c r="A310" s="3">
        <v>1</v>
      </c>
      <c r="B310" s="6" t="s">
        <v>21</v>
      </c>
      <c r="C310" s="3">
        <v>18</v>
      </c>
      <c r="D310" s="3"/>
      <c r="E310" s="8" t="str">
        <f>IF(C310&gt;=18,"A1",IF(C310&gt;=16,"A2",IF(C310&gt;=14,"B1",IF(C310&gt;=12,"B2",IF(C310&gt;=10,"C1",IF(C310&gt;=8,"C2",IF(C310&gt;=6.5,"D","E")))))))</f>
        <v>A1</v>
      </c>
      <c r="F310" s="550"/>
      <c r="G310" s="551"/>
    </row>
    <row r="311" spans="1:7" ht="15.75" x14ac:dyDescent="0.25">
      <c r="A311" s="3">
        <v>2</v>
      </c>
      <c r="B311" s="6" t="s">
        <v>22</v>
      </c>
      <c r="C311" s="3">
        <v>18.5</v>
      </c>
      <c r="D311" s="3"/>
      <c r="E311" s="8" t="str">
        <f t="shared" ref="E311:E315" si="14">IF(C311&gt;=18,"A1",IF(C311&gt;=16,"A2",IF(C311&gt;=14,"B1",IF(C311&gt;=12,"B2",IF(C311&gt;=10,"C1",IF(C311&gt;=8,"C2",IF(C311&gt;=6.5,"D","E")))))))</f>
        <v>A1</v>
      </c>
      <c r="F311" s="550"/>
      <c r="G311" s="551"/>
    </row>
    <row r="312" spans="1:7" ht="15.75" x14ac:dyDescent="0.25">
      <c r="A312" s="3">
        <v>3</v>
      </c>
      <c r="B312" s="6" t="s">
        <v>23</v>
      </c>
      <c r="C312" s="3">
        <v>18</v>
      </c>
      <c r="D312" s="3"/>
      <c r="E312" s="8" t="str">
        <f t="shared" si="14"/>
        <v>A1</v>
      </c>
      <c r="F312" s="550"/>
      <c r="G312" s="551"/>
    </row>
    <row r="313" spans="1:7" ht="15.75" x14ac:dyDescent="0.25">
      <c r="A313" s="3">
        <v>4</v>
      </c>
      <c r="B313" s="6" t="s">
        <v>24</v>
      </c>
      <c r="C313" s="3">
        <v>19.5</v>
      </c>
      <c r="D313" s="3"/>
      <c r="E313" s="8" t="str">
        <f t="shared" si="14"/>
        <v>A1</v>
      </c>
      <c r="F313" s="550"/>
      <c r="G313" s="551"/>
    </row>
    <row r="314" spans="1:7" ht="15.75" x14ac:dyDescent="0.25">
      <c r="A314" s="3">
        <v>5</v>
      </c>
      <c r="B314" s="6" t="s">
        <v>25</v>
      </c>
      <c r="C314" s="3">
        <v>19</v>
      </c>
      <c r="D314" s="3"/>
      <c r="E314" s="8" t="str">
        <f t="shared" si="14"/>
        <v>A1</v>
      </c>
      <c r="F314" s="550"/>
      <c r="G314" s="551"/>
    </row>
    <row r="315" spans="1:7" ht="15.75" x14ac:dyDescent="0.25">
      <c r="A315" s="3">
        <v>6</v>
      </c>
      <c r="B315" s="6" t="s">
        <v>26</v>
      </c>
      <c r="C315" s="3">
        <v>18</v>
      </c>
      <c r="D315" s="3"/>
      <c r="E315" s="8" t="str">
        <f t="shared" si="14"/>
        <v>A1</v>
      </c>
      <c r="F315" s="550"/>
      <c r="G315" s="551"/>
    </row>
    <row r="316" spans="1:7" ht="15.75" x14ac:dyDescent="0.25">
      <c r="A316" s="1"/>
      <c r="B316" s="1"/>
      <c r="C316" s="3"/>
      <c r="D316" s="3"/>
      <c r="E316" s="1"/>
      <c r="F316" s="550"/>
      <c r="G316" s="551"/>
    </row>
    <row r="317" spans="1:7" ht="15.75" x14ac:dyDescent="0.25">
      <c r="A317" s="1"/>
      <c r="B317" s="3" t="s">
        <v>27</v>
      </c>
      <c r="C317" s="3">
        <f>SUM(C310:C315)</f>
        <v>111</v>
      </c>
      <c r="D317" s="3"/>
      <c r="E317" s="1"/>
      <c r="F317" s="550"/>
      <c r="G317" s="551"/>
    </row>
    <row r="318" spans="1:7" ht="15.75" x14ac:dyDescent="0.25">
      <c r="A318" s="1"/>
      <c r="B318" s="9" t="s">
        <v>28</v>
      </c>
      <c r="C318" s="10">
        <f>(C317/120*100)</f>
        <v>92.5</v>
      </c>
      <c r="D318" s="10"/>
      <c r="E318" s="1"/>
      <c r="F318" s="552"/>
      <c r="G318" s="553"/>
    </row>
    <row r="319" spans="1:7" ht="15" customHeight="1" x14ac:dyDescent="0.25">
      <c r="A319" s="554" t="s">
        <v>29</v>
      </c>
      <c r="B319" s="555" t="s">
        <v>30</v>
      </c>
      <c r="C319" s="556"/>
      <c r="D319" s="11"/>
      <c r="E319" s="555" t="s">
        <v>31</v>
      </c>
      <c r="F319" s="559"/>
      <c r="G319" s="556"/>
    </row>
    <row r="320" spans="1:7" ht="15" customHeight="1" x14ac:dyDescent="0.25">
      <c r="A320" s="554"/>
      <c r="B320" s="557"/>
      <c r="C320" s="558"/>
      <c r="D320" s="12"/>
      <c r="E320" s="557"/>
      <c r="F320" s="560"/>
      <c r="G320" s="558"/>
    </row>
    <row r="322" spans="1:7" ht="15.75" x14ac:dyDescent="0.25">
      <c r="A322" s="1"/>
      <c r="B322" s="561" t="s">
        <v>0</v>
      </c>
      <c r="C322" s="561"/>
      <c r="D322" s="561"/>
      <c r="E322" s="561"/>
      <c r="F322" s="561"/>
      <c r="G322" s="561"/>
    </row>
    <row r="323" spans="1:7" ht="15.75" x14ac:dyDescent="0.25">
      <c r="A323" s="1"/>
      <c r="B323" s="561" t="s">
        <v>1</v>
      </c>
      <c r="C323" s="561"/>
      <c r="D323" s="561"/>
      <c r="E323" s="561"/>
      <c r="F323" s="561"/>
      <c r="G323" s="561"/>
    </row>
    <row r="324" spans="1:7" ht="15.75" x14ac:dyDescent="0.25">
      <c r="A324" s="1"/>
      <c r="B324" s="561" t="s">
        <v>2</v>
      </c>
      <c r="C324" s="561"/>
      <c r="D324" s="561"/>
      <c r="E324" s="561"/>
      <c r="F324" s="561"/>
      <c r="G324" s="561"/>
    </row>
    <row r="325" spans="1:7" ht="15.75" x14ac:dyDescent="0.25">
      <c r="A325" s="1"/>
      <c r="B325" s="562" t="s">
        <v>3</v>
      </c>
      <c r="C325" s="562"/>
      <c r="D325" s="562"/>
      <c r="E325" s="562"/>
      <c r="F325" s="562"/>
      <c r="G325" s="562"/>
    </row>
    <row r="326" spans="1:7" ht="15.75" x14ac:dyDescent="0.25">
      <c r="A326" s="1"/>
      <c r="B326" s="561" t="s">
        <v>4</v>
      </c>
      <c r="C326" s="561"/>
      <c r="D326" s="561"/>
      <c r="E326" s="561"/>
      <c r="F326" s="561"/>
      <c r="G326" s="561"/>
    </row>
    <row r="327" spans="1:7" ht="15.75" x14ac:dyDescent="0.25">
      <c r="A327" s="561" t="s">
        <v>5</v>
      </c>
      <c r="B327" s="561"/>
      <c r="C327" s="561"/>
      <c r="D327" s="561"/>
      <c r="E327" s="561"/>
      <c r="F327" s="561"/>
      <c r="G327" s="561"/>
    </row>
    <row r="328" spans="1:7" ht="15.75" x14ac:dyDescent="0.25">
      <c r="A328" s="1" t="s">
        <v>6</v>
      </c>
      <c r="B328" s="546" t="s">
        <v>7</v>
      </c>
      <c r="C328" s="547"/>
      <c r="D328" s="2"/>
      <c r="E328" s="546" t="s">
        <v>8</v>
      </c>
      <c r="F328" s="547"/>
      <c r="G328" s="21">
        <v>1550</v>
      </c>
    </row>
    <row r="329" spans="1:7" ht="15.75" x14ac:dyDescent="0.25">
      <c r="A329" s="1" t="s">
        <v>9</v>
      </c>
      <c r="B329" s="563" t="s">
        <v>75</v>
      </c>
      <c r="C329" s="564"/>
      <c r="D329" s="18"/>
      <c r="E329" s="1" t="s">
        <v>57</v>
      </c>
      <c r="F329" s="561">
        <v>15</v>
      </c>
      <c r="G329" s="561"/>
    </row>
    <row r="330" spans="1:7" ht="15.75" x14ac:dyDescent="0.25">
      <c r="A330" s="1" t="s">
        <v>12</v>
      </c>
      <c r="B330" s="19" t="s">
        <v>76</v>
      </c>
      <c r="C330" s="5"/>
      <c r="D330" s="5"/>
      <c r="E330" s="1" t="s">
        <v>14</v>
      </c>
      <c r="F330" s="3"/>
      <c r="G330" s="22" t="s">
        <v>77</v>
      </c>
    </row>
    <row r="331" spans="1:7" ht="15.75" x14ac:dyDescent="0.25">
      <c r="A331" s="3" t="s">
        <v>16</v>
      </c>
      <c r="B331" s="3" t="s">
        <v>17</v>
      </c>
      <c r="C331" s="3" t="s">
        <v>18</v>
      </c>
      <c r="D331" s="3"/>
      <c r="E331" s="3" t="s">
        <v>19</v>
      </c>
      <c r="F331" s="548" t="s">
        <v>54</v>
      </c>
      <c r="G331" s="549"/>
    </row>
    <row r="332" spans="1:7" ht="15.75" x14ac:dyDescent="0.25">
      <c r="A332" s="3">
        <v>1</v>
      </c>
      <c r="B332" s="6" t="s">
        <v>21</v>
      </c>
      <c r="C332" s="3">
        <v>17</v>
      </c>
      <c r="D332" s="3"/>
      <c r="E332" s="8" t="str">
        <f>IF(C332&gt;=18,"A1",IF(C332&gt;=16,"A2",IF(C332&gt;=14,"B1",IF(C332&gt;=12,"B2",IF(C332&gt;=10,"C1",IF(C332&gt;=8,"C2",IF(C332&gt;=6.5,"D","E")))))))</f>
        <v>A2</v>
      </c>
      <c r="F332" s="550"/>
      <c r="G332" s="551"/>
    </row>
    <row r="333" spans="1:7" ht="15.75" x14ac:dyDescent="0.25">
      <c r="A333" s="3">
        <v>2</v>
      </c>
      <c r="B333" s="6" t="s">
        <v>22</v>
      </c>
      <c r="C333" s="3">
        <v>19.5</v>
      </c>
      <c r="D333" s="3"/>
      <c r="E333" s="8" t="str">
        <f t="shared" ref="E333:E337" si="15">IF(C333&gt;=18,"A1",IF(C333&gt;=16,"A2",IF(C333&gt;=14,"B1",IF(C333&gt;=12,"B2",IF(C333&gt;=10,"C1",IF(C333&gt;=8,"C2",IF(C333&gt;=6.5,"D","E")))))))</f>
        <v>A1</v>
      </c>
      <c r="F333" s="550"/>
      <c r="G333" s="551"/>
    </row>
    <row r="334" spans="1:7" ht="15.75" x14ac:dyDescent="0.25">
      <c r="A334" s="3">
        <v>3</v>
      </c>
      <c r="B334" s="6" t="s">
        <v>23</v>
      </c>
      <c r="C334" s="3">
        <v>16</v>
      </c>
      <c r="D334" s="3"/>
      <c r="E334" s="8" t="str">
        <f t="shared" si="15"/>
        <v>A2</v>
      </c>
      <c r="F334" s="550"/>
      <c r="G334" s="551"/>
    </row>
    <row r="335" spans="1:7" ht="15.75" x14ac:dyDescent="0.25">
      <c r="A335" s="3">
        <v>4</v>
      </c>
      <c r="B335" s="6" t="s">
        <v>24</v>
      </c>
      <c r="C335" s="3">
        <v>20</v>
      </c>
      <c r="D335" s="3"/>
      <c r="E335" s="8" t="str">
        <f t="shared" si="15"/>
        <v>A1</v>
      </c>
      <c r="F335" s="550"/>
      <c r="G335" s="551"/>
    </row>
    <row r="336" spans="1:7" ht="15.75" x14ac:dyDescent="0.25">
      <c r="A336" s="3">
        <v>5</v>
      </c>
      <c r="B336" s="6" t="s">
        <v>25</v>
      </c>
      <c r="C336" s="3">
        <v>19</v>
      </c>
      <c r="D336" s="3"/>
      <c r="E336" s="8" t="str">
        <f t="shared" si="15"/>
        <v>A1</v>
      </c>
      <c r="F336" s="550"/>
      <c r="G336" s="551"/>
    </row>
    <row r="337" spans="1:7" ht="15.75" x14ac:dyDescent="0.25">
      <c r="A337" s="3">
        <v>6</v>
      </c>
      <c r="B337" s="6" t="s">
        <v>26</v>
      </c>
      <c r="C337" s="3">
        <v>18.5</v>
      </c>
      <c r="D337" s="3"/>
      <c r="E337" s="8" t="str">
        <f t="shared" si="15"/>
        <v>A1</v>
      </c>
      <c r="F337" s="550"/>
      <c r="G337" s="551"/>
    </row>
    <row r="338" spans="1:7" ht="15.75" x14ac:dyDescent="0.25">
      <c r="A338" s="1"/>
      <c r="B338" s="1"/>
      <c r="C338" s="3"/>
      <c r="D338" s="3"/>
      <c r="E338" s="1"/>
      <c r="F338" s="550"/>
      <c r="G338" s="551"/>
    </row>
    <row r="339" spans="1:7" ht="15.75" x14ac:dyDescent="0.25">
      <c r="A339" s="1"/>
      <c r="B339" s="3" t="s">
        <v>27</v>
      </c>
      <c r="C339" s="3">
        <f>SUM(C332:C337)</f>
        <v>110</v>
      </c>
      <c r="D339" s="3"/>
      <c r="E339" s="1"/>
      <c r="F339" s="550"/>
      <c r="G339" s="551"/>
    </row>
    <row r="340" spans="1:7" ht="15.75" x14ac:dyDescent="0.25">
      <c r="A340" s="1"/>
      <c r="B340" s="9" t="s">
        <v>28</v>
      </c>
      <c r="C340" s="10">
        <f>(C339/120*100)</f>
        <v>91.666666666666657</v>
      </c>
      <c r="D340" s="10"/>
      <c r="E340" s="1"/>
      <c r="F340" s="552"/>
      <c r="G340" s="553"/>
    </row>
    <row r="341" spans="1:7" ht="15" customHeight="1" x14ac:dyDescent="0.25">
      <c r="A341" s="554" t="s">
        <v>29</v>
      </c>
      <c r="B341" s="555" t="s">
        <v>30</v>
      </c>
      <c r="C341" s="556"/>
      <c r="D341" s="11"/>
      <c r="E341" s="555" t="s">
        <v>31</v>
      </c>
      <c r="F341" s="559"/>
      <c r="G341" s="556"/>
    </row>
    <row r="342" spans="1:7" ht="15" customHeight="1" x14ac:dyDescent="0.25">
      <c r="A342" s="554"/>
      <c r="B342" s="557"/>
      <c r="C342" s="558"/>
      <c r="D342" s="12"/>
      <c r="E342" s="557"/>
      <c r="F342" s="560"/>
      <c r="G342" s="558"/>
    </row>
    <row r="344" spans="1:7" ht="15.75" x14ac:dyDescent="0.25">
      <c r="A344" s="1"/>
      <c r="B344" s="561" t="s">
        <v>0</v>
      </c>
      <c r="C344" s="561"/>
      <c r="D344" s="561"/>
      <c r="E344" s="561"/>
      <c r="F344" s="561"/>
      <c r="G344" s="561"/>
    </row>
    <row r="345" spans="1:7" ht="15.75" x14ac:dyDescent="0.25">
      <c r="A345" s="1"/>
      <c r="B345" s="561" t="s">
        <v>1</v>
      </c>
      <c r="C345" s="561"/>
      <c r="D345" s="561"/>
      <c r="E345" s="561"/>
      <c r="F345" s="561"/>
      <c r="G345" s="561"/>
    </row>
    <row r="346" spans="1:7" ht="15.75" x14ac:dyDescent="0.25">
      <c r="A346" s="1"/>
      <c r="B346" s="561" t="s">
        <v>2</v>
      </c>
      <c r="C346" s="561"/>
      <c r="D346" s="561"/>
      <c r="E346" s="561"/>
      <c r="F346" s="561"/>
      <c r="G346" s="561"/>
    </row>
    <row r="347" spans="1:7" ht="15.75" x14ac:dyDescent="0.25">
      <c r="A347" s="1"/>
      <c r="B347" s="562" t="s">
        <v>3</v>
      </c>
      <c r="C347" s="562"/>
      <c r="D347" s="562"/>
      <c r="E347" s="562"/>
      <c r="F347" s="562"/>
      <c r="G347" s="562"/>
    </row>
    <row r="348" spans="1:7" ht="15.75" x14ac:dyDescent="0.25">
      <c r="A348" s="1"/>
      <c r="B348" s="561" t="s">
        <v>4</v>
      </c>
      <c r="C348" s="561"/>
      <c r="D348" s="561"/>
      <c r="E348" s="561"/>
      <c r="F348" s="561"/>
      <c r="G348" s="561"/>
    </row>
    <row r="349" spans="1:7" ht="15.75" x14ac:dyDescent="0.25">
      <c r="A349" s="561" t="s">
        <v>5</v>
      </c>
      <c r="B349" s="561"/>
      <c r="C349" s="561"/>
      <c r="D349" s="561"/>
      <c r="E349" s="561"/>
      <c r="F349" s="561"/>
      <c r="G349" s="561"/>
    </row>
    <row r="350" spans="1:7" ht="15.75" x14ac:dyDescent="0.25">
      <c r="A350" s="1" t="s">
        <v>6</v>
      </c>
      <c r="B350" s="546" t="s">
        <v>7</v>
      </c>
      <c r="C350" s="547"/>
      <c r="D350" s="2"/>
      <c r="E350" s="546" t="s">
        <v>8</v>
      </c>
      <c r="F350" s="547"/>
      <c r="G350" s="3">
        <v>1229</v>
      </c>
    </row>
    <row r="351" spans="1:7" ht="15.75" x14ac:dyDescent="0.25">
      <c r="A351" s="1" t="s">
        <v>9</v>
      </c>
      <c r="B351" s="546" t="s">
        <v>78</v>
      </c>
      <c r="C351" s="547"/>
      <c r="D351" s="2"/>
      <c r="E351" s="546" t="s">
        <v>11</v>
      </c>
      <c r="F351" s="547"/>
      <c r="G351" s="3">
        <v>16</v>
      </c>
    </row>
    <row r="352" spans="1:7" ht="15.75" x14ac:dyDescent="0.25">
      <c r="A352" s="1" t="s">
        <v>12</v>
      </c>
      <c r="B352" s="4" t="s">
        <v>79</v>
      </c>
      <c r="C352" s="5"/>
      <c r="D352" s="5"/>
      <c r="E352" s="1" t="s">
        <v>14</v>
      </c>
      <c r="F352" s="3"/>
      <c r="G352" s="3" t="s">
        <v>80</v>
      </c>
    </row>
    <row r="353" spans="1:7" ht="15.75" x14ac:dyDescent="0.25">
      <c r="A353" s="3" t="s">
        <v>16</v>
      </c>
      <c r="B353" s="3" t="s">
        <v>17</v>
      </c>
      <c r="C353" s="3" t="s">
        <v>18</v>
      </c>
      <c r="D353" s="3"/>
      <c r="E353" s="3" t="s">
        <v>19</v>
      </c>
      <c r="F353" s="548" t="s">
        <v>35</v>
      </c>
      <c r="G353" s="549"/>
    </row>
    <row r="354" spans="1:7" ht="15.75" x14ac:dyDescent="0.25">
      <c r="A354" s="3">
        <v>1</v>
      </c>
      <c r="B354" s="6" t="s">
        <v>21</v>
      </c>
      <c r="C354" s="3">
        <v>10</v>
      </c>
      <c r="D354" s="3"/>
      <c r="E354" s="8" t="str">
        <f>IF(C354&gt;=18,"A1",IF(C354&gt;=16,"A2",IF(C354&gt;=14,"B1",IF(C354&gt;=12,"B2",IF(C354&gt;=10,"C1",IF(C354&gt;=8,"C2",IF(C354&gt;=6.5,"D","E")))))))</f>
        <v>C1</v>
      </c>
      <c r="F354" s="550"/>
      <c r="G354" s="551"/>
    </row>
    <row r="355" spans="1:7" ht="15.75" x14ac:dyDescent="0.25">
      <c r="A355" s="3">
        <v>2</v>
      </c>
      <c r="B355" s="6" t="s">
        <v>22</v>
      </c>
      <c r="C355" s="3">
        <v>14</v>
      </c>
      <c r="D355" s="3"/>
      <c r="E355" s="8" t="str">
        <f t="shared" ref="E355:E359" si="16">IF(C355&gt;=18,"A1",IF(C355&gt;=16,"A2",IF(C355&gt;=14,"B1",IF(C355&gt;=12,"B2",IF(C355&gt;=10,"C1",IF(C355&gt;=8,"C2",IF(C355&gt;=6.5,"D","E")))))))</f>
        <v>B1</v>
      </c>
      <c r="F355" s="550"/>
      <c r="G355" s="551"/>
    </row>
    <row r="356" spans="1:7" ht="15.75" x14ac:dyDescent="0.25">
      <c r="A356" s="3">
        <v>3</v>
      </c>
      <c r="B356" s="6" t="s">
        <v>23</v>
      </c>
      <c r="C356" s="3">
        <v>15.5</v>
      </c>
      <c r="D356" s="3"/>
      <c r="E356" s="8" t="str">
        <f t="shared" si="16"/>
        <v>B1</v>
      </c>
      <c r="F356" s="550"/>
      <c r="G356" s="551"/>
    </row>
    <row r="357" spans="1:7" ht="15.75" x14ac:dyDescent="0.25">
      <c r="A357" s="3">
        <v>4</v>
      </c>
      <c r="B357" s="6" t="s">
        <v>24</v>
      </c>
      <c r="C357" s="3">
        <v>13</v>
      </c>
      <c r="D357" s="3"/>
      <c r="E357" s="8" t="str">
        <f t="shared" si="16"/>
        <v>B2</v>
      </c>
      <c r="F357" s="550"/>
      <c r="G357" s="551"/>
    </row>
    <row r="358" spans="1:7" ht="15.75" x14ac:dyDescent="0.25">
      <c r="A358" s="3">
        <v>5</v>
      </c>
      <c r="B358" s="6" t="s">
        <v>25</v>
      </c>
      <c r="C358" s="3">
        <v>12</v>
      </c>
      <c r="D358" s="3"/>
      <c r="E358" s="8" t="str">
        <f t="shared" si="16"/>
        <v>B2</v>
      </c>
      <c r="F358" s="550"/>
      <c r="G358" s="551"/>
    </row>
    <row r="359" spans="1:7" ht="15.75" x14ac:dyDescent="0.25">
      <c r="A359" s="3">
        <v>6</v>
      </c>
      <c r="B359" s="6" t="s">
        <v>26</v>
      </c>
      <c r="C359" s="3">
        <v>10</v>
      </c>
      <c r="D359" s="3"/>
      <c r="E359" s="8" t="str">
        <f t="shared" si="16"/>
        <v>C1</v>
      </c>
      <c r="F359" s="550"/>
      <c r="G359" s="551"/>
    </row>
    <row r="360" spans="1:7" ht="15.75" x14ac:dyDescent="0.25">
      <c r="A360" s="1"/>
      <c r="B360" s="1"/>
      <c r="C360" s="3"/>
      <c r="D360" s="3"/>
      <c r="E360" s="1"/>
      <c r="F360" s="550"/>
      <c r="G360" s="551"/>
    </row>
    <row r="361" spans="1:7" ht="15.75" x14ac:dyDescent="0.25">
      <c r="A361" s="1"/>
      <c r="B361" s="3" t="s">
        <v>27</v>
      </c>
      <c r="C361" s="3">
        <f>SUM(C354:C359)</f>
        <v>74.5</v>
      </c>
      <c r="D361" s="3"/>
      <c r="E361" s="1"/>
      <c r="F361" s="550"/>
      <c r="G361" s="551"/>
    </row>
    <row r="362" spans="1:7" ht="15.75" x14ac:dyDescent="0.25">
      <c r="A362" s="1"/>
      <c r="B362" s="9" t="s">
        <v>28</v>
      </c>
      <c r="C362" s="10">
        <f>(C361/120*100)</f>
        <v>62.083333333333336</v>
      </c>
      <c r="D362" s="10"/>
      <c r="E362" s="1"/>
      <c r="F362" s="552"/>
      <c r="G362" s="553"/>
    </row>
    <row r="363" spans="1:7" ht="15" customHeight="1" x14ac:dyDescent="0.25">
      <c r="A363" s="554" t="s">
        <v>29</v>
      </c>
      <c r="B363" s="555" t="s">
        <v>30</v>
      </c>
      <c r="C363" s="556"/>
      <c r="D363" s="11"/>
      <c r="E363" s="555" t="s">
        <v>31</v>
      </c>
      <c r="F363" s="559"/>
      <c r="G363" s="556"/>
    </row>
    <row r="364" spans="1:7" ht="15" customHeight="1" x14ac:dyDescent="0.25">
      <c r="A364" s="554"/>
      <c r="B364" s="557"/>
      <c r="C364" s="558"/>
      <c r="D364" s="12"/>
      <c r="E364" s="557"/>
      <c r="F364" s="560"/>
      <c r="G364" s="558"/>
    </row>
    <row r="366" spans="1:7" ht="15.75" x14ac:dyDescent="0.25">
      <c r="A366" s="1"/>
      <c r="B366" s="561" t="s">
        <v>0</v>
      </c>
      <c r="C366" s="561"/>
      <c r="D366" s="561"/>
      <c r="E366" s="561"/>
      <c r="F366" s="561"/>
      <c r="G366" s="561"/>
    </row>
    <row r="367" spans="1:7" ht="15.75" x14ac:dyDescent="0.25">
      <c r="A367" s="1"/>
      <c r="B367" s="561" t="s">
        <v>1</v>
      </c>
      <c r="C367" s="561"/>
      <c r="D367" s="561"/>
      <c r="E367" s="561"/>
      <c r="F367" s="561"/>
      <c r="G367" s="561"/>
    </row>
    <row r="368" spans="1:7" ht="15.75" x14ac:dyDescent="0.25">
      <c r="A368" s="1"/>
      <c r="B368" s="561" t="s">
        <v>2</v>
      </c>
      <c r="C368" s="561"/>
      <c r="D368" s="561"/>
      <c r="E368" s="561"/>
      <c r="F368" s="561"/>
      <c r="G368" s="561"/>
    </row>
    <row r="369" spans="1:7" ht="15.75" x14ac:dyDescent="0.25">
      <c r="A369" s="1"/>
      <c r="B369" s="562" t="s">
        <v>3</v>
      </c>
      <c r="C369" s="562"/>
      <c r="D369" s="562"/>
      <c r="E369" s="562"/>
      <c r="F369" s="562"/>
      <c r="G369" s="562"/>
    </row>
    <row r="370" spans="1:7" ht="15.75" x14ac:dyDescent="0.25">
      <c r="A370" s="1"/>
      <c r="B370" s="561" t="s">
        <v>4</v>
      </c>
      <c r="C370" s="561"/>
      <c r="D370" s="561"/>
      <c r="E370" s="561"/>
      <c r="F370" s="561"/>
      <c r="G370" s="561"/>
    </row>
    <row r="371" spans="1:7" ht="15.75" x14ac:dyDescent="0.25">
      <c r="A371" s="561" t="s">
        <v>5</v>
      </c>
      <c r="B371" s="561"/>
      <c r="C371" s="561"/>
      <c r="D371" s="561"/>
      <c r="E371" s="561"/>
      <c r="F371" s="561"/>
      <c r="G371" s="561"/>
    </row>
    <row r="372" spans="1:7" ht="15.75" x14ac:dyDescent="0.25">
      <c r="A372" s="1" t="s">
        <v>6</v>
      </c>
      <c r="B372" s="546" t="s">
        <v>7</v>
      </c>
      <c r="C372" s="547"/>
      <c r="D372" s="2"/>
      <c r="E372" s="546" t="s">
        <v>8</v>
      </c>
      <c r="F372" s="547"/>
      <c r="G372" s="3">
        <v>1567</v>
      </c>
    </row>
    <row r="373" spans="1:7" ht="15.75" x14ac:dyDescent="0.25">
      <c r="A373" s="1" t="s">
        <v>9</v>
      </c>
      <c r="B373" s="546" t="s">
        <v>81</v>
      </c>
      <c r="C373" s="547"/>
      <c r="D373" s="5"/>
      <c r="E373" s="1" t="s">
        <v>57</v>
      </c>
      <c r="F373" s="561">
        <v>17</v>
      </c>
      <c r="G373" s="561"/>
    </row>
    <row r="374" spans="1:7" ht="30" x14ac:dyDescent="0.25">
      <c r="A374" s="1" t="s">
        <v>12</v>
      </c>
      <c r="B374" s="23" t="s">
        <v>82</v>
      </c>
      <c r="C374" s="5"/>
      <c r="D374" s="5"/>
      <c r="E374" s="1" t="s">
        <v>14</v>
      </c>
      <c r="F374" s="3"/>
      <c r="G374" s="24" t="s">
        <v>83</v>
      </c>
    </row>
    <row r="375" spans="1:7" ht="15.75" x14ac:dyDescent="0.25">
      <c r="A375" s="3" t="s">
        <v>16</v>
      </c>
      <c r="B375" s="3" t="s">
        <v>17</v>
      </c>
      <c r="C375" s="3" t="s">
        <v>18</v>
      </c>
      <c r="D375" s="3"/>
      <c r="E375" s="3" t="s">
        <v>19</v>
      </c>
      <c r="F375" s="548"/>
      <c r="G375" s="549"/>
    </row>
    <row r="376" spans="1:7" ht="15.75" x14ac:dyDescent="0.25">
      <c r="A376" s="3">
        <v>1</v>
      </c>
      <c r="B376" s="6" t="s">
        <v>21</v>
      </c>
      <c r="C376" s="3">
        <v>4</v>
      </c>
      <c r="D376" s="3"/>
      <c r="E376" s="8" t="str">
        <f>IF(C376&gt;=18,"A1",IF(C376&gt;=16,"A2",IF(C376&gt;=14,"B1",IF(C376&gt;=12,"B2",IF(C376&gt;=10,"C1",IF(C376&gt;=8,"C2",IF(C376&gt;=6.5,"D","E")))))))</f>
        <v>E</v>
      </c>
      <c r="F376" s="550"/>
      <c r="G376" s="551"/>
    </row>
    <row r="377" spans="1:7" ht="15.75" x14ac:dyDescent="0.25">
      <c r="A377" s="3">
        <v>2</v>
      </c>
      <c r="B377" s="6" t="s">
        <v>22</v>
      </c>
      <c r="C377" s="3">
        <v>11.5</v>
      </c>
      <c r="D377" s="3"/>
      <c r="E377" s="8" t="str">
        <f t="shared" ref="E377:E381" si="17">IF(C377&gt;=18,"A1",IF(C377&gt;=16,"A2",IF(C377&gt;=14,"B1",IF(C377&gt;=12,"B2",IF(C377&gt;=10,"C1",IF(C377&gt;=8,"C2",IF(C377&gt;=6.5,"D","E")))))))</f>
        <v>C1</v>
      </c>
      <c r="F377" s="550"/>
      <c r="G377" s="551"/>
    </row>
    <row r="378" spans="1:7" ht="15.75" x14ac:dyDescent="0.25">
      <c r="A378" s="3">
        <v>3</v>
      </c>
      <c r="B378" s="6" t="s">
        <v>23</v>
      </c>
      <c r="C378" s="3">
        <v>8</v>
      </c>
      <c r="D378" s="3"/>
      <c r="E378" s="8" t="str">
        <f t="shared" si="17"/>
        <v>C2</v>
      </c>
      <c r="F378" s="550"/>
      <c r="G378" s="551"/>
    </row>
    <row r="379" spans="1:7" ht="15.75" x14ac:dyDescent="0.25">
      <c r="A379" s="3">
        <v>4</v>
      </c>
      <c r="B379" s="6" t="s">
        <v>24</v>
      </c>
      <c r="C379" s="3">
        <v>8.5</v>
      </c>
      <c r="D379" s="3"/>
      <c r="E379" s="8" t="str">
        <f t="shared" si="17"/>
        <v>C2</v>
      </c>
      <c r="F379" s="550"/>
      <c r="G379" s="551"/>
    </row>
    <row r="380" spans="1:7" ht="15.75" x14ac:dyDescent="0.25">
      <c r="A380" s="3">
        <v>5</v>
      </c>
      <c r="B380" s="6" t="s">
        <v>25</v>
      </c>
      <c r="C380" s="3">
        <v>7</v>
      </c>
      <c r="D380" s="3"/>
      <c r="E380" s="8" t="str">
        <f t="shared" si="17"/>
        <v>D</v>
      </c>
      <c r="F380" s="550"/>
      <c r="G380" s="551"/>
    </row>
    <row r="381" spans="1:7" ht="15.75" x14ac:dyDescent="0.25">
      <c r="A381" s="3">
        <v>6</v>
      </c>
      <c r="B381" s="6" t="s">
        <v>26</v>
      </c>
      <c r="C381" s="3">
        <v>5.5</v>
      </c>
      <c r="D381" s="3"/>
      <c r="E381" s="8" t="str">
        <f t="shared" si="17"/>
        <v>E</v>
      </c>
      <c r="F381" s="550"/>
      <c r="G381" s="551"/>
    </row>
    <row r="382" spans="1:7" ht="15.75" x14ac:dyDescent="0.25">
      <c r="A382" s="1"/>
      <c r="B382" s="1"/>
      <c r="C382" s="3"/>
      <c r="D382" s="3"/>
      <c r="E382" s="1"/>
      <c r="F382" s="550"/>
      <c r="G382" s="551"/>
    </row>
    <row r="383" spans="1:7" ht="15.75" x14ac:dyDescent="0.25">
      <c r="A383" s="1"/>
      <c r="B383" s="3" t="s">
        <v>27</v>
      </c>
      <c r="C383" s="3">
        <f>SUM(C376:C381)</f>
        <v>44.5</v>
      </c>
      <c r="D383" s="3"/>
      <c r="E383" s="1"/>
      <c r="F383" s="550"/>
      <c r="G383" s="551"/>
    </row>
    <row r="384" spans="1:7" ht="15.75" x14ac:dyDescent="0.25">
      <c r="A384" s="1"/>
      <c r="B384" s="9" t="s">
        <v>28</v>
      </c>
      <c r="C384" s="10">
        <f>(C383/120*100)</f>
        <v>37.083333333333336</v>
      </c>
      <c r="D384" s="10"/>
      <c r="E384" s="1"/>
      <c r="F384" s="552"/>
      <c r="G384" s="553"/>
    </row>
    <row r="385" spans="1:7" ht="15" customHeight="1" x14ac:dyDescent="0.25">
      <c r="A385" s="554" t="s">
        <v>29</v>
      </c>
      <c r="B385" s="555" t="s">
        <v>30</v>
      </c>
      <c r="C385" s="556"/>
      <c r="D385" s="11"/>
      <c r="E385" s="555" t="s">
        <v>31</v>
      </c>
      <c r="F385" s="559"/>
      <c r="G385" s="556"/>
    </row>
    <row r="386" spans="1:7" ht="15" customHeight="1" x14ac:dyDescent="0.25">
      <c r="A386" s="554"/>
      <c r="B386" s="557"/>
      <c r="C386" s="558"/>
      <c r="D386" s="12"/>
      <c r="E386" s="557"/>
      <c r="F386" s="560"/>
      <c r="G386" s="558"/>
    </row>
    <row r="389" spans="1:7" ht="15.75" x14ac:dyDescent="0.25">
      <c r="A389" s="1"/>
      <c r="B389" s="561" t="s">
        <v>0</v>
      </c>
      <c r="C389" s="561"/>
      <c r="D389" s="561"/>
      <c r="E389" s="561"/>
      <c r="F389" s="561"/>
      <c r="G389" s="561"/>
    </row>
    <row r="390" spans="1:7" ht="15.75" x14ac:dyDescent="0.25">
      <c r="A390" s="1"/>
      <c r="B390" s="561" t="s">
        <v>1</v>
      </c>
      <c r="C390" s="561"/>
      <c r="D390" s="561"/>
      <c r="E390" s="561"/>
      <c r="F390" s="561"/>
      <c r="G390" s="561"/>
    </row>
    <row r="391" spans="1:7" ht="15.75" x14ac:dyDescent="0.25">
      <c r="A391" s="1"/>
      <c r="B391" s="561" t="s">
        <v>2</v>
      </c>
      <c r="C391" s="561"/>
      <c r="D391" s="561"/>
      <c r="E391" s="561"/>
      <c r="F391" s="561"/>
      <c r="G391" s="561"/>
    </row>
    <row r="392" spans="1:7" ht="15.75" x14ac:dyDescent="0.25">
      <c r="A392" s="1"/>
      <c r="B392" s="562" t="s">
        <v>3</v>
      </c>
      <c r="C392" s="562"/>
      <c r="D392" s="562"/>
      <c r="E392" s="562"/>
      <c r="F392" s="562"/>
      <c r="G392" s="562"/>
    </row>
    <row r="393" spans="1:7" ht="15.75" x14ac:dyDescent="0.25">
      <c r="A393" s="1"/>
      <c r="B393" s="561" t="s">
        <v>4</v>
      </c>
      <c r="C393" s="561"/>
      <c r="D393" s="561"/>
      <c r="E393" s="561"/>
      <c r="F393" s="561"/>
      <c r="G393" s="561"/>
    </row>
    <row r="394" spans="1:7" ht="15.75" x14ac:dyDescent="0.25">
      <c r="A394" s="561" t="s">
        <v>5</v>
      </c>
      <c r="B394" s="561"/>
      <c r="C394" s="561"/>
      <c r="D394" s="561"/>
      <c r="E394" s="561"/>
      <c r="F394" s="561"/>
      <c r="G394" s="561"/>
    </row>
    <row r="395" spans="1:7" ht="15.75" x14ac:dyDescent="0.25">
      <c r="A395" s="1" t="s">
        <v>6</v>
      </c>
      <c r="B395" s="546" t="s">
        <v>7</v>
      </c>
      <c r="C395" s="547"/>
      <c r="D395" s="2"/>
      <c r="E395" s="546" t="s">
        <v>8</v>
      </c>
      <c r="F395" s="547"/>
      <c r="G395" s="3">
        <v>1245</v>
      </c>
    </row>
    <row r="396" spans="1:7" ht="15.75" x14ac:dyDescent="0.25">
      <c r="A396" s="1" t="s">
        <v>9</v>
      </c>
      <c r="B396" s="546" t="s">
        <v>84</v>
      </c>
      <c r="C396" s="547"/>
      <c r="D396" s="2"/>
      <c r="E396" s="546" t="s">
        <v>11</v>
      </c>
      <c r="F396" s="547"/>
      <c r="G396" s="3">
        <v>18</v>
      </c>
    </row>
    <row r="397" spans="1:7" ht="15.75" x14ac:dyDescent="0.25">
      <c r="A397" s="1" t="s">
        <v>12</v>
      </c>
      <c r="B397" s="4" t="s">
        <v>85</v>
      </c>
      <c r="C397" s="5"/>
      <c r="D397" s="5"/>
      <c r="E397" s="1" t="s">
        <v>14</v>
      </c>
      <c r="F397" s="3"/>
      <c r="G397" s="3" t="s">
        <v>86</v>
      </c>
    </row>
    <row r="398" spans="1:7" ht="15.75" x14ac:dyDescent="0.25">
      <c r="A398" s="3" t="s">
        <v>16</v>
      </c>
      <c r="B398" s="3" t="s">
        <v>17</v>
      </c>
      <c r="C398" s="3" t="s">
        <v>18</v>
      </c>
      <c r="D398" s="3"/>
      <c r="E398" s="3" t="s">
        <v>19</v>
      </c>
      <c r="F398" s="548" t="s">
        <v>48</v>
      </c>
      <c r="G398" s="549"/>
    </row>
    <row r="399" spans="1:7" ht="15.75" x14ac:dyDescent="0.25">
      <c r="A399" s="3">
        <v>1</v>
      </c>
      <c r="B399" s="6" t="s">
        <v>21</v>
      </c>
      <c r="C399" s="15">
        <v>18</v>
      </c>
      <c r="D399" s="15"/>
      <c r="E399" s="8" t="str">
        <f>IF(C399&gt;=18,"A1",IF(C399&gt;=16,"A2",IF(C399&gt;=14,"B1",IF(C399&gt;=12,"B2",IF(C399&gt;=10,"C1",IF(C399&gt;=8,"C2",IF(C399&gt;=6.5,"D","E")))))))</f>
        <v>A1</v>
      </c>
      <c r="F399" s="550"/>
      <c r="G399" s="551"/>
    </row>
    <row r="400" spans="1:7" ht="15.75" x14ac:dyDescent="0.25">
      <c r="A400" s="3">
        <v>2</v>
      </c>
      <c r="B400" s="6" t="s">
        <v>22</v>
      </c>
      <c r="C400" s="15">
        <v>18</v>
      </c>
      <c r="D400" s="15"/>
      <c r="E400" s="8" t="str">
        <f t="shared" ref="E400:E404" si="18">IF(C400&gt;=18,"A1",IF(C400&gt;=16,"A2",IF(C400&gt;=14,"B1",IF(C400&gt;=12,"B2",IF(C400&gt;=10,"C1",IF(C400&gt;=8,"C2",IF(C400&gt;=6.5,"D","E")))))))</f>
        <v>A1</v>
      </c>
      <c r="F400" s="550"/>
      <c r="G400" s="551"/>
    </row>
    <row r="401" spans="1:7" ht="15.75" x14ac:dyDescent="0.25">
      <c r="A401" s="3">
        <v>3</v>
      </c>
      <c r="B401" s="6" t="s">
        <v>23</v>
      </c>
      <c r="C401" s="7">
        <v>12</v>
      </c>
      <c r="D401" s="7"/>
      <c r="E401" s="8" t="str">
        <f t="shared" si="18"/>
        <v>B2</v>
      </c>
      <c r="F401" s="550"/>
      <c r="G401" s="551"/>
    </row>
    <row r="402" spans="1:7" ht="15.75" x14ac:dyDescent="0.25">
      <c r="A402" s="3">
        <v>4</v>
      </c>
      <c r="B402" s="6" t="s">
        <v>24</v>
      </c>
      <c r="C402" s="7">
        <v>19.5</v>
      </c>
      <c r="D402" s="7"/>
      <c r="E402" s="8" t="str">
        <f t="shared" si="18"/>
        <v>A1</v>
      </c>
      <c r="F402" s="550"/>
      <c r="G402" s="551"/>
    </row>
    <row r="403" spans="1:7" ht="15.75" x14ac:dyDescent="0.25">
      <c r="A403" s="3">
        <v>5</v>
      </c>
      <c r="B403" s="6" t="s">
        <v>25</v>
      </c>
      <c r="C403" s="15">
        <v>16.5</v>
      </c>
      <c r="D403" s="15"/>
      <c r="E403" s="8" t="str">
        <f t="shared" si="18"/>
        <v>A2</v>
      </c>
      <c r="F403" s="550"/>
      <c r="G403" s="551"/>
    </row>
    <row r="404" spans="1:7" ht="15.75" x14ac:dyDescent="0.25">
      <c r="A404" s="3">
        <v>6</v>
      </c>
      <c r="B404" s="6" t="s">
        <v>26</v>
      </c>
      <c r="C404" s="3">
        <v>17</v>
      </c>
      <c r="D404" s="3"/>
      <c r="E404" s="8" t="str">
        <f t="shared" si="18"/>
        <v>A2</v>
      </c>
      <c r="F404" s="550"/>
      <c r="G404" s="551"/>
    </row>
    <row r="405" spans="1:7" ht="15.75" x14ac:dyDescent="0.25">
      <c r="A405" s="1"/>
      <c r="B405" s="1"/>
      <c r="C405" s="3"/>
      <c r="D405" s="3"/>
      <c r="E405" s="1"/>
      <c r="F405" s="550"/>
      <c r="G405" s="551"/>
    </row>
    <row r="406" spans="1:7" ht="15.75" x14ac:dyDescent="0.25">
      <c r="A406" s="1"/>
      <c r="B406" s="3" t="s">
        <v>27</v>
      </c>
      <c r="C406" s="3">
        <f>SUM(C399:C404)</f>
        <v>101</v>
      </c>
      <c r="D406" s="3"/>
      <c r="E406" s="1"/>
      <c r="F406" s="550"/>
      <c r="G406" s="551"/>
    </row>
    <row r="407" spans="1:7" ht="15.75" x14ac:dyDescent="0.25">
      <c r="A407" s="1"/>
      <c r="B407" s="9" t="s">
        <v>28</v>
      </c>
      <c r="C407" s="10">
        <f>(C406/120*100)</f>
        <v>84.166666666666671</v>
      </c>
      <c r="D407" s="10"/>
      <c r="E407" s="1"/>
      <c r="F407" s="552"/>
      <c r="G407" s="553"/>
    </row>
    <row r="408" spans="1:7" ht="15" customHeight="1" x14ac:dyDescent="0.25">
      <c r="A408" s="554" t="s">
        <v>29</v>
      </c>
      <c r="B408" s="555" t="s">
        <v>30</v>
      </c>
      <c r="C408" s="556"/>
      <c r="D408" s="11"/>
      <c r="E408" s="555" t="s">
        <v>31</v>
      </c>
      <c r="F408" s="559"/>
      <c r="G408" s="556"/>
    </row>
    <row r="409" spans="1:7" ht="15" customHeight="1" x14ac:dyDescent="0.25">
      <c r="A409" s="554"/>
      <c r="B409" s="557"/>
      <c r="C409" s="558"/>
      <c r="D409" s="12"/>
      <c r="E409" s="557"/>
      <c r="F409" s="560"/>
      <c r="G409" s="558"/>
    </row>
    <row r="412" spans="1:7" ht="15.75" x14ac:dyDescent="0.25">
      <c r="A412" s="1"/>
      <c r="B412" s="561" t="s">
        <v>0</v>
      </c>
      <c r="C412" s="561"/>
      <c r="D412" s="561"/>
      <c r="E412" s="561"/>
      <c r="F412" s="561"/>
      <c r="G412" s="561"/>
    </row>
    <row r="413" spans="1:7" ht="15.75" x14ac:dyDescent="0.25">
      <c r="A413" s="1"/>
      <c r="B413" s="561" t="s">
        <v>1</v>
      </c>
      <c r="C413" s="561"/>
      <c r="D413" s="561"/>
      <c r="E413" s="561"/>
      <c r="F413" s="561"/>
      <c r="G413" s="561"/>
    </row>
    <row r="414" spans="1:7" ht="15.75" x14ac:dyDescent="0.25">
      <c r="A414" s="1"/>
      <c r="B414" s="561" t="s">
        <v>2</v>
      </c>
      <c r="C414" s="561"/>
      <c r="D414" s="561"/>
      <c r="E414" s="561"/>
      <c r="F414" s="561"/>
      <c r="G414" s="561"/>
    </row>
    <row r="415" spans="1:7" ht="15.75" x14ac:dyDescent="0.25">
      <c r="A415" s="1"/>
      <c r="B415" s="562" t="s">
        <v>3</v>
      </c>
      <c r="C415" s="562"/>
      <c r="D415" s="562"/>
      <c r="E415" s="562"/>
      <c r="F415" s="562"/>
      <c r="G415" s="562"/>
    </row>
    <row r="416" spans="1:7" ht="15.75" x14ac:dyDescent="0.25">
      <c r="A416" s="1"/>
      <c r="B416" s="561" t="s">
        <v>4</v>
      </c>
      <c r="C416" s="561"/>
      <c r="D416" s="561"/>
      <c r="E416" s="561"/>
      <c r="F416" s="561"/>
      <c r="G416" s="561"/>
    </row>
    <row r="417" spans="1:7" ht="15.75" x14ac:dyDescent="0.25">
      <c r="A417" s="561" t="s">
        <v>5</v>
      </c>
      <c r="B417" s="561"/>
      <c r="C417" s="561"/>
      <c r="D417" s="561"/>
      <c r="E417" s="561"/>
      <c r="F417" s="561"/>
      <c r="G417" s="561"/>
    </row>
    <row r="418" spans="1:7" ht="15.75" x14ac:dyDescent="0.25">
      <c r="A418" s="1" t="s">
        <v>6</v>
      </c>
      <c r="B418" s="546" t="s">
        <v>7</v>
      </c>
      <c r="C418" s="547"/>
      <c r="D418" s="2"/>
      <c r="E418" s="546" t="s">
        <v>8</v>
      </c>
      <c r="F418" s="547"/>
      <c r="G418" s="3">
        <v>1559</v>
      </c>
    </row>
    <row r="419" spans="1:7" ht="15.75" x14ac:dyDescent="0.25">
      <c r="A419" s="1" t="s">
        <v>9</v>
      </c>
      <c r="B419" s="546" t="s">
        <v>87</v>
      </c>
      <c r="C419" s="547"/>
      <c r="D419" s="5"/>
      <c r="E419" s="1" t="s">
        <v>57</v>
      </c>
      <c r="F419" s="561">
        <v>19</v>
      </c>
      <c r="G419" s="561"/>
    </row>
    <row r="420" spans="1:7" ht="15.75" x14ac:dyDescent="0.25">
      <c r="A420" s="1" t="s">
        <v>12</v>
      </c>
      <c r="B420" s="25" t="s">
        <v>88</v>
      </c>
      <c r="C420" s="26"/>
      <c r="D420" s="27"/>
      <c r="E420" s="1" t="s">
        <v>14</v>
      </c>
      <c r="F420" s="3"/>
      <c r="G420" s="3" t="s">
        <v>89</v>
      </c>
    </row>
    <row r="421" spans="1:7" ht="15.75" x14ac:dyDescent="0.25">
      <c r="A421" s="3" t="s">
        <v>16</v>
      </c>
      <c r="B421" s="3" t="s">
        <v>17</v>
      </c>
      <c r="C421" s="3" t="s">
        <v>18</v>
      </c>
      <c r="D421" s="3"/>
      <c r="E421" s="3" t="s">
        <v>19</v>
      </c>
      <c r="F421" s="548" t="s">
        <v>35</v>
      </c>
      <c r="G421" s="549"/>
    </row>
    <row r="422" spans="1:7" ht="15.75" x14ac:dyDescent="0.25">
      <c r="A422" s="3">
        <v>1</v>
      </c>
      <c r="B422" s="6" t="s">
        <v>21</v>
      </c>
      <c r="C422" s="7">
        <v>12.5</v>
      </c>
      <c r="D422" s="7"/>
      <c r="E422" s="8" t="str">
        <f>IF(C422&gt;=18,"A1",IF(C422&gt;=16,"A2",IF(C422&gt;=14,"B1",IF(C422&gt;=12,"B2",IF(C422&gt;=10,"C1",IF(C422&gt;=8,"C2",IF(C422&gt;=6.5,"D","E")))))))</f>
        <v>B2</v>
      </c>
      <c r="F422" s="550"/>
      <c r="G422" s="551"/>
    </row>
    <row r="423" spans="1:7" ht="15.75" x14ac:dyDescent="0.25">
      <c r="A423" s="3">
        <v>2</v>
      </c>
      <c r="B423" s="6" t="s">
        <v>22</v>
      </c>
      <c r="C423" s="7">
        <v>17</v>
      </c>
      <c r="D423" s="7"/>
      <c r="E423" s="8" t="str">
        <f t="shared" ref="E423:E427" si="19">IF(C423&gt;=18,"A1",IF(C423&gt;=16,"A2",IF(C423&gt;=14,"B1",IF(C423&gt;=12,"B2",IF(C423&gt;=10,"C1",IF(C423&gt;=8,"C2",IF(C423&gt;=6.5,"D","E")))))))</f>
        <v>A2</v>
      </c>
      <c r="F423" s="550"/>
      <c r="G423" s="551"/>
    </row>
    <row r="424" spans="1:7" ht="15.75" x14ac:dyDescent="0.25">
      <c r="A424" s="3">
        <v>3</v>
      </c>
      <c r="B424" s="6" t="s">
        <v>23</v>
      </c>
      <c r="C424" s="7">
        <v>12</v>
      </c>
      <c r="D424" s="7"/>
      <c r="E424" s="8" t="str">
        <f t="shared" si="19"/>
        <v>B2</v>
      </c>
      <c r="F424" s="550"/>
      <c r="G424" s="551"/>
    </row>
    <row r="425" spans="1:7" ht="15.75" x14ac:dyDescent="0.25">
      <c r="A425" s="3">
        <v>4</v>
      </c>
      <c r="B425" s="6" t="s">
        <v>24</v>
      </c>
      <c r="C425" s="7">
        <v>18</v>
      </c>
      <c r="D425" s="7"/>
      <c r="E425" s="8" t="str">
        <f t="shared" si="19"/>
        <v>A1</v>
      </c>
      <c r="F425" s="550"/>
      <c r="G425" s="551"/>
    </row>
    <row r="426" spans="1:7" ht="15.75" x14ac:dyDescent="0.25">
      <c r="A426" s="3">
        <v>5</v>
      </c>
      <c r="B426" s="6" t="s">
        <v>25</v>
      </c>
      <c r="C426" s="7">
        <v>14.5</v>
      </c>
      <c r="D426" s="7"/>
      <c r="E426" s="8" t="str">
        <f t="shared" si="19"/>
        <v>B1</v>
      </c>
      <c r="F426" s="550"/>
      <c r="G426" s="551"/>
    </row>
    <row r="427" spans="1:7" ht="15.75" x14ac:dyDescent="0.25">
      <c r="A427" s="3">
        <v>6</v>
      </c>
      <c r="B427" s="6" t="s">
        <v>26</v>
      </c>
      <c r="C427" s="3">
        <v>11.5</v>
      </c>
      <c r="D427" s="3"/>
      <c r="E427" s="8" t="str">
        <f t="shared" si="19"/>
        <v>C1</v>
      </c>
      <c r="F427" s="550"/>
      <c r="G427" s="551"/>
    </row>
    <row r="428" spans="1:7" ht="15.75" x14ac:dyDescent="0.25">
      <c r="A428" s="1"/>
      <c r="B428" s="1"/>
      <c r="C428" s="3"/>
      <c r="D428" s="3"/>
      <c r="E428" s="1"/>
      <c r="F428" s="550"/>
      <c r="G428" s="551"/>
    </row>
    <row r="429" spans="1:7" ht="15.75" x14ac:dyDescent="0.25">
      <c r="A429" s="1"/>
      <c r="B429" s="3" t="s">
        <v>27</v>
      </c>
      <c r="C429" s="3">
        <f>SUM(C422:C427)</f>
        <v>85.5</v>
      </c>
      <c r="D429" s="3"/>
      <c r="E429" s="1"/>
      <c r="F429" s="550"/>
      <c r="G429" s="551"/>
    </row>
    <row r="430" spans="1:7" ht="15.75" x14ac:dyDescent="0.25">
      <c r="A430" s="1"/>
      <c r="B430" s="9" t="s">
        <v>28</v>
      </c>
      <c r="C430" s="10">
        <f>(C429/120*100)</f>
        <v>71.25</v>
      </c>
      <c r="D430" s="10"/>
      <c r="E430" s="1"/>
      <c r="F430" s="552"/>
      <c r="G430" s="553"/>
    </row>
    <row r="431" spans="1:7" ht="15" customHeight="1" x14ac:dyDescent="0.25">
      <c r="A431" s="554" t="s">
        <v>29</v>
      </c>
      <c r="B431" s="555" t="s">
        <v>30</v>
      </c>
      <c r="C431" s="556"/>
      <c r="D431" s="11"/>
      <c r="E431" s="555" t="s">
        <v>31</v>
      </c>
      <c r="F431" s="559"/>
      <c r="G431" s="556"/>
    </row>
    <row r="432" spans="1:7" ht="15" customHeight="1" x14ac:dyDescent="0.25">
      <c r="A432" s="554"/>
      <c r="B432" s="557"/>
      <c r="C432" s="558"/>
      <c r="D432" s="12"/>
      <c r="E432" s="557"/>
      <c r="F432" s="560"/>
      <c r="G432" s="558"/>
    </row>
    <row r="435" spans="1:7" ht="15.75" x14ac:dyDescent="0.25">
      <c r="A435" s="1"/>
      <c r="B435" s="561" t="s">
        <v>0</v>
      </c>
      <c r="C435" s="561"/>
      <c r="D435" s="561"/>
      <c r="E435" s="561"/>
      <c r="F435" s="561"/>
      <c r="G435" s="561"/>
    </row>
    <row r="436" spans="1:7" ht="15.75" x14ac:dyDescent="0.25">
      <c r="A436" s="1"/>
      <c r="B436" s="561" t="s">
        <v>1</v>
      </c>
      <c r="C436" s="561"/>
      <c r="D436" s="561"/>
      <c r="E436" s="561"/>
      <c r="F436" s="561"/>
      <c r="G436" s="561"/>
    </row>
    <row r="437" spans="1:7" ht="15.75" x14ac:dyDescent="0.25">
      <c r="A437" s="1"/>
      <c r="B437" s="561" t="s">
        <v>2</v>
      </c>
      <c r="C437" s="561"/>
      <c r="D437" s="561"/>
      <c r="E437" s="561"/>
      <c r="F437" s="561"/>
      <c r="G437" s="561"/>
    </row>
    <row r="438" spans="1:7" ht="15.75" x14ac:dyDescent="0.25">
      <c r="A438" s="1"/>
      <c r="B438" s="562" t="s">
        <v>3</v>
      </c>
      <c r="C438" s="562"/>
      <c r="D438" s="562"/>
      <c r="E438" s="562"/>
      <c r="F438" s="562"/>
      <c r="G438" s="562"/>
    </row>
    <row r="439" spans="1:7" ht="15.75" x14ac:dyDescent="0.25">
      <c r="A439" s="1"/>
      <c r="B439" s="561" t="s">
        <v>4</v>
      </c>
      <c r="C439" s="561"/>
      <c r="D439" s="561"/>
      <c r="E439" s="561"/>
      <c r="F439" s="561"/>
      <c r="G439" s="561"/>
    </row>
    <row r="440" spans="1:7" ht="15.75" x14ac:dyDescent="0.25">
      <c r="A440" s="561" t="s">
        <v>5</v>
      </c>
      <c r="B440" s="561"/>
      <c r="C440" s="561"/>
      <c r="D440" s="561"/>
      <c r="E440" s="561"/>
      <c r="F440" s="561"/>
      <c r="G440" s="561"/>
    </row>
    <row r="441" spans="1:7" ht="15.75" x14ac:dyDescent="0.25">
      <c r="A441" s="1" t="s">
        <v>6</v>
      </c>
      <c r="B441" s="546" t="s">
        <v>7</v>
      </c>
      <c r="C441" s="547"/>
      <c r="D441" s="2"/>
      <c r="E441" s="546" t="s">
        <v>8</v>
      </c>
      <c r="F441" s="547"/>
      <c r="G441" s="3">
        <v>1238</v>
      </c>
    </row>
    <row r="442" spans="1:7" ht="15.75" x14ac:dyDescent="0.25">
      <c r="A442" s="1" t="s">
        <v>9</v>
      </c>
      <c r="B442" s="546" t="s">
        <v>90</v>
      </c>
      <c r="C442" s="547"/>
      <c r="D442" s="2"/>
      <c r="E442" s="546" t="s">
        <v>11</v>
      </c>
      <c r="F442" s="547"/>
      <c r="G442" s="3">
        <v>20</v>
      </c>
    </row>
    <row r="443" spans="1:7" ht="15.75" x14ac:dyDescent="0.25">
      <c r="A443" s="1" t="s">
        <v>12</v>
      </c>
      <c r="B443" s="4" t="s">
        <v>91</v>
      </c>
      <c r="C443" s="5"/>
      <c r="D443" s="5"/>
      <c r="E443" s="1" t="s">
        <v>14</v>
      </c>
      <c r="F443" s="3"/>
      <c r="G443" s="3" t="s">
        <v>92</v>
      </c>
    </row>
    <row r="444" spans="1:7" ht="15.75" x14ac:dyDescent="0.25">
      <c r="A444" s="3" t="s">
        <v>16</v>
      </c>
      <c r="B444" s="3" t="s">
        <v>17</v>
      </c>
      <c r="C444" s="3" t="s">
        <v>18</v>
      </c>
      <c r="D444" s="3"/>
      <c r="E444" s="3" t="s">
        <v>19</v>
      </c>
      <c r="F444" s="548" t="s">
        <v>54</v>
      </c>
      <c r="G444" s="549"/>
    </row>
    <row r="445" spans="1:7" ht="15.75" x14ac:dyDescent="0.25">
      <c r="A445" s="3">
        <v>1</v>
      </c>
      <c r="B445" s="6" t="s">
        <v>21</v>
      </c>
      <c r="C445" s="7">
        <v>18</v>
      </c>
      <c r="D445" s="7"/>
      <c r="E445" s="8" t="str">
        <f>IF(C445&gt;=18,"A1",IF(C445&gt;=16,"A2",IF(C445&gt;=14,"B1",IF(C445&gt;=12,"B2",IF(C445&gt;=10,"C1",IF(C445&gt;=8,"C2",IF(C445&gt;=6.5,"D","E")))))))</f>
        <v>A1</v>
      </c>
      <c r="F445" s="550"/>
      <c r="G445" s="551"/>
    </row>
    <row r="446" spans="1:7" ht="15.75" x14ac:dyDescent="0.25">
      <c r="A446" s="3">
        <v>2</v>
      </c>
      <c r="B446" s="6" t="s">
        <v>22</v>
      </c>
      <c r="C446" s="7">
        <v>14</v>
      </c>
      <c r="D446" s="7"/>
      <c r="E446" s="8" t="str">
        <f t="shared" ref="E446:E450" si="20">IF(C446&gt;=18,"A1",IF(C446&gt;=16,"A2",IF(C446&gt;=14,"B1",IF(C446&gt;=12,"B2",IF(C446&gt;=10,"C1",IF(C446&gt;=8,"C2",IF(C446&gt;=6.5,"D","E")))))))</f>
        <v>B1</v>
      </c>
      <c r="F446" s="550"/>
      <c r="G446" s="551"/>
    </row>
    <row r="447" spans="1:7" ht="15.75" x14ac:dyDescent="0.25">
      <c r="A447" s="3">
        <v>3</v>
      </c>
      <c r="B447" s="6" t="s">
        <v>23</v>
      </c>
      <c r="C447" s="7">
        <v>20</v>
      </c>
      <c r="D447" s="7"/>
      <c r="E447" s="8" t="str">
        <f t="shared" si="20"/>
        <v>A1</v>
      </c>
      <c r="F447" s="550"/>
      <c r="G447" s="551"/>
    </row>
    <row r="448" spans="1:7" ht="15.75" x14ac:dyDescent="0.25">
      <c r="A448" s="3">
        <v>4</v>
      </c>
      <c r="B448" s="6" t="s">
        <v>24</v>
      </c>
      <c r="C448" s="7">
        <v>20</v>
      </c>
      <c r="D448" s="7"/>
      <c r="E448" s="8" t="str">
        <f t="shared" si="20"/>
        <v>A1</v>
      </c>
      <c r="F448" s="550"/>
      <c r="G448" s="551"/>
    </row>
    <row r="449" spans="1:7" ht="15.75" x14ac:dyDescent="0.25">
      <c r="A449" s="3">
        <v>5</v>
      </c>
      <c r="B449" s="6" t="s">
        <v>25</v>
      </c>
      <c r="C449" s="7">
        <v>18.5</v>
      </c>
      <c r="D449" s="7"/>
      <c r="E449" s="8" t="str">
        <f t="shared" si="20"/>
        <v>A1</v>
      </c>
      <c r="F449" s="550"/>
      <c r="G449" s="551"/>
    </row>
    <row r="450" spans="1:7" ht="15.75" x14ac:dyDescent="0.25">
      <c r="A450" s="3">
        <v>6</v>
      </c>
      <c r="B450" s="6" t="s">
        <v>26</v>
      </c>
      <c r="C450" s="3">
        <v>19.5</v>
      </c>
      <c r="D450" s="3"/>
      <c r="E450" s="8" t="str">
        <f t="shared" si="20"/>
        <v>A1</v>
      </c>
      <c r="F450" s="550"/>
      <c r="G450" s="551"/>
    </row>
    <row r="451" spans="1:7" ht="15.75" x14ac:dyDescent="0.25">
      <c r="A451" s="1"/>
      <c r="B451" s="1"/>
      <c r="C451" s="3"/>
      <c r="D451" s="3"/>
      <c r="E451" s="1"/>
      <c r="F451" s="550"/>
      <c r="G451" s="551"/>
    </row>
    <row r="452" spans="1:7" ht="15.75" x14ac:dyDescent="0.25">
      <c r="A452" s="1"/>
      <c r="B452" s="3" t="s">
        <v>27</v>
      </c>
      <c r="C452" s="3">
        <f>SUM(C445:C450)</f>
        <v>110</v>
      </c>
      <c r="D452" s="3"/>
      <c r="E452" s="1"/>
      <c r="F452" s="550"/>
      <c r="G452" s="551"/>
    </row>
    <row r="453" spans="1:7" ht="15.75" x14ac:dyDescent="0.25">
      <c r="A453" s="1"/>
      <c r="B453" s="9" t="s">
        <v>28</v>
      </c>
      <c r="C453" s="10">
        <f>(C452/120*100)</f>
        <v>91.666666666666657</v>
      </c>
      <c r="D453" s="10"/>
      <c r="E453" s="1"/>
      <c r="F453" s="552"/>
      <c r="G453" s="553"/>
    </row>
    <row r="454" spans="1:7" ht="15" customHeight="1" x14ac:dyDescent="0.25">
      <c r="A454" s="554" t="s">
        <v>29</v>
      </c>
      <c r="B454" s="555" t="s">
        <v>30</v>
      </c>
      <c r="C454" s="556"/>
      <c r="D454" s="11"/>
      <c r="E454" s="555" t="s">
        <v>31</v>
      </c>
      <c r="F454" s="559"/>
      <c r="G454" s="556"/>
    </row>
    <row r="455" spans="1:7" ht="15" customHeight="1" x14ac:dyDescent="0.25">
      <c r="A455" s="554"/>
      <c r="B455" s="557"/>
      <c r="C455" s="558"/>
      <c r="D455" s="12"/>
      <c r="E455" s="557"/>
      <c r="F455" s="560"/>
      <c r="G455" s="558"/>
    </row>
    <row r="458" spans="1:7" ht="15.75" x14ac:dyDescent="0.25">
      <c r="A458" s="1"/>
      <c r="B458" s="561" t="s">
        <v>0</v>
      </c>
      <c r="C458" s="561"/>
      <c r="D458" s="561"/>
      <c r="E458" s="561"/>
      <c r="F458" s="561"/>
      <c r="G458" s="561"/>
    </row>
    <row r="459" spans="1:7" ht="15.75" x14ac:dyDescent="0.25">
      <c r="A459" s="1"/>
      <c r="B459" s="561" t="s">
        <v>1</v>
      </c>
      <c r="C459" s="561"/>
      <c r="D459" s="561"/>
      <c r="E459" s="561"/>
      <c r="F459" s="561"/>
      <c r="G459" s="561"/>
    </row>
    <row r="460" spans="1:7" ht="15.75" x14ac:dyDescent="0.25">
      <c r="A460" s="1"/>
      <c r="B460" s="561" t="s">
        <v>2</v>
      </c>
      <c r="C460" s="561"/>
      <c r="D460" s="561"/>
      <c r="E460" s="561"/>
      <c r="F460" s="561"/>
      <c r="G460" s="561"/>
    </row>
    <row r="461" spans="1:7" ht="15.75" x14ac:dyDescent="0.25">
      <c r="A461" s="1"/>
      <c r="B461" s="562" t="s">
        <v>3</v>
      </c>
      <c r="C461" s="562"/>
      <c r="D461" s="562"/>
      <c r="E461" s="562"/>
      <c r="F461" s="562"/>
      <c r="G461" s="562"/>
    </row>
    <row r="462" spans="1:7" ht="15.75" x14ac:dyDescent="0.25">
      <c r="A462" s="1"/>
      <c r="B462" s="561" t="s">
        <v>4</v>
      </c>
      <c r="C462" s="561"/>
      <c r="D462" s="561"/>
      <c r="E462" s="561"/>
      <c r="F462" s="561"/>
      <c r="G462" s="561"/>
    </row>
    <row r="463" spans="1:7" ht="15.75" x14ac:dyDescent="0.25">
      <c r="A463" s="561" t="s">
        <v>5</v>
      </c>
      <c r="B463" s="561"/>
      <c r="C463" s="561"/>
      <c r="D463" s="561"/>
      <c r="E463" s="561"/>
      <c r="F463" s="561"/>
      <c r="G463" s="561"/>
    </row>
    <row r="464" spans="1:7" ht="15.75" x14ac:dyDescent="0.25">
      <c r="A464" s="1" t="s">
        <v>6</v>
      </c>
      <c r="B464" s="546" t="s">
        <v>7</v>
      </c>
      <c r="C464" s="547"/>
      <c r="D464" s="2"/>
      <c r="E464" s="546" t="s">
        <v>8</v>
      </c>
      <c r="F464" s="547"/>
      <c r="G464" s="3">
        <v>1228</v>
      </c>
    </row>
    <row r="465" spans="1:7" ht="15.75" x14ac:dyDescent="0.25">
      <c r="A465" s="1" t="s">
        <v>9</v>
      </c>
      <c r="B465" s="546" t="s">
        <v>93</v>
      </c>
      <c r="C465" s="547"/>
      <c r="D465" s="2"/>
      <c r="E465" s="546" t="s">
        <v>11</v>
      </c>
      <c r="F465" s="547"/>
      <c r="G465" s="3">
        <v>21</v>
      </c>
    </row>
    <row r="466" spans="1:7" ht="15.75" x14ac:dyDescent="0.25">
      <c r="A466" s="1" t="s">
        <v>12</v>
      </c>
      <c r="B466" s="4" t="s">
        <v>94</v>
      </c>
      <c r="C466" s="5"/>
      <c r="D466" s="5"/>
      <c r="E466" s="1" t="s">
        <v>14</v>
      </c>
      <c r="F466" s="3"/>
      <c r="G466" s="3" t="s">
        <v>95</v>
      </c>
    </row>
    <row r="467" spans="1:7" ht="15.75" x14ac:dyDescent="0.25">
      <c r="A467" s="3" t="s">
        <v>16</v>
      </c>
      <c r="B467" s="3" t="s">
        <v>17</v>
      </c>
      <c r="C467" s="3" t="s">
        <v>18</v>
      </c>
      <c r="D467" s="3"/>
      <c r="E467" s="3" t="s">
        <v>19</v>
      </c>
      <c r="F467" s="548" t="s">
        <v>96</v>
      </c>
      <c r="G467" s="549"/>
    </row>
    <row r="468" spans="1:7" ht="15.75" x14ac:dyDescent="0.25">
      <c r="A468" s="3">
        <v>1</v>
      </c>
      <c r="B468" s="6" t="s">
        <v>21</v>
      </c>
      <c r="C468" s="3">
        <v>15</v>
      </c>
      <c r="D468" s="3"/>
      <c r="E468" s="8" t="str">
        <f>IF(C468&gt;=18,"A1",IF(C468&gt;=16,"A2",IF(C468&gt;=14,"B1",IF(C468&gt;=12,"B2",IF(C468&gt;=10,"C1",IF(C468&gt;=8,"C2",IF(C468&gt;=6.5,"D","E")))))))</f>
        <v>B1</v>
      </c>
      <c r="F468" s="550"/>
      <c r="G468" s="551"/>
    </row>
    <row r="469" spans="1:7" ht="15.75" x14ac:dyDescent="0.25">
      <c r="A469" s="3">
        <v>2</v>
      </c>
      <c r="B469" s="6" t="s">
        <v>22</v>
      </c>
      <c r="C469" s="3">
        <v>16.5</v>
      </c>
      <c r="D469" s="3"/>
      <c r="E469" s="8" t="str">
        <f>IF(C469&gt;=18,"A1",IF(C469&gt;=16,"A2",IF(C469&gt;=14,"B1",IF(C469&gt;=12,"B2",IF(C469&gt;=10,"C1",IF(C469&gt;=8,"C2",IF(C469&gt;=6.5,"D","E")))))))</f>
        <v>A2</v>
      </c>
      <c r="F469" s="550"/>
      <c r="G469" s="551"/>
    </row>
    <row r="470" spans="1:7" ht="15.75" x14ac:dyDescent="0.25">
      <c r="A470" s="3">
        <v>3</v>
      </c>
      <c r="B470" s="6" t="s">
        <v>23</v>
      </c>
      <c r="C470" s="3">
        <v>17</v>
      </c>
      <c r="D470" s="3"/>
      <c r="E470" s="8" t="str">
        <f t="shared" ref="E470:E473" si="21">IF(C470&gt;=18,"A1",IF(C470&gt;=16,"A2",IF(C470&gt;=14,"B1",IF(C470&gt;=12,"B2",IF(C470&gt;=10,"C1",IF(C470&gt;=8,"C2",IF(C470&gt;=6.5,"D","E")))))))</f>
        <v>A2</v>
      </c>
      <c r="F470" s="550"/>
      <c r="G470" s="551"/>
    </row>
    <row r="471" spans="1:7" ht="15.75" x14ac:dyDescent="0.25">
      <c r="A471" s="3">
        <v>4</v>
      </c>
      <c r="B471" s="6" t="s">
        <v>24</v>
      </c>
      <c r="C471" s="3">
        <v>18</v>
      </c>
      <c r="D471" s="3"/>
      <c r="E471" s="8" t="str">
        <f t="shared" si="21"/>
        <v>A1</v>
      </c>
      <c r="F471" s="550"/>
      <c r="G471" s="551"/>
    </row>
    <row r="472" spans="1:7" ht="15.75" x14ac:dyDescent="0.25">
      <c r="A472" s="3">
        <v>5</v>
      </c>
      <c r="B472" s="6" t="s">
        <v>25</v>
      </c>
      <c r="C472" s="3">
        <v>18</v>
      </c>
      <c r="D472" s="3"/>
      <c r="E472" s="8" t="str">
        <f t="shared" si="21"/>
        <v>A1</v>
      </c>
      <c r="F472" s="550"/>
      <c r="G472" s="551"/>
    </row>
    <row r="473" spans="1:7" ht="15.75" x14ac:dyDescent="0.25">
      <c r="A473" s="3">
        <v>6</v>
      </c>
      <c r="B473" s="6" t="s">
        <v>26</v>
      </c>
      <c r="C473" s="3">
        <v>15</v>
      </c>
      <c r="D473" s="3"/>
      <c r="E473" s="8" t="str">
        <f t="shared" si="21"/>
        <v>B1</v>
      </c>
      <c r="F473" s="550"/>
      <c r="G473" s="551"/>
    </row>
    <row r="474" spans="1:7" ht="15.75" x14ac:dyDescent="0.25">
      <c r="A474" s="1"/>
      <c r="B474" s="1"/>
      <c r="C474" s="3"/>
      <c r="D474" s="3"/>
      <c r="E474" s="1"/>
      <c r="F474" s="550"/>
      <c r="G474" s="551"/>
    </row>
    <row r="475" spans="1:7" ht="15.75" x14ac:dyDescent="0.25">
      <c r="A475" s="1"/>
      <c r="B475" s="3" t="s">
        <v>27</v>
      </c>
      <c r="C475" s="3">
        <f>SUM(C468:C473)</f>
        <v>99.5</v>
      </c>
      <c r="D475" s="3"/>
      <c r="E475" s="1"/>
      <c r="F475" s="550"/>
      <c r="G475" s="551"/>
    </row>
    <row r="476" spans="1:7" ht="15.75" x14ac:dyDescent="0.25">
      <c r="A476" s="1"/>
      <c r="B476" s="9" t="s">
        <v>28</v>
      </c>
      <c r="C476" s="10">
        <f>(C475/120*100)</f>
        <v>82.916666666666671</v>
      </c>
      <c r="D476" s="10"/>
      <c r="E476" s="1"/>
      <c r="F476" s="552"/>
      <c r="G476" s="553"/>
    </row>
    <row r="477" spans="1:7" ht="15" customHeight="1" x14ac:dyDescent="0.25">
      <c r="A477" s="554" t="s">
        <v>29</v>
      </c>
      <c r="B477" s="555" t="s">
        <v>30</v>
      </c>
      <c r="C477" s="556"/>
      <c r="D477" s="11"/>
      <c r="E477" s="555" t="s">
        <v>31</v>
      </c>
      <c r="F477" s="559"/>
      <c r="G477" s="556"/>
    </row>
    <row r="478" spans="1:7" ht="15" customHeight="1" x14ac:dyDescent="0.25">
      <c r="A478" s="554"/>
      <c r="B478" s="557"/>
      <c r="C478" s="558"/>
      <c r="D478" s="12"/>
      <c r="E478" s="557"/>
      <c r="F478" s="560"/>
      <c r="G478" s="558"/>
    </row>
    <row r="481" spans="1:7" ht="15.75" x14ac:dyDescent="0.25">
      <c r="A481" s="1"/>
      <c r="B481" s="561" t="s">
        <v>0</v>
      </c>
      <c r="C481" s="561"/>
      <c r="D481" s="561"/>
      <c r="E481" s="561"/>
      <c r="F481" s="561"/>
      <c r="G481" s="561"/>
    </row>
    <row r="482" spans="1:7" ht="15.75" x14ac:dyDescent="0.25">
      <c r="A482" s="1"/>
      <c r="B482" s="561" t="s">
        <v>1</v>
      </c>
      <c r="C482" s="561"/>
      <c r="D482" s="561"/>
      <c r="E482" s="561"/>
      <c r="F482" s="561"/>
      <c r="G482" s="561"/>
    </row>
    <row r="483" spans="1:7" ht="15.75" x14ac:dyDescent="0.25">
      <c r="A483" s="1"/>
      <c r="B483" s="561" t="s">
        <v>2</v>
      </c>
      <c r="C483" s="561"/>
      <c r="D483" s="561"/>
      <c r="E483" s="561"/>
      <c r="F483" s="561"/>
      <c r="G483" s="561"/>
    </row>
    <row r="484" spans="1:7" ht="15.75" x14ac:dyDescent="0.25">
      <c r="A484" s="1"/>
      <c r="B484" s="562" t="s">
        <v>3</v>
      </c>
      <c r="C484" s="562"/>
      <c r="D484" s="562"/>
      <c r="E484" s="562"/>
      <c r="F484" s="562"/>
      <c r="G484" s="562"/>
    </row>
    <row r="485" spans="1:7" ht="15.75" x14ac:dyDescent="0.25">
      <c r="A485" s="1"/>
      <c r="B485" s="561" t="s">
        <v>4</v>
      </c>
      <c r="C485" s="561"/>
      <c r="D485" s="561"/>
      <c r="E485" s="561"/>
      <c r="F485" s="561"/>
      <c r="G485" s="561"/>
    </row>
    <row r="486" spans="1:7" ht="15.75" x14ac:dyDescent="0.25">
      <c r="A486" s="561" t="s">
        <v>5</v>
      </c>
      <c r="B486" s="561"/>
      <c r="C486" s="561"/>
      <c r="D486" s="561"/>
      <c r="E486" s="561"/>
      <c r="F486" s="561"/>
      <c r="G486" s="561"/>
    </row>
    <row r="487" spans="1:7" ht="15.75" x14ac:dyDescent="0.25">
      <c r="A487" s="1" t="s">
        <v>6</v>
      </c>
      <c r="B487" s="546" t="s">
        <v>7</v>
      </c>
      <c r="C487" s="547"/>
      <c r="D487" s="2"/>
      <c r="E487" s="546" t="s">
        <v>8</v>
      </c>
      <c r="F487" s="547"/>
      <c r="G487" s="3">
        <v>1442</v>
      </c>
    </row>
    <row r="488" spans="1:7" ht="15.75" x14ac:dyDescent="0.25">
      <c r="A488" s="1" t="s">
        <v>9</v>
      </c>
      <c r="B488" s="546" t="s">
        <v>97</v>
      </c>
      <c r="C488" s="547"/>
      <c r="D488" s="2"/>
      <c r="E488" s="546" t="s">
        <v>11</v>
      </c>
      <c r="F488" s="547"/>
      <c r="G488" s="3">
        <v>22</v>
      </c>
    </row>
    <row r="489" spans="1:7" ht="15.75" x14ac:dyDescent="0.25">
      <c r="A489" s="1" t="s">
        <v>12</v>
      </c>
      <c r="B489" s="4" t="s">
        <v>98</v>
      </c>
      <c r="C489" s="5"/>
      <c r="D489" s="5"/>
      <c r="E489" s="1" t="s">
        <v>14</v>
      </c>
      <c r="F489" s="3"/>
      <c r="G489" s="3" t="s">
        <v>99</v>
      </c>
    </row>
    <row r="490" spans="1:7" ht="15.75" x14ac:dyDescent="0.25">
      <c r="A490" s="3" t="s">
        <v>16</v>
      </c>
      <c r="B490" s="3" t="s">
        <v>17</v>
      </c>
      <c r="C490" s="3" t="s">
        <v>18</v>
      </c>
      <c r="D490" s="3"/>
      <c r="E490" s="3" t="s">
        <v>19</v>
      </c>
      <c r="F490" s="548" t="s">
        <v>96</v>
      </c>
      <c r="G490" s="549"/>
    </row>
    <row r="491" spans="1:7" ht="15.75" x14ac:dyDescent="0.25">
      <c r="A491" s="3">
        <v>1</v>
      </c>
      <c r="B491" s="6" t="s">
        <v>21</v>
      </c>
      <c r="C491" s="3">
        <v>16</v>
      </c>
      <c r="D491" s="3"/>
      <c r="E491" s="8" t="str">
        <f>IF(C491&gt;=18,"A1",IF(C491&gt;=16,"A2",IF(C491&gt;=14,"B1",IF(C491&gt;=12,"B2",IF(C491&gt;=10,"C1",IF(C491&gt;=8,"C2",IF(C491&gt;=6.5,"D","E")))))))</f>
        <v>A2</v>
      </c>
      <c r="F491" s="550"/>
      <c r="G491" s="551"/>
    </row>
    <row r="492" spans="1:7" ht="15.75" x14ac:dyDescent="0.25">
      <c r="A492" s="3">
        <v>2</v>
      </c>
      <c r="B492" s="6" t="s">
        <v>22</v>
      </c>
      <c r="C492" s="3">
        <v>17</v>
      </c>
      <c r="D492" s="3"/>
      <c r="E492" s="8" t="str">
        <f t="shared" ref="E492:E495" si="22">IF(C492&gt;=18,"A1",IF(C492&gt;=16,"A2",IF(C492&gt;=14,"B1",IF(C492&gt;=12,"B2",IF(C492&gt;=10,"C1",IF(C492&gt;=8,"C2",IF(C492&gt;=6.5,"D","E")))))))</f>
        <v>A2</v>
      </c>
      <c r="F492" s="550"/>
      <c r="G492" s="551"/>
    </row>
    <row r="493" spans="1:7" ht="15.75" x14ac:dyDescent="0.25">
      <c r="A493" s="3">
        <v>3</v>
      </c>
      <c r="B493" s="6" t="s">
        <v>23</v>
      </c>
      <c r="C493" s="3">
        <v>15</v>
      </c>
      <c r="D493" s="3"/>
      <c r="E493" s="8" t="str">
        <f t="shared" si="22"/>
        <v>B1</v>
      </c>
      <c r="F493" s="550"/>
      <c r="G493" s="551"/>
    </row>
    <row r="494" spans="1:7" ht="15.75" x14ac:dyDescent="0.25">
      <c r="A494" s="3">
        <v>4</v>
      </c>
      <c r="B494" s="6" t="s">
        <v>24</v>
      </c>
      <c r="C494" s="3">
        <v>18</v>
      </c>
      <c r="D494" s="3"/>
      <c r="E494" s="8" t="str">
        <f t="shared" si="22"/>
        <v>A1</v>
      </c>
      <c r="F494" s="550"/>
      <c r="G494" s="551"/>
    </row>
    <row r="495" spans="1:7" ht="15.75" x14ac:dyDescent="0.25">
      <c r="A495" s="3">
        <v>5</v>
      </c>
      <c r="B495" s="6" t="s">
        <v>25</v>
      </c>
      <c r="C495" s="3">
        <v>18.5</v>
      </c>
      <c r="D495" s="3"/>
      <c r="E495" s="8" t="str">
        <f t="shared" si="22"/>
        <v>A1</v>
      </c>
      <c r="F495" s="550"/>
      <c r="G495" s="551"/>
    </row>
    <row r="496" spans="1:7" ht="15.75" x14ac:dyDescent="0.25">
      <c r="A496" s="3">
        <v>6</v>
      </c>
      <c r="B496" s="6" t="s">
        <v>26</v>
      </c>
      <c r="C496" s="3">
        <v>19.5</v>
      </c>
      <c r="D496" s="3"/>
      <c r="E496" s="8" t="str">
        <f>IF(C492&gt;=18,"A1",IF(C492&gt;=16,"A2",IF(C492&gt;=14,"B1",IF(C492&gt;=12,"B2",IF(C492&gt;=10,"C1",IF(C492&gt;=8,"C2",IF(C492&gt;=6.5,"D","E")))))))</f>
        <v>A2</v>
      </c>
      <c r="F496" s="550"/>
      <c r="G496" s="551"/>
    </row>
    <row r="497" spans="1:7" ht="15.75" x14ac:dyDescent="0.25">
      <c r="A497" s="1"/>
      <c r="B497" s="1"/>
      <c r="C497" s="3"/>
      <c r="D497" s="3"/>
      <c r="E497" s="1"/>
      <c r="F497" s="550"/>
      <c r="G497" s="551"/>
    </row>
    <row r="498" spans="1:7" ht="15.75" x14ac:dyDescent="0.25">
      <c r="A498" s="1"/>
      <c r="B498" s="3" t="s">
        <v>27</v>
      </c>
      <c r="C498" s="3">
        <f>SUM(C491:C496)</f>
        <v>104</v>
      </c>
      <c r="D498" s="3"/>
      <c r="E498" s="1"/>
      <c r="F498" s="550"/>
      <c r="G498" s="551"/>
    </row>
    <row r="499" spans="1:7" ht="15.75" x14ac:dyDescent="0.25">
      <c r="A499" s="1"/>
      <c r="B499" s="9" t="s">
        <v>28</v>
      </c>
      <c r="C499" s="10">
        <f>(C498/120*100)</f>
        <v>86.666666666666671</v>
      </c>
      <c r="D499" s="10"/>
      <c r="E499" s="1"/>
      <c r="F499" s="552"/>
      <c r="G499" s="553"/>
    </row>
    <row r="500" spans="1:7" ht="15" customHeight="1" x14ac:dyDescent="0.25">
      <c r="A500" s="554" t="s">
        <v>29</v>
      </c>
      <c r="B500" s="555" t="s">
        <v>30</v>
      </c>
      <c r="C500" s="556"/>
      <c r="D500" s="11"/>
      <c r="E500" s="555" t="s">
        <v>31</v>
      </c>
      <c r="F500" s="559"/>
      <c r="G500" s="556"/>
    </row>
    <row r="501" spans="1:7" ht="15" customHeight="1" x14ac:dyDescent="0.25">
      <c r="A501" s="554"/>
      <c r="B501" s="557"/>
      <c r="C501" s="558"/>
      <c r="D501" s="12"/>
      <c r="E501" s="557"/>
      <c r="F501" s="560"/>
      <c r="G501" s="558"/>
    </row>
    <row r="504" spans="1:7" ht="15.75" x14ac:dyDescent="0.25">
      <c r="A504" s="1"/>
      <c r="B504" s="561" t="s">
        <v>0</v>
      </c>
      <c r="C504" s="561"/>
      <c r="D504" s="561"/>
      <c r="E504" s="561"/>
      <c r="F504" s="561"/>
      <c r="G504" s="561"/>
    </row>
    <row r="505" spans="1:7" ht="15.75" x14ac:dyDescent="0.25">
      <c r="A505" s="1"/>
      <c r="B505" s="561" t="s">
        <v>1</v>
      </c>
      <c r="C505" s="561"/>
      <c r="D505" s="561"/>
      <c r="E505" s="561"/>
      <c r="F505" s="561"/>
      <c r="G505" s="561"/>
    </row>
    <row r="506" spans="1:7" ht="15.75" x14ac:dyDescent="0.25">
      <c r="A506" s="1"/>
      <c r="B506" s="561" t="s">
        <v>2</v>
      </c>
      <c r="C506" s="561"/>
      <c r="D506" s="561"/>
      <c r="E506" s="561"/>
      <c r="F506" s="561"/>
      <c r="G506" s="561"/>
    </row>
    <row r="507" spans="1:7" ht="15.75" x14ac:dyDescent="0.25">
      <c r="A507" s="1"/>
      <c r="B507" s="562" t="s">
        <v>3</v>
      </c>
      <c r="C507" s="562"/>
      <c r="D507" s="562"/>
      <c r="E507" s="562"/>
      <c r="F507" s="562"/>
      <c r="G507" s="562"/>
    </row>
    <row r="508" spans="1:7" ht="15.75" x14ac:dyDescent="0.25">
      <c r="A508" s="1"/>
      <c r="B508" s="561" t="s">
        <v>4</v>
      </c>
      <c r="C508" s="561"/>
      <c r="D508" s="561"/>
      <c r="E508" s="561"/>
      <c r="F508" s="561"/>
      <c r="G508" s="561"/>
    </row>
    <row r="509" spans="1:7" ht="15.75" x14ac:dyDescent="0.25">
      <c r="A509" s="561" t="s">
        <v>5</v>
      </c>
      <c r="B509" s="561"/>
      <c r="C509" s="561"/>
      <c r="D509" s="561"/>
      <c r="E509" s="561"/>
      <c r="F509" s="561"/>
      <c r="G509" s="561"/>
    </row>
    <row r="510" spans="1:7" ht="15.75" x14ac:dyDescent="0.25">
      <c r="A510" s="1" t="s">
        <v>6</v>
      </c>
      <c r="B510" s="546" t="s">
        <v>7</v>
      </c>
      <c r="C510" s="547"/>
      <c r="D510" s="2"/>
      <c r="E510" s="546" t="s">
        <v>8</v>
      </c>
      <c r="F510" s="547"/>
      <c r="G510" s="3">
        <v>1253</v>
      </c>
    </row>
    <row r="511" spans="1:7" ht="15.75" x14ac:dyDescent="0.25">
      <c r="A511" s="1" t="s">
        <v>9</v>
      </c>
      <c r="B511" s="546" t="s">
        <v>100</v>
      </c>
      <c r="C511" s="547"/>
      <c r="D511" s="2"/>
      <c r="E511" s="546" t="s">
        <v>11</v>
      </c>
      <c r="F511" s="547"/>
      <c r="G511" s="3">
        <v>23</v>
      </c>
    </row>
    <row r="512" spans="1:7" ht="15.75" x14ac:dyDescent="0.25">
      <c r="A512" s="1" t="s">
        <v>12</v>
      </c>
      <c r="B512" s="4" t="s">
        <v>101</v>
      </c>
      <c r="C512" s="5"/>
      <c r="D512" s="5"/>
      <c r="E512" s="1" t="s">
        <v>14</v>
      </c>
      <c r="F512" s="3"/>
      <c r="G512" s="3" t="s">
        <v>102</v>
      </c>
    </row>
    <row r="513" spans="1:7" ht="15.75" x14ac:dyDescent="0.25">
      <c r="A513" s="3" t="s">
        <v>16</v>
      </c>
      <c r="B513" s="3" t="s">
        <v>17</v>
      </c>
      <c r="C513" s="3" t="s">
        <v>18</v>
      </c>
      <c r="D513" s="3"/>
      <c r="E513" s="3" t="s">
        <v>19</v>
      </c>
      <c r="F513" s="548"/>
      <c r="G513" s="549"/>
    </row>
    <row r="514" spans="1:7" ht="15.75" x14ac:dyDescent="0.25">
      <c r="A514" s="3">
        <v>1</v>
      </c>
      <c r="B514" s="6" t="s">
        <v>21</v>
      </c>
      <c r="C514" s="3">
        <v>4.5</v>
      </c>
      <c r="D514" s="3"/>
      <c r="E514" s="8" t="str">
        <f>IF(C514&gt;=18,"A1",IF(C514&gt;=16,"A2",IF(C514&gt;=14,"B1",IF(C514&gt;=12,"B2",IF(C514&gt;=10,"C1",IF(C514&gt;=8,"C2",IF(C514&gt;=6.5,"D","E")))))))</f>
        <v>E</v>
      </c>
      <c r="F514" s="550"/>
      <c r="G514" s="551"/>
    </row>
    <row r="515" spans="1:7" ht="15.75" x14ac:dyDescent="0.25">
      <c r="A515" s="3">
        <v>2</v>
      </c>
      <c r="B515" s="6" t="s">
        <v>22</v>
      </c>
      <c r="C515" s="3">
        <v>7</v>
      </c>
      <c r="D515" s="3"/>
      <c r="E515" s="8" t="str">
        <f t="shared" ref="E515:E519" si="23">IF(C515&gt;=18,"A1",IF(C515&gt;=16,"A2",IF(C515&gt;=14,"B1",IF(C515&gt;=12,"B2",IF(C515&gt;=10,"C1",IF(C515&gt;=8,"C2",IF(C515&gt;=6.5,"D","E")))))))</f>
        <v>D</v>
      </c>
      <c r="F515" s="550"/>
      <c r="G515" s="551"/>
    </row>
    <row r="516" spans="1:7" ht="15.75" x14ac:dyDescent="0.25">
      <c r="A516" s="3">
        <v>3</v>
      </c>
      <c r="B516" s="6" t="s">
        <v>23</v>
      </c>
      <c r="C516" s="3">
        <v>3.5</v>
      </c>
      <c r="D516" s="3"/>
      <c r="E516" s="8" t="str">
        <f t="shared" si="23"/>
        <v>E</v>
      </c>
      <c r="F516" s="550"/>
      <c r="G516" s="551"/>
    </row>
    <row r="517" spans="1:7" ht="15.75" x14ac:dyDescent="0.25">
      <c r="A517" s="3">
        <v>4</v>
      </c>
      <c r="B517" s="6" t="s">
        <v>24</v>
      </c>
      <c r="C517" s="3">
        <v>7.5</v>
      </c>
      <c r="D517" s="3"/>
      <c r="E517" s="8" t="str">
        <f t="shared" si="23"/>
        <v>D</v>
      </c>
      <c r="F517" s="550"/>
      <c r="G517" s="551"/>
    </row>
    <row r="518" spans="1:7" ht="15.75" x14ac:dyDescent="0.25">
      <c r="A518" s="3">
        <v>5</v>
      </c>
      <c r="B518" s="6" t="s">
        <v>25</v>
      </c>
      <c r="C518" s="3">
        <v>9.5</v>
      </c>
      <c r="D518" s="3"/>
      <c r="E518" s="8" t="str">
        <f t="shared" si="23"/>
        <v>C2</v>
      </c>
      <c r="F518" s="550"/>
      <c r="G518" s="551"/>
    </row>
    <row r="519" spans="1:7" ht="15.75" x14ac:dyDescent="0.25">
      <c r="A519" s="3">
        <v>6</v>
      </c>
      <c r="B519" s="6" t="s">
        <v>26</v>
      </c>
      <c r="C519" s="3" t="s">
        <v>103</v>
      </c>
      <c r="D519" s="3"/>
      <c r="E519" s="8" t="str">
        <f t="shared" si="23"/>
        <v>A1</v>
      </c>
      <c r="F519" s="550"/>
      <c r="G519" s="551"/>
    </row>
    <row r="520" spans="1:7" ht="15.75" x14ac:dyDescent="0.25">
      <c r="A520" s="1"/>
      <c r="B520" s="1"/>
      <c r="C520" s="3"/>
      <c r="D520" s="3"/>
      <c r="E520" s="1"/>
      <c r="F520" s="550"/>
      <c r="G520" s="551"/>
    </row>
    <row r="521" spans="1:7" ht="15.75" x14ac:dyDescent="0.25">
      <c r="A521" s="1"/>
      <c r="B521" s="3" t="s">
        <v>27</v>
      </c>
      <c r="C521" s="3">
        <f>SUM(C514:C519)</f>
        <v>32</v>
      </c>
      <c r="D521" s="3"/>
      <c r="E521" s="1"/>
      <c r="F521" s="550"/>
      <c r="G521" s="551"/>
    </row>
    <row r="522" spans="1:7" ht="15.75" x14ac:dyDescent="0.25">
      <c r="A522" s="1"/>
      <c r="B522" s="9" t="s">
        <v>28</v>
      </c>
      <c r="C522" s="10">
        <f>(C521/120*100)</f>
        <v>26.666666666666668</v>
      </c>
      <c r="D522" s="10"/>
      <c r="E522" s="1"/>
      <c r="F522" s="552"/>
      <c r="G522" s="553"/>
    </row>
    <row r="523" spans="1:7" ht="15" customHeight="1" x14ac:dyDescent="0.25">
      <c r="A523" s="554" t="s">
        <v>29</v>
      </c>
      <c r="B523" s="555" t="s">
        <v>30</v>
      </c>
      <c r="C523" s="556"/>
      <c r="D523" s="11"/>
      <c r="E523" s="555" t="s">
        <v>31</v>
      </c>
      <c r="F523" s="559"/>
      <c r="G523" s="556"/>
    </row>
    <row r="524" spans="1:7" ht="15" customHeight="1" x14ac:dyDescent="0.25">
      <c r="A524" s="554"/>
      <c r="B524" s="557"/>
      <c r="C524" s="558"/>
      <c r="D524" s="12"/>
      <c r="E524" s="557"/>
      <c r="F524" s="560"/>
      <c r="G524" s="558"/>
    </row>
    <row r="527" spans="1:7" ht="15.75" x14ac:dyDescent="0.25">
      <c r="A527" s="1"/>
      <c r="B527" s="561" t="s">
        <v>0</v>
      </c>
      <c r="C527" s="561"/>
      <c r="D527" s="561"/>
      <c r="E527" s="561"/>
      <c r="F527" s="561"/>
      <c r="G527" s="561"/>
    </row>
    <row r="528" spans="1:7" ht="15.75" x14ac:dyDescent="0.25">
      <c r="A528" s="1"/>
      <c r="B528" s="561" t="s">
        <v>1</v>
      </c>
      <c r="C528" s="561"/>
      <c r="D528" s="561"/>
      <c r="E528" s="561"/>
      <c r="F528" s="561"/>
      <c r="G528" s="561"/>
    </row>
    <row r="529" spans="1:7" ht="15.75" x14ac:dyDescent="0.25">
      <c r="A529" s="1"/>
      <c r="B529" s="561" t="s">
        <v>2</v>
      </c>
      <c r="C529" s="561"/>
      <c r="D529" s="561"/>
      <c r="E529" s="561"/>
      <c r="F529" s="561"/>
      <c r="G529" s="561"/>
    </row>
    <row r="530" spans="1:7" ht="15.75" x14ac:dyDescent="0.25">
      <c r="A530" s="1"/>
      <c r="B530" s="562" t="s">
        <v>3</v>
      </c>
      <c r="C530" s="562"/>
      <c r="D530" s="562"/>
      <c r="E530" s="562"/>
      <c r="F530" s="562"/>
      <c r="G530" s="562"/>
    </row>
    <row r="531" spans="1:7" ht="15.75" x14ac:dyDescent="0.25">
      <c r="A531" s="1"/>
      <c r="B531" s="561" t="s">
        <v>4</v>
      </c>
      <c r="C531" s="561"/>
      <c r="D531" s="561"/>
      <c r="E531" s="561"/>
      <c r="F531" s="561"/>
      <c r="G531" s="561"/>
    </row>
    <row r="532" spans="1:7" ht="15.75" x14ac:dyDescent="0.25">
      <c r="A532" s="561" t="s">
        <v>5</v>
      </c>
      <c r="B532" s="561"/>
      <c r="C532" s="561"/>
      <c r="D532" s="561"/>
      <c r="E532" s="561"/>
      <c r="F532" s="561"/>
      <c r="G532" s="561"/>
    </row>
    <row r="533" spans="1:7" ht="15.75" x14ac:dyDescent="0.25">
      <c r="A533" s="1" t="s">
        <v>6</v>
      </c>
      <c r="B533" s="546" t="s">
        <v>7</v>
      </c>
      <c r="C533" s="547"/>
      <c r="D533" s="2"/>
      <c r="E533" s="546" t="s">
        <v>8</v>
      </c>
      <c r="F533" s="547"/>
      <c r="G533" s="3">
        <v>1260</v>
      </c>
    </row>
    <row r="534" spans="1:7" ht="15.75" x14ac:dyDescent="0.25">
      <c r="A534" s="1" t="s">
        <v>9</v>
      </c>
      <c r="B534" s="546" t="s">
        <v>104</v>
      </c>
      <c r="C534" s="547"/>
      <c r="D534" s="2"/>
      <c r="E534" s="546" t="s">
        <v>11</v>
      </c>
      <c r="F534" s="547"/>
      <c r="G534" s="3">
        <v>24</v>
      </c>
    </row>
    <row r="535" spans="1:7" ht="15.75" x14ac:dyDescent="0.25">
      <c r="A535" s="1" t="s">
        <v>12</v>
      </c>
      <c r="B535" s="4" t="s">
        <v>105</v>
      </c>
      <c r="C535" s="5"/>
      <c r="D535" s="5"/>
      <c r="E535" s="1" t="s">
        <v>14</v>
      </c>
      <c r="F535" s="3"/>
      <c r="G535" s="3" t="s">
        <v>106</v>
      </c>
    </row>
    <row r="536" spans="1:7" ht="15.75" x14ac:dyDescent="0.25">
      <c r="A536" s="3" t="s">
        <v>16</v>
      </c>
      <c r="B536" s="3" t="s">
        <v>17</v>
      </c>
      <c r="C536" s="3" t="s">
        <v>18</v>
      </c>
      <c r="D536" s="3"/>
      <c r="E536" s="3" t="s">
        <v>19</v>
      </c>
      <c r="F536" s="548" t="s">
        <v>96</v>
      </c>
      <c r="G536" s="549"/>
    </row>
    <row r="537" spans="1:7" ht="15.75" x14ac:dyDescent="0.25">
      <c r="A537" s="3">
        <v>1</v>
      </c>
      <c r="B537" s="6" t="s">
        <v>21</v>
      </c>
      <c r="C537" s="3">
        <v>16</v>
      </c>
      <c r="D537" s="3"/>
      <c r="E537" s="8" t="str">
        <f>IF(C537&gt;=18,"A1",IF(C537&gt;=16,"A2",IF(C537&gt;=14,"B1",IF(C537&gt;=12,"B2",IF(C537&gt;=10,"C1",IF(C537&gt;=8,"C2",IF(C537&gt;=6.5,"D","E")))))))</f>
        <v>A2</v>
      </c>
      <c r="F537" s="550"/>
      <c r="G537" s="551"/>
    </row>
    <row r="538" spans="1:7" ht="15.75" x14ac:dyDescent="0.25">
      <c r="A538" s="3">
        <v>2</v>
      </c>
      <c r="B538" s="6" t="s">
        <v>22</v>
      </c>
      <c r="C538" s="3">
        <v>18.5</v>
      </c>
      <c r="D538" s="3"/>
      <c r="E538" s="8" t="str">
        <f>IF(C538&gt;=18,"A1",IF(C538&gt;=16,"A2",IF(C538&gt;=14,"B1",IF(C538&gt;=12,"B2",IF(C538&gt;=10,"C1",IF(C538&gt;=8,"C2",IF(C538&gt;=6.5,"D","E")))))))</f>
        <v>A1</v>
      </c>
      <c r="F538" s="550"/>
      <c r="G538" s="551"/>
    </row>
    <row r="539" spans="1:7" ht="15.75" x14ac:dyDescent="0.25">
      <c r="A539" s="3">
        <v>3</v>
      </c>
      <c r="B539" s="6" t="s">
        <v>23</v>
      </c>
      <c r="C539" s="3">
        <v>18.5</v>
      </c>
      <c r="D539" s="3"/>
      <c r="E539" s="8" t="str">
        <f t="shared" ref="E539:E542" si="24">IF(C539&gt;=18,"A1",IF(C539&gt;=16,"A2",IF(C539&gt;=14,"B1",IF(C539&gt;=12,"B2",IF(C539&gt;=10,"C1",IF(C539&gt;=8,"C2",IF(C539&gt;=6.5,"D","E")))))))</f>
        <v>A1</v>
      </c>
      <c r="F539" s="550"/>
      <c r="G539" s="551"/>
    </row>
    <row r="540" spans="1:7" ht="15.75" x14ac:dyDescent="0.25">
      <c r="A540" s="3">
        <v>4</v>
      </c>
      <c r="B540" s="6" t="s">
        <v>24</v>
      </c>
      <c r="C540" s="3">
        <v>16.5</v>
      </c>
      <c r="D540" s="3"/>
      <c r="E540" s="8" t="str">
        <f t="shared" si="24"/>
        <v>A2</v>
      </c>
      <c r="F540" s="550"/>
      <c r="G540" s="551"/>
    </row>
    <row r="541" spans="1:7" ht="15.75" x14ac:dyDescent="0.25">
      <c r="A541" s="3">
        <v>5</v>
      </c>
      <c r="B541" s="6" t="s">
        <v>25</v>
      </c>
      <c r="C541" s="3">
        <v>18.5</v>
      </c>
      <c r="D541" s="3"/>
      <c r="E541" s="8" t="str">
        <f t="shared" si="24"/>
        <v>A1</v>
      </c>
      <c r="F541" s="550"/>
      <c r="G541" s="551"/>
    </row>
    <row r="542" spans="1:7" ht="15.75" x14ac:dyDescent="0.25">
      <c r="A542" s="3">
        <v>6</v>
      </c>
      <c r="B542" s="6" t="s">
        <v>26</v>
      </c>
      <c r="C542" s="3">
        <v>18</v>
      </c>
      <c r="D542" s="3"/>
      <c r="E542" s="8" t="str">
        <f t="shared" si="24"/>
        <v>A1</v>
      </c>
      <c r="F542" s="550"/>
      <c r="G542" s="551"/>
    </row>
    <row r="543" spans="1:7" ht="15.75" x14ac:dyDescent="0.25">
      <c r="A543" s="1"/>
      <c r="B543" s="1"/>
      <c r="C543" s="3"/>
      <c r="D543" s="3"/>
      <c r="E543" s="1"/>
      <c r="F543" s="550"/>
      <c r="G543" s="551"/>
    </row>
    <row r="544" spans="1:7" ht="15.75" x14ac:dyDescent="0.25">
      <c r="A544" s="1"/>
      <c r="B544" s="3" t="s">
        <v>27</v>
      </c>
      <c r="C544" s="3">
        <f>SUM(C537:C542)</f>
        <v>106</v>
      </c>
      <c r="D544" s="3"/>
      <c r="E544" s="1"/>
      <c r="F544" s="550"/>
      <c r="G544" s="551"/>
    </row>
    <row r="545" spans="1:7" ht="15.75" x14ac:dyDescent="0.25">
      <c r="A545" s="1"/>
      <c r="B545" s="9" t="s">
        <v>28</v>
      </c>
      <c r="C545" s="10">
        <f>(C544/120*100)</f>
        <v>88.333333333333329</v>
      </c>
      <c r="D545" s="10"/>
      <c r="E545" s="1"/>
      <c r="F545" s="552"/>
      <c r="G545" s="553"/>
    </row>
    <row r="546" spans="1:7" ht="15" customHeight="1" x14ac:dyDescent="0.25">
      <c r="A546" s="554" t="s">
        <v>29</v>
      </c>
      <c r="B546" s="555" t="s">
        <v>30</v>
      </c>
      <c r="C546" s="556"/>
      <c r="D546" s="11"/>
      <c r="E546" s="555" t="s">
        <v>31</v>
      </c>
      <c r="F546" s="559"/>
      <c r="G546" s="556"/>
    </row>
    <row r="547" spans="1:7" ht="15" customHeight="1" x14ac:dyDescent="0.25">
      <c r="A547" s="554"/>
      <c r="B547" s="557"/>
      <c r="C547" s="558"/>
      <c r="D547" s="12"/>
      <c r="E547" s="557"/>
      <c r="F547" s="560"/>
      <c r="G547" s="558"/>
    </row>
  </sheetData>
  <mergeCells count="336">
    <mergeCell ref="B533:C533"/>
    <mergeCell ref="E533:F533"/>
    <mergeCell ref="B534:C534"/>
    <mergeCell ref="E534:F534"/>
    <mergeCell ref="F536:G545"/>
    <mergeCell ref="A546:A547"/>
    <mergeCell ref="B546:C547"/>
    <mergeCell ref="E546:G547"/>
    <mergeCell ref="B527:G527"/>
    <mergeCell ref="B528:G528"/>
    <mergeCell ref="B529:G529"/>
    <mergeCell ref="B530:G530"/>
    <mergeCell ref="B531:G531"/>
    <mergeCell ref="A532:G532"/>
    <mergeCell ref="B510:C510"/>
    <mergeCell ref="E510:F510"/>
    <mergeCell ref="B511:C511"/>
    <mergeCell ref="E511:F511"/>
    <mergeCell ref="F513:G522"/>
    <mergeCell ref="A523:A524"/>
    <mergeCell ref="B523:C524"/>
    <mergeCell ref="E523:G524"/>
    <mergeCell ref="B504:G504"/>
    <mergeCell ref="B505:G505"/>
    <mergeCell ref="B506:G506"/>
    <mergeCell ref="B507:G507"/>
    <mergeCell ref="B508:G508"/>
    <mergeCell ref="A509:G509"/>
    <mergeCell ref="B487:C487"/>
    <mergeCell ref="E487:F487"/>
    <mergeCell ref="B488:C488"/>
    <mergeCell ref="E488:F488"/>
    <mergeCell ref="F490:G499"/>
    <mergeCell ref="A500:A501"/>
    <mergeCell ref="B500:C501"/>
    <mergeCell ref="E500:G501"/>
    <mergeCell ref="B481:G481"/>
    <mergeCell ref="B482:G482"/>
    <mergeCell ref="B483:G483"/>
    <mergeCell ref="B484:G484"/>
    <mergeCell ref="B485:G485"/>
    <mergeCell ref="A486:G486"/>
    <mergeCell ref="B464:C464"/>
    <mergeCell ref="E464:F464"/>
    <mergeCell ref="B465:C465"/>
    <mergeCell ref="E465:F465"/>
    <mergeCell ref="F467:G476"/>
    <mergeCell ref="A477:A478"/>
    <mergeCell ref="B477:C478"/>
    <mergeCell ref="E477:G478"/>
    <mergeCell ref="B458:G458"/>
    <mergeCell ref="B459:G459"/>
    <mergeCell ref="B460:G460"/>
    <mergeCell ref="B461:G461"/>
    <mergeCell ref="B462:G462"/>
    <mergeCell ref="A463:G463"/>
    <mergeCell ref="B441:C441"/>
    <mergeCell ref="E441:F441"/>
    <mergeCell ref="B442:C442"/>
    <mergeCell ref="E442:F442"/>
    <mergeCell ref="F444:G453"/>
    <mergeCell ref="A454:A455"/>
    <mergeCell ref="B454:C455"/>
    <mergeCell ref="E454:G455"/>
    <mergeCell ref="B435:G435"/>
    <mergeCell ref="B436:G436"/>
    <mergeCell ref="B437:G437"/>
    <mergeCell ref="B438:G438"/>
    <mergeCell ref="B439:G439"/>
    <mergeCell ref="A440:G440"/>
    <mergeCell ref="B418:C418"/>
    <mergeCell ref="E418:F418"/>
    <mergeCell ref="B419:C419"/>
    <mergeCell ref="F419:G419"/>
    <mergeCell ref="F421:G430"/>
    <mergeCell ref="A431:A432"/>
    <mergeCell ref="B431:C432"/>
    <mergeCell ref="E431:G432"/>
    <mergeCell ref="B412:G412"/>
    <mergeCell ref="B413:G413"/>
    <mergeCell ref="B414:G414"/>
    <mergeCell ref="B415:G415"/>
    <mergeCell ref="B416:G416"/>
    <mergeCell ref="A417:G417"/>
    <mergeCell ref="B395:C395"/>
    <mergeCell ref="E395:F395"/>
    <mergeCell ref="B396:C396"/>
    <mergeCell ref="E396:F396"/>
    <mergeCell ref="F398:G407"/>
    <mergeCell ref="A408:A409"/>
    <mergeCell ref="B408:C409"/>
    <mergeCell ref="E408:G409"/>
    <mergeCell ref="B389:G389"/>
    <mergeCell ref="B390:G390"/>
    <mergeCell ref="B391:G391"/>
    <mergeCell ref="B392:G392"/>
    <mergeCell ref="B393:G393"/>
    <mergeCell ref="A394:G394"/>
    <mergeCell ref="B372:C372"/>
    <mergeCell ref="E372:F372"/>
    <mergeCell ref="B373:C373"/>
    <mergeCell ref="F373:G373"/>
    <mergeCell ref="F375:G384"/>
    <mergeCell ref="A385:A386"/>
    <mergeCell ref="B385:C386"/>
    <mergeCell ref="E385:G386"/>
    <mergeCell ref="B366:G366"/>
    <mergeCell ref="B367:G367"/>
    <mergeCell ref="B368:G368"/>
    <mergeCell ref="B369:G369"/>
    <mergeCell ref="B370:G370"/>
    <mergeCell ref="A371:G371"/>
    <mergeCell ref="B350:C350"/>
    <mergeCell ref="E350:F350"/>
    <mergeCell ref="B351:C351"/>
    <mergeCell ref="E351:F351"/>
    <mergeCell ref="F353:G362"/>
    <mergeCell ref="A363:A364"/>
    <mergeCell ref="B363:C364"/>
    <mergeCell ref="E363:G364"/>
    <mergeCell ref="B344:G344"/>
    <mergeCell ref="B345:G345"/>
    <mergeCell ref="B346:G346"/>
    <mergeCell ref="B347:G347"/>
    <mergeCell ref="B348:G348"/>
    <mergeCell ref="A349:G349"/>
    <mergeCell ref="B328:C328"/>
    <mergeCell ref="E328:F328"/>
    <mergeCell ref="B329:C329"/>
    <mergeCell ref="F329:G329"/>
    <mergeCell ref="F331:G340"/>
    <mergeCell ref="A341:A342"/>
    <mergeCell ref="B341:C342"/>
    <mergeCell ref="E341:G342"/>
    <mergeCell ref="B322:G322"/>
    <mergeCell ref="B323:G323"/>
    <mergeCell ref="B324:G324"/>
    <mergeCell ref="B325:G325"/>
    <mergeCell ref="B326:G326"/>
    <mergeCell ref="A327:G327"/>
    <mergeCell ref="B306:C306"/>
    <mergeCell ref="E306:F306"/>
    <mergeCell ref="B307:C307"/>
    <mergeCell ref="E307:F307"/>
    <mergeCell ref="F309:G318"/>
    <mergeCell ref="A319:A320"/>
    <mergeCell ref="B319:C320"/>
    <mergeCell ref="E319:G320"/>
    <mergeCell ref="B300:G300"/>
    <mergeCell ref="B301:G301"/>
    <mergeCell ref="B302:G302"/>
    <mergeCell ref="B303:G303"/>
    <mergeCell ref="B304:G304"/>
    <mergeCell ref="A305:G305"/>
    <mergeCell ref="B283:C283"/>
    <mergeCell ref="E283:F283"/>
    <mergeCell ref="B284:C284"/>
    <mergeCell ref="E284:F284"/>
    <mergeCell ref="F286:G295"/>
    <mergeCell ref="A296:A297"/>
    <mergeCell ref="B296:C297"/>
    <mergeCell ref="E296:G297"/>
    <mergeCell ref="B277:G277"/>
    <mergeCell ref="B278:G278"/>
    <mergeCell ref="B279:G279"/>
    <mergeCell ref="B280:G280"/>
    <mergeCell ref="B281:G281"/>
    <mergeCell ref="A282:G282"/>
    <mergeCell ref="B260:C260"/>
    <mergeCell ref="E260:F260"/>
    <mergeCell ref="B261:C261"/>
    <mergeCell ref="E261:F261"/>
    <mergeCell ref="F263:G272"/>
    <mergeCell ref="A273:A274"/>
    <mergeCell ref="B273:C274"/>
    <mergeCell ref="E273:G274"/>
    <mergeCell ref="B254:G254"/>
    <mergeCell ref="B255:G255"/>
    <mergeCell ref="B256:G256"/>
    <mergeCell ref="B257:G257"/>
    <mergeCell ref="B258:G258"/>
    <mergeCell ref="A259:G259"/>
    <mergeCell ref="B237:C237"/>
    <mergeCell ref="E237:F237"/>
    <mergeCell ref="B238:C238"/>
    <mergeCell ref="E238:F238"/>
    <mergeCell ref="F240:G249"/>
    <mergeCell ref="A250:A251"/>
    <mergeCell ref="B250:C251"/>
    <mergeCell ref="E250:G251"/>
    <mergeCell ref="B231:G231"/>
    <mergeCell ref="B232:G232"/>
    <mergeCell ref="B233:G233"/>
    <mergeCell ref="B234:G234"/>
    <mergeCell ref="B235:G235"/>
    <mergeCell ref="A236:G236"/>
    <mergeCell ref="B214:C214"/>
    <mergeCell ref="E214:F214"/>
    <mergeCell ref="B215:C215"/>
    <mergeCell ref="E215:F215"/>
    <mergeCell ref="F217:G226"/>
    <mergeCell ref="A227:A228"/>
    <mergeCell ref="B227:C228"/>
    <mergeCell ref="E227:G228"/>
    <mergeCell ref="B208:G208"/>
    <mergeCell ref="B209:G209"/>
    <mergeCell ref="B210:G210"/>
    <mergeCell ref="B211:G211"/>
    <mergeCell ref="B212:G212"/>
    <mergeCell ref="A213:G213"/>
    <mergeCell ref="B191:C191"/>
    <mergeCell ref="F191:G191"/>
    <mergeCell ref="B192:C192"/>
    <mergeCell ref="F192:G192"/>
    <mergeCell ref="F194:G203"/>
    <mergeCell ref="A204:A205"/>
    <mergeCell ref="B204:C205"/>
    <mergeCell ref="E204:G205"/>
    <mergeCell ref="B185:G185"/>
    <mergeCell ref="B186:G186"/>
    <mergeCell ref="B187:G187"/>
    <mergeCell ref="B188:G188"/>
    <mergeCell ref="B189:G189"/>
    <mergeCell ref="A190:G190"/>
    <mergeCell ref="B168:C168"/>
    <mergeCell ref="E168:F168"/>
    <mergeCell ref="B169:C169"/>
    <mergeCell ref="E169:F169"/>
    <mergeCell ref="F171:G180"/>
    <mergeCell ref="A181:A182"/>
    <mergeCell ref="B181:C182"/>
    <mergeCell ref="E181:G182"/>
    <mergeCell ref="B162:G162"/>
    <mergeCell ref="B163:G163"/>
    <mergeCell ref="B164:G164"/>
    <mergeCell ref="B165:G165"/>
    <mergeCell ref="B166:G166"/>
    <mergeCell ref="A167:G167"/>
    <mergeCell ref="B145:C145"/>
    <mergeCell ref="E145:F145"/>
    <mergeCell ref="B146:C146"/>
    <mergeCell ref="E146:F146"/>
    <mergeCell ref="F148:G157"/>
    <mergeCell ref="A158:A159"/>
    <mergeCell ref="B158:C159"/>
    <mergeCell ref="E158:G159"/>
    <mergeCell ref="B139:G139"/>
    <mergeCell ref="B140:G140"/>
    <mergeCell ref="B141:G141"/>
    <mergeCell ref="B142:G142"/>
    <mergeCell ref="B143:G143"/>
    <mergeCell ref="A144:G144"/>
    <mergeCell ref="B122:C122"/>
    <mergeCell ref="E122:F122"/>
    <mergeCell ref="B123:C123"/>
    <mergeCell ref="E123:F123"/>
    <mergeCell ref="F125:G134"/>
    <mergeCell ref="A135:A136"/>
    <mergeCell ref="B135:C136"/>
    <mergeCell ref="E135:G136"/>
    <mergeCell ref="B116:G116"/>
    <mergeCell ref="B117:G117"/>
    <mergeCell ref="B118:G118"/>
    <mergeCell ref="B119:G119"/>
    <mergeCell ref="B120:G120"/>
    <mergeCell ref="A121:G121"/>
    <mergeCell ref="B99:C99"/>
    <mergeCell ref="E99:F99"/>
    <mergeCell ref="B100:C100"/>
    <mergeCell ref="E100:F100"/>
    <mergeCell ref="F102:G111"/>
    <mergeCell ref="A112:A113"/>
    <mergeCell ref="B112:C113"/>
    <mergeCell ref="E112:G113"/>
    <mergeCell ref="B93:G93"/>
    <mergeCell ref="B94:G94"/>
    <mergeCell ref="B95:G95"/>
    <mergeCell ref="B96:G96"/>
    <mergeCell ref="B97:G97"/>
    <mergeCell ref="A98:G98"/>
    <mergeCell ref="B76:C76"/>
    <mergeCell ref="E76:F76"/>
    <mergeCell ref="B77:C77"/>
    <mergeCell ref="E77:F77"/>
    <mergeCell ref="F79:G88"/>
    <mergeCell ref="A89:A90"/>
    <mergeCell ref="B89:C90"/>
    <mergeCell ref="E89:G90"/>
    <mergeCell ref="B70:G70"/>
    <mergeCell ref="B71:G71"/>
    <mergeCell ref="B72:G72"/>
    <mergeCell ref="B73:G73"/>
    <mergeCell ref="B74:G74"/>
    <mergeCell ref="A75:G75"/>
    <mergeCell ref="B53:C53"/>
    <mergeCell ref="E53:F53"/>
    <mergeCell ref="B54:C54"/>
    <mergeCell ref="E54:F54"/>
    <mergeCell ref="F56:G65"/>
    <mergeCell ref="A66:A67"/>
    <mergeCell ref="B66:C67"/>
    <mergeCell ref="E66:G67"/>
    <mergeCell ref="B47:G47"/>
    <mergeCell ref="B48:G48"/>
    <mergeCell ref="B49:G49"/>
    <mergeCell ref="B50:G50"/>
    <mergeCell ref="B51:G51"/>
    <mergeCell ref="A52:G52"/>
    <mergeCell ref="B30:C30"/>
    <mergeCell ref="E30:F30"/>
    <mergeCell ref="B31:C31"/>
    <mergeCell ref="E31:F31"/>
    <mergeCell ref="F33:G42"/>
    <mergeCell ref="A43:A44"/>
    <mergeCell ref="B43:C44"/>
    <mergeCell ref="E43:G44"/>
    <mergeCell ref="B24:G24"/>
    <mergeCell ref="B25:G25"/>
    <mergeCell ref="B26:G26"/>
    <mergeCell ref="B27:G27"/>
    <mergeCell ref="B28:G28"/>
    <mergeCell ref="A29:G29"/>
    <mergeCell ref="B7:C7"/>
    <mergeCell ref="E7:F7"/>
    <mergeCell ref="B8:C8"/>
    <mergeCell ref="E8:F8"/>
    <mergeCell ref="F10:G19"/>
    <mergeCell ref="A20:A21"/>
    <mergeCell ref="B20:C21"/>
    <mergeCell ref="E20:G21"/>
    <mergeCell ref="B1:G1"/>
    <mergeCell ref="B2:G2"/>
    <mergeCell ref="B3:G3"/>
    <mergeCell ref="B4:G4"/>
    <mergeCell ref="B5:G5"/>
    <mergeCell ref="A6:G6"/>
  </mergeCell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31"/>
  <sheetViews>
    <sheetView workbookViewId="0">
      <selection sqref="A1:R1"/>
    </sheetView>
  </sheetViews>
  <sheetFormatPr defaultColWidth="9" defaultRowHeight="15" x14ac:dyDescent="0.25"/>
  <cols>
    <col min="1" max="1" width="5.5703125" customWidth="1"/>
    <col min="2" max="2" width="21.7109375" customWidth="1"/>
    <col min="3" max="4" width="11.42578125" customWidth="1"/>
    <col min="5" max="6" width="9.7109375" customWidth="1"/>
    <col min="7" max="8" width="10.7109375" customWidth="1"/>
    <col min="9" max="10" width="11" customWidth="1"/>
    <col min="13" max="14" width="10.5703125" customWidth="1"/>
    <col min="15" max="16" width="7.85546875" customWidth="1"/>
    <col min="17" max="17" width="7.7109375" customWidth="1"/>
    <col min="18" max="18" width="5.42578125" customWidth="1"/>
  </cols>
  <sheetData>
    <row r="1" spans="1:18" ht="17.45" x14ac:dyDescent="0.3">
      <c r="A1" s="565" t="s">
        <v>313</v>
      </c>
      <c r="B1" s="566"/>
      <c r="C1" s="566"/>
      <c r="D1" s="566"/>
      <c r="E1" s="566"/>
      <c r="F1" s="566"/>
      <c r="G1" s="566"/>
      <c r="H1" s="566"/>
      <c r="I1" s="566"/>
      <c r="J1" s="566"/>
      <c r="K1" s="566"/>
      <c r="L1" s="566"/>
      <c r="M1" s="566"/>
      <c r="N1" s="566"/>
      <c r="O1" s="566"/>
      <c r="P1" s="566"/>
      <c r="Q1" s="566"/>
      <c r="R1" s="567"/>
    </row>
    <row r="2" spans="1:18" ht="16.899999999999999" x14ac:dyDescent="0.3">
      <c r="A2" s="568" t="s">
        <v>314</v>
      </c>
      <c r="B2" s="569"/>
      <c r="C2" s="569"/>
      <c r="D2" s="569"/>
      <c r="E2" s="569"/>
      <c r="F2" s="569"/>
      <c r="G2" s="569"/>
      <c r="H2" s="569"/>
      <c r="I2" s="569"/>
      <c r="J2" s="569"/>
      <c r="K2" s="569"/>
      <c r="L2" s="569"/>
      <c r="M2" s="569"/>
      <c r="N2" s="569"/>
      <c r="O2" s="569"/>
      <c r="P2" s="569"/>
      <c r="Q2" s="569"/>
      <c r="R2" s="570"/>
    </row>
    <row r="3" spans="1:18" ht="16.899999999999999" x14ac:dyDescent="0.3">
      <c r="A3" s="568" t="s">
        <v>315</v>
      </c>
      <c r="B3" s="569"/>
      <c r="C3" s="569"/>
      <c r="D3" s="569"/>
      <c r="E3" s="569"/>
      <c r="F3" s="569"/>
      <c r="G3" s="569"/>
      <c r="H3" s="569"/>
      <c r="I3" s="569"/>
      <c r="J3" s="569"/>
      <c r="K3" s="569"/>
      <c r="L3" s="569"/>
      <c r="M3" s="569"/>
      <c r="N3" s="569"/>
      <c r="O3" s="569"/>
      <c r="P3" s="569"/>
      <c r="Q3" s="569"/>
      <c r="R3" s="570"/>
    </row>
    <row r="4" spans="1:18" ht="16.899999999999999" x14ac:dyDescent="0.3">
      <c r="A4" s="568" t="s">
        <v>316</v>
      </c>
      <c r="B4" s="569"/>
      <c r="C4" s="569"/>
      <c r="D4" s="569"/>
      <c r="E4" s="569"/>
      <c r="F4" s="569"/>
      <c r="G4" s="569"/>
      <c r="H4" s="569"/>
      <c r="I4" s="569"/>
      <c r="J4" s="569"/>
      <c r="K4" s="569"/>
      <c r="L4" s="569"/>
      <c r="M4" s="569"/>
      <c r="N4" s="569"/>
      <c r="O4" s="569"/>
      <c r="P4" s="569"/>
      <c r="Q4" s="569"/>
      <c r="R4" s="570"/>
    </row>
    <row r="5" spans="1:18" ht="15.6" x14ac:dyDescent="0.3">
      <c r="A5" s="88" t="s">
        <v>317</v>
      </c>
      <c r="B5" s="89" t="s">
        <v>318</v>
      </c>
      <c r="C5" s="89" t="s">
        <v>319</v>
      </c>
      <c r="D5" s="89"/>
      <c r="E5" s="89" t="s">
        <v>320</v>
      </c>
      <c r="F5" s="89"/>
      <c r="G5" s="89" t="s">
        <v>321</v>
      </c>
      <c r="H5" s="90"/>
      <c r="I5" s="91" t="s">
        <v>322</v>
      </c>
      <c r="J5" s="91"/>
      <c r="K5" s="89" t="s">
        <v>323</v>
      </c>
      <c r="L5" s="89"/>
      <c r="M5" s="89" t="s">
        <v>324</v>
      </c>
      <c r="N5" s="89"/>
      <c r="O5" s="92" t="s">
        <v>27</v>
      </c>
      <c r="P5" s="92"/>
      <c r="Q5" s="92" t="s">
        <v>325</v>
      </c>
      <c r="R5" s="93" t="s">
        <v>326</v>
      </c>
    </row>
    <row r="6" spans="1:18" ht="15.6" x14ac:dyDescent="0.3">
      <c r="A6" s="88"/>
      <c r="B6" s="90"/>
      <c r="C6" s="88">
        <v>20</v>
      </c>
      <c r="D6" s="88">
        <v>10</v>
      </c>
      <c r="E6" s="88">
        <v>20</v>
      </c>
      <c r="F6" s="88">
        <v>10</v>
      </c>
      <c r="G6" s="88">
        <v>20</v>
      </c>
      <c r="H6" s="94">
        <v>10</v>
      </c>
      <c r="I6" s="95">
        <v>20</v>
      </c>
      <c r="J6" s="95">
        <v>10</v>
      </c>
      <c r="K6" s="88">
        <v>20</v>
      </c>
      <c r="L6" s="88">
        <v>10</v>
      </c>
      <c r="M6" s="88">
        <v>20</v>
      </c>
      <c r="N6" s="88">
        <v>10</v>
      </c>
      <c r="O6" s="93">
        <f>SUM(C6:N6)</f>
        <v>180</v>
      </c>
      <c r="P6" s="93"/>
      <c r="Q6" s="92"/>
      <c r="R6" s="93"/>
    </row>
    <row r="7" spans="1:18" ht="15.6" x14ac:dyDescent="0.3">
      <c r="A7" s="96">
        <v>1</v>
      </c>
      <c r="B7" s="50" t="s">
        <v>10</v>
      </c>
      <c r="C7" s="14">
        <v>5.5</v>
      </c>
      <c r="D7" s="14">
        <f t="shared" ref="D7:D30" si="0">C7/2</f>
        <v>2.75</v>
      </c>
      <c r="E7" s="14">
        <v>10.5</v>
      </c>
      <c r="F7" s="14">
        <f>E7/2</f>
        <v>5.25</v>
      </c>
      <c r="G7" s="14">
        <v>0</v>
      </c>
      <c r="H7" s="14">
        <f>G7/2</f>
        <v>0</v>
      </c>
      <c r="I7" s="14">
        <v>8</v>
      </c>
      <c r="J7" s="14">
        <f>I7/2</f>
        <v>4</v>
      </c>
      <c r="K7" s="14">
        <v>4</v>
      </c>
      <c r="L7" s="14">
        <f>K7/2</f>
        <v>2</v>
      </c>
      <c r="M7" s="14">
        <v>2.5</v>
      </c>
      <c r="N7" s="14">
        <f>M7/2</f>
        <v>1.25</v>
      </c>
      <c r="O7" s="93">
        <f t="shared" ref="O7:O30" si="1">SUM(C7:M7)</f>
        <v>44.5</v>
      </c>
      <c r="P7" s="93">
        <f>O7/2</f>
        <v>22.25</v>
      </c>
      <c r="Q7" s="10">
        <f>O7/120*100</f>
        <v>37.083333333333336</v>
      </c>
      <c r="R7" s="97" t="str">
        <f t="shared" ref="R7:R30" si="2">IF(Q7&gt;=91,"A1",IF(Q7&gt;=81,"A2",IF(Q7&gt;=71,"B1",IF(Q7&gt;=61,"B2",IF(Q7&gt;=51,"C1",IF(Q7&gt;=41,"C2",IF(Q7&gt;=33,"D","E")))))))</f>
        <v>D</v>
      </c>
    </row>
    <row r="8" spans="1:18" ht="15.6" x14ac:dyDescent="0.3">
      <c r="A8" s="96">
        <v>2</v>
      </c>
      <c r="B8" s="61" t="s">
        <v>32</v>
      </c>
      <c r="C8" s="14">
        <v>14.5</v>
      </c>
      <c r="D8" s="14">
        <f t="shared" si="0"/>
        <v>7.25</v>
      </c>
      <c r="E8" s="14">
        <v>12.5</v>
      </c>
      <c r="F8" s="14">
        <f t="shared" ref="F8:F30" si="3">E8/2</f>
        <v>6.25</v>
      </c>
      <c r="G8" s="14">
        <v>14</v>
      </c>
      <c r="H8" s="98">
        <f t="shared" ref="H8:H30" si="4">G8/2</f>
        <v>7</v>
      </c>
      <c r="I8" s="99">
        <v>16.5</v>
      </c>
      <c r="J8" s="99">
        <f t="shared" ref="J8:J30" si="5">I8/2</f>
        <v>8.25</v>
      </c>
      <c r="K8" s="14">
        <v>18.5</v>
      </c>
      <c r="L8" s="14">
        <f t="shared" ref="L8:L30" si="6">K8/2</f>
        <v>9.25</v>
      </c>
      <c r="M8" s="14">
        <v>14.5</v>
      </c>
      <c r="N8" s="14">
        <f t="shared" ref="N8:P23" si="7">M8/2</f>
        <v>7.25</v>
      </c>
      <c r="O8" s="93">
        <f t="shared" si="1"/>
        <v>128.5</v>
      </c>
      <c r="P8" s="93">
        <f t="shared" si="7"/>
        <v>64.25</v>
      </c>
      <c r="Q8" s="10">
        <f t="shared" ref="Q8:Q30" si="8">O8/120*100</f>
        <v>107.08333333333333</v>
      </c>
      <c r="R8" s="97" t="str">
        <f t="shared" si="2"/>
        <v>A1</v>
      </c>
    </row>
    <row r="9" spans="1:18" ht="15.6" x14ac:dyDescent="0.3">
      <c r="A9" s="96">
        <v>3</v>
      </c>
      <c r="B9" s="61" t="s">
        <v>36</v>
      </c>
      <c r="C9" s="14">
        <v>14.5</v>
      </c>
      <c r="D9" s="14">
        <f t="shared" si="0"/>
        <v>7.25</v>
      </c>
      <c r="E9" s="14">
        <v>14</v>
      </c>
      <c r="F9" s="14">
        <f t="shared" si="3"/>
        <v>7</v>
      </c>
      <c r="G9" s="14">
        <v>10.5</v>
      </c>
      <c r="H9" s="14">
        <f t="shared" si="4"/>
        <v>5.25</v>
      </c>
      <c r="I9" s="14">
        <v>17</v>
      </c>
      <c r="J9" s="14">
        <f t="shared" si="5"/>
        <v>8.5</v>
      </c>
      <c r="K9" s="14">
        <v>13</v>
      </c>
      <c r="L9" s="14">
        <f t="shared" si="6"/>
        <v>6.5</v>
      </c>
      <c r="M9" s="14">
        <v>16</v>
      </c>
      <c r="N9" s="14">
        <f t="shared" si="7"/>
        <v>8</v>
      </c>
      <c r="O9" s="93">
        <f t="shared" si="1"/>
        <v>119.5</v>
      </c>
      <c r="P9" s="93">
        <f t="shared" si="7"/>
        <v>59.75</v>
      </c>
      <c r="Q9" s="10">
        <f t="shared" si="8"/>
        <v>99.583333333333329</v>
      </c>
      <c r="R9" s="97" t="str">
        <f t="shared" si="2"/>
        <v>A1</v>
      </c>
    </row>
    <row r="10" spans="1:18" ht="15.6" x14ac:dyDescent="0.3">
      <c r="A10" s="96">
        <v>4</v>
      </c>
      <c r="B10" s="61" t="s">
        <v>39</v>
      </c>
      <c r="C10" s="14">
        <v>11</v>
      </c>
      <c r="D10" s="14">
        <f t="shared" si="0"/>
        <v>5.5</v>
      </c>
      <c r="E10" s="14">
        <v>10.5</v>
      </c>
      <c r="F10" s="14">
        <f t="shared" si="3"/>
        <v>5.25</v>
      </c>
      <c r="G10" s="14">
        <v>19</v>
      </c>
      <c r="H10" s="14">
        <f t="shared" si="4"/>
        <v>9.5</v>
      </c>
      <c r="I10" s="14">
        <v>16</v>
      </c>
      <c r="J10" s="14">
        <f t="shared" si="5"/>
        <v>8</v>
      </c>
      <c r="K10" s="14">
        <v>19</v>
      </c>
      <c r="L10" s="14">
        <f t="shared" si="6"/>
        <v>9.5</v>
      </c>
      <c r="M10" s="14">
        <v>6.5</v>
      </c>
      <c r="N10" s="14">
        <f t="shared" si="7"/>
        <v>3.25</v>
      </c>
      <c r="O10" s="93">
        <f t="shared" si="1"/>
        <v>119.75</v>
      </c>
      <c r="P10" s="93">
        <f t="shared" si="7"/>
        <v>59.875</v>
      </c>
      <c r="Q10" s="10">
        <f t="shared" si="8"/>
        <v>99.791666666666671</v>
      </c>
      <c r="R10" s="97" t="str">
        <f t="shared" si="2"/>
        <v>A1</v>
      </c>
    </row>
    <row r="11" spans="1:18" ht="15.6" x14ac:dyDescent="0.3">
      <c r="A11" s="96">
        <v>5</v>
      </c>
      <c r="B11" s="61" t="s">
        <v>42</v>
      </c>
      <c r="C11" s="14">
        <v>12.5</v>
      </c>
      <c r="D11" s="14">
        <f t="shared" si="0"/>
        <v>6.25</v>
      </c>
      <c r="E11" s="14">
        <v>16.5</v>
      </c>
      <c r="F11" s="14">
        <f t="shared" si="3"/>
        <v>8.25</v>
      </c>
      <c r="G11" s="14">
        <v>7</v>
      </c>
      <c r="H11" s="14">
        <f t="shared" si="4"/>
        <v>3.5</v>
      </c>
      <c r="I11" s="14">
        <v>16.5</v>
      </c>
      <c r="J11" s="14">
        <f t="shared" si="5"/>
        <v>8.25</v>
      </c>
      <c r="K11" s="14">
        <v>17</v>
      </c>
      <c r="L11" s="14">
        <f t="shared" si="6"/>
        <v>8.5</v>
      </c>
      <c r="M11" s="100">
        <v>15.5</v>
      </c>
      <c r="N11" s="100">
        <f t="shared" si="7"/>
        <v>7.75</v>
      </c>
      <c r="O11" s="93">
        <f t="shared" si="1"/>
        <v>119.75</v>
      </c>
      <c r="P11" s="93">
        <f t="shared" si="7"/>
        <v>59.875</v>
      </c>
      <c r="Q11" s="10">
        <f t="shared" si="8"/>
        <v>99.791666666666671</v>
      </c>
      <c r="R11" s="97" t="str">
        <f t="shared" si="2"/>
        <v>A1</v>
      </c>
    </row>
    <row r="12" spans="1:18" ht="15.6" x14ac:dyDescent="0.3">
      <c r="A12" s="96">
        <v>6</v>
      </c>
      <c r="B12" s="61" t="s">
        <v>45</v>
      </c>
      <c r="C12" s="14">
        <v>15.5</v>
      </c>
      <c r="D12" s="14">
        <f t="shared" si="0"/>
        <v>7.75</v>
      </c>
      <c r="E12" s="14">
        <v>13</v>
      </c>
      <c r="F12" s="14">
        <f t="shared" si="3"/>
        <v>6.5</v>
      </c>
      <c r="G12" s="14">
        <v>15.5</v>
      </c>
      <c r="H12" s="14">
        <f t="shared" si="4"/>
        <v>7.75</v>
      </c>
      <c r="I12" s="14">
        <v>18.5</v>
      </c>
      <c r="J12" s="14">
        <f t="shared" si="5"/>
        <v>9.25</v>
      </c>
      <c r="K12" s="14">
        <v>18</v>
      </c>
      <c r="L12" s="14">
        <f t="shared" si="6"/>
        <v>9</v>
      </c>
      <c r="M12" s="14">
        <v>14.5</v>
      </c>
      <c r="N12" s="14">
        <f t="shared" si="7"/>
        <v>7.25</v>
      </c>
      <c r="O12" s="93">
        <f t="shared" si="1"/>
        <v>135.25</v>
      </c>
      <c r="P12" s="93">
        <f t="shared" si="7"/>
        <v>67.625</v>
      </c>
      <c r="Q12" s="10">
        <f t="shared" si="8"/>
        <v>112.70833333333334</v>
      </c>
      <c r="R12" s="97" t="str">
        <f t="shared" si="2"/>
        <v>A1</v>
      </c>
    </row>
    <row r="13" spans="1:18" ht="15.6" x14ac:dyDescent="0.3">
      <c r="A13" s="96">
        <v>7</v>
      </c>
      <c r="B13" s="61" t="s">
        <v>49</v>
      </c>
      <c r="C13" s="14">
        <v>16.5</v>
      </c>
      <c r="D13" s="14">
        <f t="shared" si="0"/>
        <v>8.25</v>
      </c>
      <c r="E13" s="100">
        <v>10.5</v>
      </c>
      <c r="F13" s="100">
        <f t="shared" si="3"/>
        <v>5.25</v>
      </c>
      <c r="G13" s="14">
        <v>17</v>
      </c>
      <c r="H13" s="14">
        <f t="shared" si="4"/>
        <v>8.5</v>
      </c>
      <c r="I13" s="14">
        <v>18.5</v>
      </c>
      <c r="J13" s="14">
        <f t="shared" si="5"/>
        <v>9.25</v>
      </c>
      <c r="K13" s="14">
        <v>17.5</v>
      </c>
      <c r="L13" s="14">
        <f t="shared" si="6"/>
        <v>8.75</v>
      </c>
      <c r="M13" s="14">
        <v>18.5</v>
      </c>
      <c r="N13" s="14">
        <f t="shared" si="7"/>
        <v>9.25</v>
      </c>
      <c r="O13" s="93">
        <f t="shared" si="1"/>
        <v>138.5</v>
      </c>
      <c r="P13" s="93">
        <f t="shared" si="7"/>
        <v>69.25</v>
      </c>
      <c r="Q13" s="10">
        <f t="shared" si="8"/>
        <v>115.41666666666666</v>
      </c>
      <c r="R13" s="97" t="str">
        <f t="shared" si="2"/>
        <v>A1</v>
      </c>
    </row>
    <row r="14" spans="1:18" ht="15.6" x14ac:dyDescent="0.3">
      <c r="A14" s="96">
        <v>8</v>
      </c>
      <c r="B14" s="61" t="s">
        <v>52</v>
      </c>
      <c r="C14" s="14">
        <v>18</v>
      </c>
      <c r="D14" s="14">
        <f t="shared" si="0"/>
        <v>9</v>
      </c>
      <c r="E14" s="14">
        <v>16.5</v>
      </c>
      <c r="F14" s="14">
        <f t="shared" si="3"/>
        <v>8.25</v>
      </c>
      <c r="G14" s="14">
        <v>17</v>
      </c>
      <c r="H14" s="14">
        <f t="shared" si="4"/>
        <v>8.5</v>
      </c>
      <c r="I14" s="14">
        <v>19.5</v>
      </c>
      <c r="J14" s="14">
        <f t="shared" si="5"/>
        <v>9.75</v>
      </c>
      <c r="K14" s="14">
        <v>20</v>
      </c>
      <c r="L14" s="14">
        <f t="shared" si="6"/>
        <v>10</v>
      </c>
      <c r="M14" s="14">
        <v>20</v>
      </c>
      <c r="N14" s="14">
        <f t="shared" si="7"/>
        <v>10</v>
      </c>
      <c r="O14" s="93">
        <f t="shared" si="1"/>
        <v>156.5</v>
      </c>
      <c r="P14" s="93">
        <f t="shared" si="7"/>
        <v>78.25</v>
      </c>
      <c r="Q14" s="10">
        <f t="shared" si="8"/>
        <v>130.41666666666666</v>
      </c>
      <c r="R14" s="97" t="str">
        <f t="shared" si="2"/>
        <v>A1</v>
      </c>
    </row>
    <row r="15" spans="1:18" ht="15.6" x14ac:dyDescent="0.3">
      <c r="A15" s="96">
        <v>9</v>
      </c>
      <c r="B15" s="61" t="s">
        <v>56</v>
      </c>
      <c r="C15" s="14">
        <v>2.5</v>
      </c>
      <c r="D15" s="14">
        <f t="shared" si="0"/>
        <v>1.25</v>
      </c>
      <c r="E15" s="14">
        <v>6.5</v>
      </c>
      <c r="F15" s="14">
        <f t="shared" si="3"/>
        <v>3.25</v>
      </c>
      <c r="G15" s="14">
        <v>2</v>
      </c>
      <c r="H15" s="14">
        <f t="shared" si="4"/>
        <v>1</v>
      </c>
      <c r="I15" s="14">
        <v>5</v>
      </c>
      <c r="J15" s="14">
        <f t="shared" si="5"/>
        <v>2.5</v>
      </c>
      <c r="K15" s="14">
        <v>1.5</v>
      </c>
      <c r="L15" s="14">
        <f t="shared" si="6"/>
        <v>0.75</v>
      </c>
      <c r="M15" s="14">
        <v>1</v>
      </c>
      <c r="N15" s="14">
        <f t="shared" si="7"/>
        <v>0.5</v>
      </c>
      <c r="O15" s="93">
        <f t="shared" si="1"/>
        <v>27.25</v>
      </c>
      <c r="P15" s="93">
        <f t="shared" si="7"/>
        <v>13.625</v>
      </c>
      <c r="Q15" s="10">
        <f t="shared" si="8"/>
        <v>22.708333333333332</v>
      </c>
      <c r="R15" s="97" t="str">
        <f t="shared" si="2"/>
        <v>E</v>
      </c>
    </row>
    <row r="16" spans="1:18" ht="15.6" x14ac:dyDescent="0.3">
      <c r="A16" s="96">
        <v>10</v>
      </c>
      <c r="B16" s="61" t="s">
        <v>60</v>
      </c>
      <c r="C16" s="14">
        <v>14</v>
      </c>
      <c r="D16" s="14">
        <f t="shared" si="0"/>
        <v>7</v>
      </c>
      <c r="E16" s="14">
        <v>18</v>
      </c>
      <c r="F16" s="14">
        <f t="shared" si="3"/>
        <v>9</v>
      </c>
      <c r="G16" s="14">
        <v>18.5</v>
      </c>
      <c r="H16" s="14">
        <f t="shared" si="4"/>
        <v>9.25</v>
      </c>
      <c r="I16" s="14">
        <v>19.5</v>
      </c>
      <c r="J16" s="14">
        <f t="shared" si="5"/>
        <v>9.75</v>
      </c>
      <c r="K16" s="14">
        <v>19.5</v>
      </c>
      <c r="L16" s="14">
        <f t="shared" si="6"/>
        <v>9.75</v>
      </c>
      <c r="M16" s="14">
        <v>15</v>
      </c>
      <c r="N16" s="14">
        <f t="shared" si="7"/>
        <v>7.5</v>
      </c>
      <c r="O16" s="93">
        <f t="shared" si="1"/>
        <v>149.25</v>
      </c>
      <c r="P16" s="93">
        <f t="shared" si="7"/>
        <v>74.625</v>
      </c>
      <c r="Q16" s="10">
        <f t="shared" si="8"/>
        <v>124.37499999999999</v>
      </c>
      <c r="R16" s="97" t="str">
        <f t="shared" si="2"/>
        <v>A1</v>
      </c>
    </row>
    <row r="17" spans="1:18" ht="15.6" x14ac:dyDescent="0.3">
      <c r="A17" s="96">
        <v>11</v>
      </c>
      <c r="B17" s="61" t="s">
        <v>63</v>
      </c>
      <c r="C17" s="14">
        <v>15</v>
      </c>
      <c r="D17" s="14">
        <f t="shared" si="0"/>
        <v>7.5</v>
      </c>
      <c r="E17" s="14">
        <v>17.5</v>
      </c>
      <c r="F17" s="14">
        <f t="shared" si="3"/>
        <v>8.75</v>
      </c>
      <c r="G17" s="14">
        <v>16</v>
      </c>
      <c r="H17" s="14">
        <f t="shared" si="4"/>
        <v>8</v>
      </c>
      <c r="I17" s="14">
        <v>18.5</v>
      </c>
      <c r="J17" s="14">
        <f t="shared" si="5"/>
        <v>9.25</v>
      </c>
      <c r="K17" s="14">
        <v>18.5</v>
      </c>
      <c r="L17" s="14">
        <f t="shared" si="6"/>
        <v>9.25</v>
      </c>
      <c r="M17" s="100">
        <v>11</v>
      </c>
      <c r="N17" s="100">
        <f t="shared" si="7"/>
        <v>5.5</v>
      </c>
      <c r="O17" s="93">
        <f t="shared" si="1"/>
        <v>139.25</v>
      </c>
      <c r="P17" s="93">
        <f t="shared" si="7"/>
        <v>69.625</v>
      </c>
      <c r="Q17" s="10">
        <f t="shared" si="8"/>
        <v>116.04166666666667</v>
      </c>
      <c r="R17" s="97" t="str">
        <f t="shared" si="2"/>
        <v>A1</v>
      </c>
    </row>
    <row r="18" spans="1:18" ht="15.6" x14ac:dyDescent="0.3">
      <c r="A18" s="96">
        <v>12</v>
      </c>
      <c r="B18" s="61" t="s">
        <v>66</v>
      </c>
      <c r="C18" s="14">
        <v>12</v>
      </c>
      <c r="D18" s="14">
        <f t="shared" si="0"/>
        <v>6</v>
      </c>
      <c r="E18" s="14">
        <v>11</v>
      </c>
      <c r="F18" s="14">
        <f t="shared" si="3"/>
        <v>5.5</v>
      </c>
      <c r="G18" s="14">
        <v>12.5</v>
      </c>
      <c r="H18" s="14">
        <f t="shared" si="4"/>
        <v>6.25</v>
      </c>
      <c r="I18" s="14">
        <v>14.5</v>
      </c>
      <c r="J18" s="14">
        <f t="shared" si="5"/>
        <v>7.25</v>
      </c>
      <c r="K18" s="14">
        <v>13</v>
      </c>
      <c r="L18" s="14">
        <f t="shared" si="6"/>
        <v>6.5</v>
      </c>
      <c r="M18" s="14">
        <v>10</v>
      </c>
      <c r="N18" s="14">
        <f t="shared" si="7"/>
        <v>5</v>
      </c>
      <c r="O18" s="93">
        <f t="shared" si="1"/>
        <v>104.5</v>
      </c>
      <c r="P18" s="93">
        <f t="shared" si="7"/>
        <v>52.25</v>
      </c>
      <c r="Q18" s="10">
        <f t="shared" si="8"/>
        <v>87.083333333333329</v>
      </c>
      <c r="R18" s="97" t="str">
        <f t="shared" si="2"/>
        <v>A2</v>
      </c>
    </row>
    <row r="19" spans="1:18" ht="15.6" x14ac:dyDescent="0.3">
      <c r="A19" s="96">
        <v>13</v>
      </c>
      <c r="B19" s="61" t="s">
        <v>69</v>
      </c>
      <c r="C19" s="14">
        <v>11.5</v>
      </c>
      <c r="D19" s="14">
        <f t="shared" si="0"/>
        <v>5.75</v>
      </c>
      <c r="E19" s="14">
        <v>16</v>
      </c>
      <c r="F19" s="14">
        <f t="shared" si="3"/>
        <v>8</v>
      </c>
      <c r="G19" s="14">
        <v>12</v>
      </c>
      <c r="H19" s="14">
        <f t="shared" si="4"/>
        <v>6</v>
      </c>
      <c r="I19" s="14">
        <v>11</v>
      </c>
      <c r="J19" s="14">
        <f t="shared" si="5"/>
        <v>5.5</v>
      </c>
      <c r="K19" s="14">
        <v>13</v>
      </c>
      <c r="L19" s="14">
        <f t="shared" si="6"/>
        <v>6.5</v>
      </c>
      <c r="M19" s="14">
        <v>8.5</v>
      </c>
      <c r="N19" s="14">
        <f t="shared" si="7"/>
        <v>4.25</v>
      </c>
      <c r="O19" s="93">
        <f t="shared" si="1"/>
        <v>103.75</v>
      </c>
      <c r="P19" s="93">
        <f t="shared" si="7"/>
        <v>51.875</v>
      </c>
      <c r="Q19" s="10">
        <f t="shared" si="8"/>
        <v>86.458333333333343</v>
      </c>
      <c r="R19" s="97" t="str">
        <f t="shared" si="2"/>
        <v>A2</v>
      </c>
    </row>
    <row r="20" spans="1:18" ht="15.6" x14ac:dyDescent="0.3">
      <c r="A20" s="96">
        <v>14</v>
      </c>
      <c r="B20" s="61" t="s">
        <v>72</v>
      </c>
      <c r="C20" s="14">
        <v>18</v>
      </c>
      <c r="D20" s="14">
        <f t="shared" si="0"/>
        <v>9</v>
      </c>
      <c r="E20" s="14">
        <v>18.5</v>
      </c>
      <c r="F20" s="14">
        <f t="shared" si="3"/>
        <v>9.25</v>
      </c>
      <c r="G20" s="14">
        <v>18</v>
      </c>
      <c r="H20" s="14">
        <f t="shared" si="4"/>
        <v>9</v>
      </c>
      <c r="I20" s="14">
        <v>19.5</v>
      </c>
      <c r="J20" s="14">
        <f t="shared" si="5"/>
        <v>9.75</v>
      </c>
      <c r="K20" s="14">
        <v>19</v>
      </c>
      <c r="L20" s="14">
        <f t="shared" si="6"/>
        <v>9.5</v>
      </c>
      <c r="M20" s="14">
        <v>18</v>
      </c>
      <c r="N20" s="14">
        <f t="shared" si="7"/>
        <v>9</v>
      </c>
      <c r="O20" s="93">
        <f t="shared" si="1"/>
        <v>157.5</v>
      </c>
      <c r="P20" s="93">
        <f t="shared" si="7"/>
        <v>78.75</v>
      </c>
      <c r="Q20" s="10">
        <f t="shared" si="8"/>
        <v>131.25</v>
      </c>
      <c r="R20" s="97" t="str">
        <f t="shared" si="2"/>
        <v>A1</v>
      </c>
    </row>
    <row r="21" spans="1:18" ht="15.6" x14ac:dyDescent="0.3">
      <c r="A21" s="96">
        <v>15</v>
      </c>
      <c r="B21" s="61" t="s">
        <v>75</v>
      </c>
      <c r="C21" s="14">
        <v>17</v>
      </c>
      <c r="D21" s="14">
        <f t="shared" si="0"/>
        <v>8.5</v>
      </c>
      <c r="E21" s="14">
        <v>19.5</v>
      </c>
      <c r="F21" s="14">
        <f t="shared" si="3"/>
        <v>9.75</v>
      </c>
      <c r="G21" s="14">
        <v>16</v>
      </c>
      <c r="H21" s="14">
        <f t="shared" si="4"/>
        <v>8</v>
      </c>
      <c r="I21" s="14">
        <v>20</v>
      </c>
      <c r="J21" s="14">
        <f t="shared" si="5"/>
        <v>10</v>
      </c>
      <c r="K21" s="14">
        <v>19</v>
      </c>
      <c r="L21" s="14">
        <f t="shared" si="6"/>
        <v>9.5</v>
      </c>
      <c r="M21" s="14">
        <v>18.5</v>
      </c>
      <c r="N21" s="14">
        <f t="shared" si="7"/>
        <v>9.25</v>
      </c>
      <c r="O21" s="93">
        <f t="shared" si="1"/>
        <v>155.75</v>
      </c>
      <c r="P21" s="93">
        <f t="shared" si="7"/>
        <v>77.875</v>
      </c>
      <c r="Q21" s="10">
        <f t="shared" si="8"/>
        <v>129.79166666666666</v>
      </c>
      <c r="R21" s="97" t="str">
        <f t="shared" si="2"/>
        <v>A1</v>
      </c>
    </row>
    <row r="22" spans="1:18" ht="15.6" x14ac:dyDescent="0.3">
      <c r="A22" s="96">
        <v>16</v>
      </c>
      <c r="B22" s="61" t="s">
        <v>78</v>
      </c>
      <c r="C22" s="14">
        <v>10</v>
      </c>
      <c r="D22" s="14">
        <f t="shared" si="0"/>
        <v>5</v>
      </c>
      <c r="E22" s="14">
        <v>14</v>
      </c>
      <c r="F22" s="14">
        <f t="shared" si="3"/>
        <v>7</v>
      </c>
      <c r="G22" s="14">
        <v>15.5</v>
      </c>
      <c r="H22" s="14">
        <f t="shared" si="4"/>
        <v>7.75</v>
      </c>
      <c r="I22" s="14">
        <v>13</v>
      </c>
      <c r="J22" s="14">
        <f t="shared" si="5"/>
        <v>6.5</v>
      </c>
      <c r="K22" s="14">
        <v>12</v>
      </c>
      <c r="L22" s="14">
        <f t="shared" si="6"/>
        <v>6</v>
      </c>
      <c r="M22" s="14">
        <v>10</v>
      </c>
      <c r="N22" s="14">
        <f t="shared" si="7"/>
        <v>5</v>
      </c>
      <c r="O22" s="93">
        <f t="shared" si="1"/>
        <v>106.75</v>
      </c>
      <c r="P22" s="93">
        <f t="shared" si="7"/>
        <v>53.375</v>
      </c>
      <c r="Q22" s="10">
        <f t="shared" si="8"/>
        <v>88.958333333333329</v>
      </c>
      <c r="R22" s="97" t="str">
        <f t="shared" si="2"/>
        <v>A2</v>
      </c>
    </row>
    <row r="23" spans="1:18" ht="15.6" x14ac:dyDescent="0.3">
      <c r="A23" s="96">
        <v>17</v>
      </c>
      <c r="B23" s="61" t="s">
        <v>81</v>
      </c>
      <c r="C23" s="14">
        <v>4</v>
      </c>
      <c r="D23" s="14">
        <f t="shared" si="0"/>
        <v>2</v>
      </c>
      <c r="E23" s="14">
        <v>11.5</v>
      </c>
      <c r="F23" s="14">
        <f t="shared" si="3"/>
        <v>5.75</v>
      </c>
      <c r="G23" s="14">
        <v>8</v>
      </c>
      <c r="H23" s="14">
        <f t="shared" si="4"/>
        <v>4</v>
      </c>
      <c r="I23" s="14">
        <v>8.5</v>
      </c>
      <c r="J23" s="14">
        <f t="shared" si="5"/>
        <v>4.25</v>
      </c>
      <c r="K23" s="14">
        <v>7</v>
      </c>
      <c r="L23" s="14">
        <f t="shared" si="6"/>
        <v>3.5</v>
      </c>
      <c r="M23" s="14">
        <v>5.5</v>
      </c>
      <c r="N23" s="14">
        <f t="shared" si="7"/>
        <v>2.75</v>
      </c>
      <c r="O23" s="93">
        <f t="shared" si="1"/>
        <v>64</v>
      </c>
      <c r="P23" s="93">
        <f t="shared" si="7"/>
        <v>32</v>
      </c>
      <c r="Q23" s="10">
        <f t="shared" si="8"/>
        <v>53.333333333333336</v>
      </c>
      <c r="R23" s="97" t="str">
        <f t="shared" si="2"/>
        <v>C1</v>
      </c>
    </row>
    <row r="24" spans="1:18" ht="15.6" x14ac:dyDescent="0.3">
      <c r="A24" s="96">
        <v>18</v>
      </c>
      <c r="B24" s="61" t="s">
        <v>256</v>
      </c>
      <c r="C24" s="100">
        <v>18</v>
      </c>
      <c r="D24" s="14">
        <f t="shared" si="0"/>
        <v>9</v>
      </c>
      <c r="E24" s="100">
        <v>18</v>
      </c>
      <c r="F24" s="100">
        <f t="shared" si="3"/>
        <v>9</v>
      </c>
      <c r="G24" s="14">
        <v>12</v>
      </c>
      <c r="H24" s="14">
        <f t="shared" si="4"/>
        <v>6</v>
      </c>
      <c r="I24" s="14">
        <v>19.5</v>
      </c>
      <c r="J24" s="14">
        <f t="shared" si="5"/>
        <v>9.75</v>
      </c>
      <c r="K24" s="100">
        <v>16.5</v>
      </c>
      <c r="L24" s="100">
        <f t="shared" si="6"/>
        <v>8.25</v>
      </c>
      <c r="M24" s="100">
        <v>17</v>
      </c>
      <c r="N24" s="100">
        <f t="shared" ref="N24:P29" si="9">M24/2</f>
        <v>8.5</v>
      </c>
      <c r="O24" s="93">
        <f t="shared" si="1"/>
        <v>143</v>
      </c>
      <c r="P24" s="93">
        <f t="shared" si="9"/>
        <v>71.5</v>
      </c>
      <c r="Q24" s="10">
        <f t="shared" si="8"/>
        <v>119.16666666666667</v>
      </c>
      <c r="R24" s="97" t="str">
        <f t="shared" si="2"/>
        <v>A1</v>
      </c>
    </row>
    <row r="25" spans="1:18" ht="15.75" x14ac:dyDescent="0.25">
      <c r="A25" s="96">
        <v>19</v>
      </c>
      <c r="B25" s="61" t="s">
        <v>87</v>
      </c>
      <c r="C25" s="14">
        <v>12.5</v>
      </c>
      <c r="D25" s="14">
        <f t="shared" si="0"/>
        <v>6.25</v>
      </c>
      <c r="E25" s="14">
        <v>17</v>
      </c>
      <c r="F25" s="14">
        <f t="shared" si="3"/>
        <v>8.5</v>
      </c>
      <c r="G25" s="14">
        <v>12</v>
      </c>
      <c r="H25" s="14">
        <f t="shared" si="4"/>
        <v>6</v>
      </c>
      <c r="I25" s="14">
        <v>18</v>
      </c>
      <c r="J25" s="14">
        <f t="shared" si="5"/>
        <v>9</v>
      </c>
      <c r="K25" s="14">
        <v>14.5</v>
      </c>
      <c r="L25" s="14">
        <f t="shared" si="6"/>
        <v>7.25</v>
      </c>
      <c r="M25" s="14">
        <v>11.5</v>
      </c>
      <c r="N25" s="14">
        <f t="shared" si="9"/>
        <v>5.75</v>
      </c>
      <c r="O25" s="93">
        <f t="shared" si="1"/>
        <v>122.5</v>
      </c>
      <c r="P25" s="93">
        <f t="shared" si="9"/>
        <v>61.25</v>
      </c>
      <c r="Q25" s="10">
        <f t="shared" si="8"/>
        <v>102.08333333333333</v>
      </c>
      <c r="R25" s="97" t="str">
        <f t="shared" si="2"/>
        <v>A1</v>
      </c>
    </row>
    <row r="26" spans="1:18" ht="15.75" x14ac:dyDescent="0.25">
      <c r="A26" s="96">
        <v>20</v>
      </c>
      <c r="B26" s="61" t="s">
        <v>90</v>
      </c>
      <c r="C26" s="14">
        <v>18</v>
      </c>
      <c r="D26" s="14">
        <f t="shared" si="0"/>
        <v>9</v>
      </c>
      <c r="E26" s="14">
        <v>14</v>
      </c>
      <c r="F26" s="14">
        <f t="shared" si="3"/>
        <v>7</v>
      </c>
      <c r="G26" s="14">
        <v>20</v>
      </c>
      <c r="H26" s="14">
        <f t="shared" si="4"/>
        <v>10</v>
      </c>
      <c r="I26" s="14">
        <v>20</v>
      </c>
      <c r="J26" s="14">
        <f t="shared" si="5"/>
        <v>10</v>
      </c>
      <c r="K26" s="14">
        <v>18.5</v>
      </c>
      <c r="L26" s="14">
        <f t="shared" si="6"/>
        <v>9.25</v>
      </c>
      <c r="M26" s="14">
        <v>19.5</v>
      </c>
      <c r="N26" s="14">
        <f t="shared" si="9"/>
        <v>9.75</v>
      </c>
      <c r="O26" s="93">
        <f t="shared" si="1"/>
        <v>155.25</v>
      </c>
      <c r="P26" s="93">
        <f t="shared" si="9"/>
        <v>77.625</v>
      </c>
      <c r="Q26" s="10">
        <f t="shared" si="8"/>
        <v>129.375</v>
      </c>
      <c r="R26" s="97" t="str">
        <f t="shared" si="2"/>
        <v>A1</v>
      </c>
    </row>
    <row r="27" spans="1:18" ht="15.75" x14ac:dyDescent="0.25">
      <c r="A27" s="96">
        <v>21</v>
      </c>
      <c r="B27" s="61" t="s">
        <v>281</v>
      </c>
      <c r="C27" s="100">
        <v>15</v>
      </c>
      <c r="D27" s="14">
        <f t="shared" si="0"/>
        <v>7.5</v>
      </c>
      <c r="E27" s="100">
        <v>16.5</v>
      </c>
      <c r="F27" s="100">
        <f t="shared" si="3"/>
        <v>8.25</v>
      </c>
      <c r="G27" s="100">
        <v>17</v>
      </c>
      <c r="H27" s="100">
        <f t="shared" si="4"/>
        <v>8.5</v>
      </c>
      <c r="I27" s="100">
        <v>18</v>
      </c>
      <c r="J27" s="100">
        <f t="shared" si="5"/>
        <v>9</v>
      </c>
      <c r="K27" s="100">
        <v>18</v>
      </c>
      <c r="L27" s="100">
        <f t="shared" si="6"/>
        <v>9</v>
      </c>
      <c r="M27" s="100">
        <v>15</v>
      </c>
      <c r="N27" s="100">
        <f t="shared" si="9"/>
        <v>7.5</v>
      </c>
      <c r="O27" s="93">
        <f t="shared" si="1"/>
        <v>141.75</v>
      </c>
      <c r="P27" s="93">
        <f t="shared" si="9"/>
        <v>70.875</v>
      </c>
      <c r="Q27" s="10">
        <f t="shared" si="8"/>
        <v>118.12499999999999</v>
      </c>
      <c r="R27" s="97" t="str">
        <f t="shared" si="2"/>
        <v>A1</v>
      </c>
    </row>
    <row r="28" spans="1:18" ht="15.75" x14ac:dyDescent="0.25">
      <c r="A28" s="96">
        <v>22</v>
      </c>
      <c r="B28" s="61" t="s">
        <v>97</v>
      </c>
      <c r="C28" s="100">
        <v>16</v>
      </c>
      <c r="D28" s="14">
        <f t="shared" si="0"/>
        <v>8</v>
      </c>
      <c r="E28" s="100">
        <v>17</v>
      </c>
      <c r="F28" s="100">
        <f t="shared" si="3"/>
        <v>8.5</v>
      </c>
      <c r="G28" s="100">
        <v>15</v>
      </c>
      <c r="H28" s="100">
        <f t="shared" si="4"/>
        <v>7.5</v>
      </c>
      <c r="I28" s="100">
        <v>18</v>
      </c>
      <c r="J28" s="100">
        <f t="shared" si="5"/>
        <v>9</v>
      </c>
      <c r="K28" s="100">
        <v>18.5</v>
      </c>
      <c r="L28" s="100">
        <f t="shared" si="6"/>
        <v>9.25</v>
      </c>
      <c r="M28" s="100">
        <v>19.5</v>
      </c>
      <c r="N28" s="100">
        <f t="shared" si="9"/>
        <v>9.75</v>
      </c>
      <c r="O28" s="93">
        <f t="shared" si="1"/>
        <v>146.25</v>
      </c>
      <c r="P28" s="93">
        <f t="shared" si="9"/>
        <v>73.125</v>
      </c>
      <c r="Q28" s="10">
        <f t="shared" si="8"/>
        <v>121.875</v>
      </c>
      <c r="R28" s="97" t="str">
        <f t="shared" si="2"/>
        <v>A1</v>
      </c>
    </row>
    <row r="29" spans="1:18" ht="15.75" x14ac:dyDescent="0.25">
      <c r="A29" s="96">
        <v>23</v>
      </c>
      <c r="B29" s="61" t="s">
        <v>100</v>
      </c>
      <c r="C29" s="100">
        <v>4.5</v>
      </c>
      <c r="D29" s="14">
        <f t="shared" si="0"/>
        <v>2.25</v>
      </c>
      <c r="E29" s="100">
        <v>7</v>
      </c>
      <c r="F29" s="100">
        <f t="shared" si="3"/>
        <v>3.5</v>
      </c>
      <c r="G29" s="100">
        <v>3.5</v>
      </c>
      <c r="H29" s="100">
        <f t="shared" si="4"/>
        <v>1.75</v>
      </c>
      <c r="I29" s="100">
        <v>7.5</v>
      </c>
      <c r="J29" s="100">
        <f t="shared" si="5"/>
        <v>3.75</v>
      </c>
      <c r="K29" s="100">
        <v>9.5</v>
      </c>
      <c r="L29" s="100">
        <f t="shared" si="6"/>
        <v>4.75</v>
      </c>
      <c r="M29" s="100" t="s">
        <v>327</v>
      </c>
      <c r="N29" s="100" t="s">
        <v>327</v>
      </c>
      <c r="O29" s="93">
        <f t="shared" si="1"/>
        <v>48</v>
      </c>
      <c r="P29" s="93">
        <f t="shared" si="9"/>
        <v>24</v>
      </c>
      <c r="Q29" s="10">
        <f t="shared" si="8"/>
        <v>40</v>
      </c>
      <c r="R29" s="97" t="str">
        <f t="shared" si="2"/>
        <v>D</v>
      </c>
    </row>
    <row r="30" spans="1:18" ht="15.75" x14ac:dyDescent="0.25">
      <c r="A30" s="96">
        <v>24</v>
      </c>
      <c r="B30" s="61" t="s">
        <v>104</v>
      </c>
      <c r="C30" s="14">
        <v>16</v>
      </c>
      <c r="D30" s="14">
        <f t="shared" si="0"/>
        <v>8</v>
      </c>
      <c r="E30" s="14">
        <v>18.5</v>
      </c>
      <c r="F30" s="14">
        <f t="shared" si="3"/>
        <v>9.25</v>
      </c>
      <c r="G30" s="14">
        <v>18.5</v>
      </c>
      <c r="H30" s="14">
        <f t="shared" si="4"/>
        <v>9.25</v>
      </c>
      <c r="I30" s="14">
        <v>16.5</v>
      </c>
      <c r="J30" s="14">
        <f t="shared" si="5"/>
        <v>8.25</v>
      </c>
      <c r="K30" s="14">
        <v>18.5</v>
      </c>
      <c r="L30" s="14">
        <f t="shared" si="6"/>
        <v>9.25</v>
      </c>
      <c r="M30" s="14">
        <v>18</v>
      </c>
      <c r="N30" s="14">
        <f t="shared" ref="N30:P30" si="10">M30/2</f>
        <v>9</v>
      </c>
      <c r="O30" s="93">
        <f t="shared" si="1"/>
        <v>150</v>
      </c>
      <c r="P30" s="93">
        <f t="shared" si="10"/>
        <v>75</v>
      </c>
      <c r="Q30" s="10">
        <f t="shared" si="8"/>
        <v>125</v>
      </c>
      <c r="R30" s="97" t="str">
        <f t="shared" si="2"/>
        <v>A1</v>
      </c>
    </row>
    <row r="31" spans="1:18" x14ac:dyDescent="0.25">
      <c r="Q31" s="101"/>
      <c r="R31" s="102"/>
    </row>
  </sheetData>
  <mergeCells count="4">
    <mergeCell ref="A1:R1"/>
    <mergeCell ref="A2:R2"/>
    <mergeCell ref="A3:R3"/>
    <mergeCell ref="A4:R4"/>
  </mergeCells>
  <dataValidations count="1">
    <dataValidation allowBlank="1" showInputMessage="1" showErrorMessage="1" promptTitle="NAME" prompt="ENTER NAME IN CAPITAL LETTERS" sqref="B22:B30"/>
  </dataValidation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545"/>
  <sheetViews>
    <sheetView view="pageBreakPreview" topLeftCell="A424" zoomScale="60" zoomScaleNormal="100" workbookViewId="0">
      <selection activeCell="C424" sqref="C424"/>
    </sheetView>
  </sheetViews>
  <sheetFormatPr defaultColWidth="9" defaultRowHeight="15" x14ac:dyDescent="0.25"/>
  <cols>
    <col min="1" max="1" width="18.5703125" customWidth="1"/>
    <col min="2" max="2" width="20.28515625" customWidth="1"/>
    <col min="3" max="3" width="11.7109375" customWidth="1"/>
    <col min="6" max="6" width="34.85546875" customWidth="1"/>
  </cols>
  <sheetData>
    <row r="1" spans="1:6" ht="15.6" x14ac:dyDescent="0.3">
      <c r="A1" s="1"/>
      <c r="B1" s="561" t="s">
        <v>0</v>
      </c>
      <c r="C1" s="561"/>
      <c r="D1" s="561"/>
      <c r="E1" s="561"/>
      <c r="F1" s="561"/>
    </row>
    <row r="2" spans="1:6" ht="15.6" x14ac:dyDescent="0.3">
      <c r="A2" s="1"/>
      <c r="B2" s="561" t="s">
        <v>1</v>
      </c>
      <c r="C2" s="561"/>
      <c r="D2" s="561"/>
      <c r="E2" s="561"/>
      <c r="F2" s="561"/>
    </row>
    <row r="3" spans="1:6" ht="15.6" x14ac:dyDescent="0.3">
      <c r="A3" s="1"/>
      <c r="B3" s="561" t="s">
        <v>2</v>
      </c>
      <c r="C3" s="561"/>
      <c r="D3" s="561"/>
      <c r="E3" s="561"/>
      <c r="F3" s="561"/>
    </row>
    <row r="4" spans="1:6" ht="15.6" x14ac:dyDescent="0.3">
      <c r="A4" s="1"/>
      <c r="B4" s="562" t="s">
        <v>3</v>
      </c>
      <c r="C4" s="562"/>
      <c r="D4" s="562"/>
      <c r="E4" s="562"/>
      <c r="F4" s="562"/>
    </row>
    <row r="5" spans="1:6" ht="15.6" x14ac:dyDescent="0.3">
      <c r="A5" s="1"/>
      <c r="B5" s="561" t="s">
        <v>441</v>
      </c>
      <c r="C5" s="561"/>
      <c r="D5" s="561"/>
      <c r="E5" s="561"/>
      <c r="F5" s="561"/>
    </row>
    <row r="6" spans="1:6" ht="15.6" x14ac:dyDescent="0.3">
      <c r="A6" s="561" t="s">
        <v>5</v>
      </c>
      <c r="B6" s="561"/>
      <c r="C6" s="561"/>
      <c r="D6" s="561"/>
      <c r="E6" s="561"/>
      <c r="F6" s="561"/>
    </row>
    <row r="7" spans="1:6" ht="15.6" x14ac:dyDescent="0.3">
      <c r="A7" s="1" t="s">
        <v>6</v>
      </c>
      <c r="B7" s="546" t="s">
        <v>7</v>
      </c>
      <c r="C7" s="547"/>
      <c r="D7" s="546" t="s">
        <v>8</v>
      </c>
      <c r="E7" s="547"/>
      <c r="F7" s="3">
        <v>1223</v>
      </c>
    </row>
    <row r="8" spans="1:6" ht="15.6" x14ac:dyDescent="0.3">
      <c r="A8" s="1" t="s">
        <v>9</v>
      </c>
      <c r="B8" s="546" t="s">
        <v>10</v>
      </c>
      <c r="C8" s="547"/>
      <c r="D8" s="546" t="s">
        <v>11</v>
      </c>
      <c r="E8" s="547"/>
      <c r="F8" s="3">
        <v>1</v>
      </c>
    </row>
    <row r="9" spans="1:6" ht="15.6" x14ac:dyDescent="0.3">
      <c r="A9" s="1" t="s">
        <v>12</v>
      </c>
      <c r="B9" s="4" t="s">
        <v>13</v>
      </c>
      <c r="C9" s="5"/>
      <c r="D9" s="1" t="s">
        <v>14</v>
      </c>
      <c r="E9" s="3"/>
      <c r="F9" s="3" t="s">
        <v>15</v>
      </c>
    </row>
    <row r="10" spans="1:6" ht="15.75" x14ac:dyDescent="0.25">
      <c r="A10" s="3" t="s">
        <v>16</v>
      </c>
      <c r="B10" s="3" t="s">
        <v>17</v>
      </c>
      <c r="C10" s="3" t="s">
        <v>18</v>
      </c>
      <c r="D10" s="3" t="s">
        <v>19</v>
      </c>
      <c r="E10" s="548" t="s">
        <v>20</v>
      </c>
      <c r="F10" s="549"/>
    </row>
    <row r="11" spans="1:6" ht="15.75" x14ac:dyDescent="0.25">
      <c r="A11" s="3">
        <v>1</v>
      </c>
      <c r="B11" s="6" t="s">
        <v>21</v>
      </c>
      <c r="C11" s="7">
        <v>4.5</v>
      </c>
      <c r="D11" s="8" t="str">
        <f t="shared" ref="D11:D16" si="0">IF(C11&gt;=18,"A1",IF(C11&gt;=16,"A2",IF(C11&gt;=14,"B1",IF(C11&gt;=12,"B2",IF(C11&gt;=10,"C1",IF(C11&gt;=8,"C2",IF(C11&gt;=6.5,"D","E")))))))</f>
        <v>E</v>
      </c>
      <c r="E11" s="550"/>
      <c r="F11" s="551"/>
    </row>
    <row r="12" spans="1:6" ht="15.75" x14ac:dyDescent="0.25">
      <c r="A12" s="3">
        <v>2</v>
      </c>
      <c r="B12" s="6" t="s">
        <v>22</v>
      </c>
      <c r="C12" s="7">
        <v>7.5</v>
      </c>
      <c r="D12" s="8" t="str">
        <f t="shared" si="0"/>
        <v>D</v>
      </c>
      <c r="E12" s="550"/>
      <c r="F12" s="551"/>
    </row>
    <row r="13" spans="1:6" ht="15.75" x14ac:dyDescent="0.25">
      <c r="A13" s="3">
        <v>3</v>
      </c>
      <c r="B13" s="6" t="s">
        <v>23</v>
      </c>
      <c r="C13" s="7">
        <v>4.5</v>
      </c>
      <c r="D13" s="8" t="str">
        <f t="shared" si="0"/>
        <v>E</v>
      </c>
      <c r="E13" s="550"/>
      <c r="F13" s="551"/>
    </row>
    <row r="14" spans="1:6" ht="15.75" x14ac:dyDescent="0.25">
      <c r="A14" s="3">
        <v>4</v>
      </c>
      <c r="B14" s="6" t="s">
        <v>24</v>
      </c>
      <c r="C14" s="7">
        <v>7.5</v>
      </c>
      <c r="D14" s="8" t="str">
        <f t="shared" si="0"/>
        <v>D</v>
      </c>
      <c r="E14" s="550"/>
      <c r="F14" s="551"/>
    </row>
    <row r="15" spans="1:6" ht="15.75" x14ac:dyDescent="0.25">
      <c r="A15" s="3">
        <v>5</v>
      </c>
      <c r="B15" s="6" t="s">
        <v>25</v>
      </c>
      <c r="C15" s="7">
        <v>8.5</v>
      </c>
      <c r="D15" s="8" t="str">
        <f t="shared" si="0"/>
        <v>C2</v>
      </c>
      <c r="E15" s="550"/>
      <c r="F15" s="551"/>
    </row>
    <row r="16" spans="1:6" ht="15.75" x14ac:dyDescent="0.25">
      <c r="A16" s="3">
        <v>6</v>
      </c>
      <c r="B16" s="6" t="s">
        <v>26</v>
      </c>
      <c r="C16" s="7">
        <v>6</v>
      </c>
      <c r="D16" s="8" t="str">
        <f t="shared" si="0"/>
        <v>E</v>
      </c>
      <c r="E16" s="550"/>
      <c r="F16" s="551"/>
    </row>
    <row r="17" spans="1:6" ht="15.75" x14ac:dyDescent="0.25">
      <c r="A17" s="1"/>
      <c r="B17" s="3" t="s">
        <v>27</v>
      </c>
      <c r="C17" s="7">
        <v>32.5</v>
      </c>
      <c r="D17" s="1"/>
      <c r="E17" s="550"/>
      <c r="F17" s="551"/>
    </row>
    <row r="18" spans="1:6" ht="15.75" x14ac:dyDescent="0.25">
      <c r="A18" s="1"/>
      <c r="B18" s="9" t="s">
        <v>28</v>
      </c>
      <c r="C18" s="144">
        <f>(C11+C12+C13+C14+C15)</f>
        <v>32.5</v>
      </c>
      <c r="D18" s="1"/>
      <c r="E18" s="552"/>
      <c r="F18" s="553"/>
    </row>
    <row r="19" spans="1:6" ht="15" customHeight="1" x14ac:dyDescent="0.25">
      <c r="A19" s="571" t="s">
        <v>29</v>
      </c>
      <c r="B19" s="571" t="s">
        <v>30</v>
      </c>
      <c r="C19" s="343"/>
      <c r="D19" s="548" t="s">
        <v>31</v>
      </c>
      <c r="E19" s="573"/>
      <c r="F19" s="549"/>
    </row>
    <row r="20" spans="1:6" ht="34.5" customHeight="1" x14ac:dyDescent="0.25">
      <c r="A20" s="572"/>
      <c r="B20" s="572"/>
      <c r="C20" s="344"/>
      <c r="D20" s="552"/>
      <c r="E20" s="574"/>
      <c r="F20" s="553"/>
    </row>
    <row r="23" spans="1:6" ht="15.6" x14ac:dyDescent="0.3">
      <c r="A23" s="1"/>
      <c r="B23" s="561" t="s">
        <v>0</v>
      </c>
      <c r="C23" s="561"/>
      <c r="D23" s="561"/>
      <c r="E23" s="561"/>
      <c r="F23" s="561"/>
    </row>
    <row r="24" spans="1:6" ht="15.6" x14ac:dyDescent="0.3">
      <c r="A24" s="1"/>
      <c r="B24" s="561" t="s">
        <v>1</v>
      </c>
      <c r="C24" s="561"/>
      <c r="D24" s="561"/>
      <c r="E24" s="561"/>
      <c r="F24" s="561"/>
    </row>
    <row r="25" spans="1:6" ht="15.6" x14ac:dyDescent="0.3">
      <c r="A25" s="1"/>
      <c r="B25" s="561" t="s">
        <v>2</v>
      </c>
      <c r="C25" s="561"/>
      <c r="D25" s="561"/>
      <c r="E25" s="561"/>
      <c r="F25" s="561"/>
    </row>
    <row r="26" spans="1:6" ht="15.6" x14ac:dyDescent="0.3">
      <c r="A26" s="1"/>
      <c r="B26" s="562" t="s">
        <v>3</v>
      </c>
      <c r="C26" s="562"/>
      <c r="D26" s="562"/>
      <c r="E26" s="562"/>
      <c r="F26" s="562"/>
    </row>
    <row r="27" spans="1:6" ht="15.6" x14ac:dyDescent="0.3">
      <c r="A27" s="1"/>
      <c r="B27" s="561" t="s">
        <v>441</v>
      </c>
      <c r="C27" s="561"/>
      <c r="D27" s="561"/>
      <c r="E27" s="561"/>
      <c r="F27" s="561"/>
    </row>
    <row r="28" spans="1:6" ht="15.6" x14ac:dyDescent="0.3">
      <c r="A28" s="561" t="s">
        <v>5</v>
      </c>
      <c r="B28" s="561"/>
      <c r="C28" s="561"/>
      <c r="D28" s="561"/>
      <c r="E28" s="561"/>
      <c r="F28" s="561"/>
    </row>
    <row r="29" spans="1:6" ht="15.6" x14ac:dyDescent="0.3">
      <c r="A29" s="1" t="s">
        <v>6</v>
      </c>
      <c r="B29" s="546" t="s">
        <v>7</v>
      </c>
      <c r="C29" s="547"/>
      <c r="D29" s="546" t="s">
        <v>8</v>
      </c>
      <c r="E29" s="547"/>
      <c r="F29" s="3">
        <v>1232</v>
      </c>
    </row>
    <row r="30" spans="1:6" ht="15.6" x14ac:dyDescent="0.3">
      <c r="A30" s="1" t="s">
        <v>9</v>
      </c>
      <c r="B30" s="546" t="s">
        <v>32</v>
      </c>
      <c r="C30" s="547"/>
      <c r="D30" s="546" t="s">
        <v>11</v>
      </c>
      <c r="E30" s="547"/>
      <c r="F30" s="3">
        <v>2</v>
      </c>
    </row>
    <row r="31" spans="1:6" ht="15.6" x14ac:dyDescent="0.3">
      <c r="A31" s="1" t="s">
        <v>12</v>
      </c>
      <c r="B31" s="4" t="s">
        <v>33</v>
      </c>
      <c r="C31" s="5"/>
      <c r="D31" s="1" t="s">
        <v>14</v>
      </c>
      <c r="E31" s="3"/>
      <c r="F31" s="3" t="s">
        <v>34</v>
      </c>
    </row>
    <row r="32" spans="1:6" ht="15.75" x14ac:dyDescent="0.25">
      <c r="A32" s="3" t="s">
        <v>16</v>
      </c>
      <c r="B32" s="3" t="s">
        <v>17</v>
      </c>
      <c r="C32" s="3" t="s">
        <v>18</v>
      </c>
      <c r="D32" s="3" t="s">
        <v>19</v>
      </c>
      <c r="E32" s="548" t="s">
        <v>20</v>
      </c>
      <c r="F32" s="549"/>
    </row>
    <row r="33" spans="1:6" ht="15.75" x14ac:dyDescent="0.25">
      <c r="A33" s="3">
        <v>1</v>
      </c>
      <c r="B33" s="6" t="s">
        <v>21</v>
      </c>
      <c r="C33" s="7">
        <v>10</v>
      </c>
      <c r="D33" s="8" t="str">
        <f>IF(C33&gt;=18,"A1",IF(C33&gt;=16,"A2",IF(C33&gt;=14,"B1",IF(C33&gt;=12,"B2",IF(C33&gt;=10,"C1",IF(C33&gt;=8,"C2",IF(C33&gt;=6.5,"D","E")))))))</f>
        <v>C1</v>
      </c>
      <c r="E33" s="550"/>
      <c r="F33" s="551"/>
    </row>
    <row r="34" spans="1:6" ht="15.75" x14ac:dyDescent="0.25">
      <c r="A34" s="3">
        <v>2</v>
      </c>
      <c r="B34" s="6" t="s">
        <v>22</v>
      </c>
      <c r="C34" s="7">
        <v>13.5</v>
      </c>
      <c r="D34" s="8" t="str">
        <f t="shared" ref="D34:D38" si="1">IF(C34&gt;=18,"A1",IF(C34&gt;=16,"A2",IF(C34&gt;=14,"B1",IF(C34&gt;=12,"B2",IF(C34&gt;=10,"C1",IF(C34&gt;=8,"C2",IF(C34&gt;=6.5,"D","E")))))))</f>
        <v>B2</v>
      </c>
      <c r="E34" s="550"/>
      <c r="F34" s="551"/>
    </row>
    <row r="35" spans="1:6" ht="15.75" x14ac:dyDescent="0.25">
      <c r="A35" s="3">
        <v>3</v>
      </c>
      <c r="B35" s="6" t="s">
        <v>23</v>
      </c>
      <c r="C35" s="7">
        <v>12.5</v>
      </c>
      <c r="D35" s="8" t="str">
        <f t="shared" si="1"/>
        <v>B2</v>
      </c>
      <c r="E35" s="550"/>
      <c r="F35" s="551"/>
    </row>
    <row r="36" spans="1:6" ht="15.75" x14ac:dyDescent="0.25">
      <c r="A36" s="3">
        <v>4</v>
      </c>
      <c r="B36" s="6" t="s">
        <v>24</v>
      </c>
      <c r="C36" s="13">
        <v>11.5</v>
      </c>
      <c r="D36" s="8" t="str">
        <f t="shared" si="1"/>
        <v>C1</v>
      </c>
      <c r="E36" s="550"/>
      <c r="F36" s="551"/>
    </row>
    <row r="37" spans="1:6" ht="15.75" x14ac:dyDescent="0.25">
      <c r="A37" s="3">
        <v>5</v>
      </c>
      <c r="B37" s="6" t="s">
        <v>25</v>
      </c>
      <c r="C37" s="7">
        <v>11</v>
      </c>
      <c r="D37" s="8" t="str">
        <f t="shared" si="1"/>
        <v>C1</v>
      </c>
      <c r="E37" s="550"/>
      <c r="F37" s="551"/>
    </row>
    <row r="38" spans="1:6" ht="15.75" x14ac:dyDescent="0.25">
      <c r="A38" s="3">
        <v>6</v>
      </c>
      <c r="B38" s="6" t="s">
        <v>26</v>
      </c>
      <c r="C38" s="7">
        <v>13.5</v>
      </c>
      <c r="D38" s="8" t="str">
        <f t="shared" si="1"/>
        <v>B2</v>
      </c>
      <c r="E38" s="550"/>
      <c r="F38" s="551"/>
    </row>
    <row r="39" spans="1:6" ht="15.75" x14ac:dyDescent="0.25">
      <c r="A39" s="1"/>
      <c r="B39" s="1"/>
      <c r="C39" s="93"/>
      <c r="D39" s="1"/>
      <c r="E39" s="550"/>
      <c r="F39" s="551"/>
    </row>
    <row r="40" spans="1:6" ht="15.75" x14ac:dyDescent="0.25">
      <c r="A40" s="1"/>
      <c r="B40" s="3" t="s">
        <v>27</v>
      </c>
      <c r="C40" s="92">
        <v>58.5</v>
      </c>
      <c r="D40" s="1"/>
      <c r="E40" s="550"/>
      <c r="F40" s="551"/>
    </row>
    <row r="41" spans="1:6" ht="15.75" x14ac:dyDescent="0.25">
      <c r="A41" s="1"/>
      <c r="B41" s="9" t="s">
        <v>28</v>
      </c>
      <c r="C41" s="93">
        <v>58.5</v>
      </c>
      <c r="D41" s="1"/>
      <c r="E41" s="552"/>
      <c r="F41" s="553"/>
    </row>
    <row r="42" spans="1:6" ht="15" customHeight="1" x14ac:dyDescent="0.25">
      <c r="A42" s="554" t="s">
        <v>29</v>
      </c>
      <c r="B42" s="555" t="s">
        <v>30</v>
      </c>
      <c r="C42" s="556"/>
      <c r="D42" s="555" t="s">
        <v>31</v>
      </c>
      <c r="E42" s="559"/>
      <c r="F42" s="556"/>
    </row>
    <row r="43" spans="1:6" ht="45" customHeight="1" x14ac:dyDescent="0.25">
      <c r="A43" s="554"/>
      <c r="B43" s="557"/>
      <c r="C43" s="558"/>
      <c r="D43" s="557"/>
      <c r="E43" s="560"/>
      <c r="F43" s="558"/>
    </row>
    <row r="46" spans="1:6" ht="15.6" x14ac:dyDescent="0.3">
      <c r="A46" s="1"/>
      <c r="B46" s="561" t="s">
        <v>0</v>
      </c>
      <c r="C46" s="561"/>
      <c r="D46" s="561"/>
      <c r="E46" s="561"/>
      <c r="F46" s="561"/>
    </row>
    <row r="47" spans="1:6" ht="15.6" x14ac:dyDescent="0.3">
      <c r="A47" s="1"/>
      <c r="B47" s="561" t="s">
        <v>1</v>
      </c>
      <c r="C47" s="561"/>
      <c r="D47" s="561"/>
      <c r="E47" s="561"/>
      <c r="F47" s="561"/>
    </row>
    <row r="48" spans="1:6" ht="15.6" x14ac:dyDescent="0.3">
      <c r="A48" s="1"/>
      <c r="B48" s="561" t="s">
        <v>2</v>
      </c>
      <c r="C48" s="561"/>
      <c r="D48" s="561"/>
      <c r="E48" s="561"/>
      <c r="F48" s="561"/>
    </row>
    <row r="49" spans="1:6" ht="15.6" x14ac:dyDescent="0.3">
      <c r="A49" s="1"/>
      <c r="B49" s="562" t="s">
        <v>3</v>
      </c>
      <c r="C49" s="562"/>
      <c r="D49" s="562"/>
      <c r="E49" s="562"/>
      <c r="F49" s="562"/>
    </row>
    <row r="50" spans="1:6" ht="15.6" x14ac:dyDescent="0.3">
      <c r="A50" s="1"/>
      <c r="B50" s="561" t="s">
        <v>441</v>
      </c>
      <c r="C50" s="561"/>
      <c r="D50" s="561"/>
      <c r="E50" s="561"/>
      <c r="F50" s="561"/>
    </row>
    <row r="51" spans="1:6" ht="15.6" x14ac:dyDescent="0.3">
      <c r="A51" s="561" t="s">
        <v>5</v>
      </c>
      <c r="B51" s="561"/>
      <c r="C51" s="561"/>
      <c r="D51" s="561"/>
      <c r="E51" s="561"/>
      <c r="F51" s="561"/>
    </row>
    <row r="52" spans="1:6" ht="15.6" x14ac:dyDescent="0.3">
      <c r="A52" s="1" t="s">
        <v>6</v>
      </c>
      <c r="B52" s="546" t="s">
        <v>7</v>
      </c>
      <c r="C52" s="547"/>
      <c r="D52" s="546" t="s">
        <v>8</v>
      </c>
      <c r="E52" s="547"/>
      <c r="F52" s="3">
        <v>1249</v>
      </c>
    </row>
    <row r="53" spans="1:6" ht="15.6" x14ac:dyDescent="0.3">
      <c r="A53" s="1" t="s">
        <v>9</v>
      </c>
      <c r="B53" s="546" t="s">
        <v>36</v>
      </c>
      <c r="C53" s="547"/>
      <c r="D53" s="546" t="s">
        <v>11</v>
      </c>
      <c r="E53" s="547"/>
      <c r="F53" s="3">
        <v>3</v>
      </c>
    </row>
    <row r="54" spans="1:6" ht="15.6" x14ac:dyDescent="0.3">
      <c r="A54" s="1" t="s">
        <v>12</v>
      </c>
      <c r="B54" s="4" t="s">
        <v>37</v>
      </c>
      <c r="C54" s="5"/>
      <c r="D54" s="1" t="s">
        <v>14</v>
      </c>
      <c r="E54" s="3"/>
      <c r="F54" s="3" t="s">
        <v>38</v>
      </c>
    </row>
    <row r="55" spans="1:6" ht="15.75" x14ac:dyDescent="0.25">
      <c r="A55" s="3" t="s">
        <v>16</v>
      </c>
      <c r="B55" s="3" t="s">
        <v>17</v>
      </c>
      <c r="C55" s="3" t="s">
        <v>18</v>
      </c>
      <c r="D55" s="3" t="s">
        <v>19</v>
      </c>
      <c r="E55" s="548" t="s">
        <v>20</v>
      </c>
      <c r="F55" s="549"/>
    </row>
    <row r="56" spans="1:6" ht="15.75" x14ac:dyDescent="0.25">
      <c r="A56" s="3">
        <v>1</v>
      </c>
      <c r="B56" s="6" t="s">
        <v>21</v>
      </c>
      <c r="C56" s="7">
        <v>14.5</v>
      </c>
      <c r="D56" s="8" t="str">
        <f>IF(C56&gt;=18,"A1",IF(C56&gt;=16,"A2",IF(C56&gt;=14,"B1",IF(C56&gt;=12,"B2",IF(C56&gt;=10,"C1",IF(C56&gt;=8,"C2",IF(C56&gt;=6.5,"D","E")))))))</f>
        <v>B1</v>
      </c>
      <c r="E56" s="550"/>
      <c r="F56" s="551"/>
    </row>
    <row r="57" spans="1:6" ht="15.75" x14ac:dyDescent="0.25">
      <c r="A57" s="3">
        <v>2</v>
      </c>
      <c r="B57" s="6" t="s">
        <v>22</v>
      </c>
      <c r="C57" s="7">
        <v>8</v>
      </c>
      <c r="D57" s="8" t="str">
        <f t="shared" ref="D57:D61" si="2">IF(C57&gt;=18,"A1",IF(C57&gt;=16,"A2",IF(C57&gt;=14,"B1",IF(C57&gt;=12,"B2",IF(C57&gt;=10,"C1",IF(C57&gt;=8,"C2",IF(C57&gt;=6.5,"D","E")))))))</f>
        <v>C2</v>
      </c>
      <c r="E57" s="550"/>
      <c r="F57" s="551"/>
    </row>
    <row r="58" spans="1:6" ht="15.75" x14ac:dyDescent="0.25">
      <c r="A58" s="3">
        <v>3</v>
      </c>
      <c r="B58" s="6" t="s">
        <v>23</v>
      </c>
      <c r="C58" s="7">
        <v>13.5</v>
      </c>
      <c r="D58" s="8" t="str">
        <f t="shared" si="2"/>
        <v>B2</v>
      </c>
      <c r="E58" s="550"/>
      <c r="F58" s="551"/>
    </row>
    <row r="59" spans="1:6" ht="15.75" x14ac:dyDescent="0.25">
      <c r="A59" s="3">
        <v>4</v>
      </c>
      <c r="B59" s="6" t="s">
        <v>24</v>
      </c>
      <c r="C59" s="7">
        <v>12</v>
      </c>
      <c r="D59" s="8" t="str">
        <f t="shared" si="2"/>
        <v>B2</v>
      </c>
      <c r="E59" s="550"/>
      <c r="F59" s="551"/>
    </row>
    <row r="60" spans="1:6" ht="15.75" x14ac:dyDescent="0.25">
      <c r="A60" s="3">
        <v>5</v>
      </c>
      <c r="B60" s="6" t="s">
        <v>25</v>
      </c>
      <c r="C60" s="7">
        <v>7</v>
      </c>
      <c r="D60" s="8" t="str">
        <f t="shared" si="2"/>
        <v>D</v>
      </c>
      <c r="E60" s="550"/>
      <c r="F60" s="551"/>
    </row>
    <row r="61" spans="1:6" ht="15.75" x14ac:dyDescent="0.25">
      <c r="A61" s="3">
        <v>6</v>
      </c>
      <c r="B61" s="6" t="s">
        <v>26</v>
      </c>
      <c r="C61" s="7">
        <v>17.5</v>
      </c>
      <c r="D61" s="8" t="str">
        <f t="shared" si="2"/>
        <v>A2</v>
      </c>
      <c r="E61" s="550"/>
      <c r="F61" s="551"/>
    </row>
    <row r="62" spans="1:6" ht="15.75" x14ac:dyDescent="0.25">
      <c r="A62" s="1"/>
      <c r="B62" s="1" t="s">
        <v>27</v>
      </c>
      <c r="C62" s="93">
        <f>(C56+C57+C58+C59+C60)</f>
        <v>55</v>
      </c>
      <c r="D62" s="1"/>
      <c r="E62" s="550"/>
      <c r="F62" s="551"/>
    </row>
    <row r="63" spans="1:6" ht="15.75" x14ac:dyDescent="0.25">
      <c r="A63" s="1"/>
      <c r="B63" s="3" t="s">
        <v>28</v>
      </c>
      <c r="C63" s="92">
        <f>(C62/100*100)</f>
        <v>55.000000000000007</v>
      </c>
      <c r="D63" s="1"/>
      <c r="E63" s="550"/>
      <c r="F63" s="551"/>
    </row>
    <row r="64" spans="1:6" ht="15" customHeight="1" x14ac:dyDescent="0.25">
      <c r="A64" s="554" t="s">
        <v>29</v>
      </c>
      <c r="B64" s="555" t="s">
        <v>30</v>
      </c>
      <c r="C64" s="556"/>
      <c r="D64" s="555" t="s">
        <v>31</v>
      </c>
      <c r="E64" s="559"/>
      <c r="F64" s="556"/>
    </row>
    <row r="65" spans="1:6" ht="32.25" customHeight="1" x14ac:dyDescent="0.25">
      <c r="A65" s="554"/>
      <c r="B65" s="557"/>
      <c r="C65" s="558"/>
      <c r="D65" s="557"/>
      <c r="E65" s="560"/>
      <c r="F65" s="558"/>
    </row>
    <row r="68" spans="1:6" ht="15.6" x14ac:dyDescent="0.3">
      <c r="A68" s="1"/>
      <c r="B68" s="561" t="s">
        <v>0</v>
      </c>
      <c r="C68" s="561"/>
      <c r="D68" s="561"/>
      <c r="E68" s="561"/>
      <c r="F68" s="561"/>
    </row>
    <row r="69" spans="1:6" ht="15.6" x14ac:dyDescent="0.3">
      <c r="A69" s="1"/>
      <c r="B69" s="561" t="s">
        <v>1</v>
      </c>
      <c r="C69" s="561"/>
      <c r="D69" s="561"/>
      <c r="E69" s="561"/>
      <c r="F69" s="561"/>
    </row>
    <row r="70" spans="1:6" ht="15.6" x14ac:dyDescent="0.3">
      <c r="A70" s="1"/>
      <c r="B70" s="561" t="s">
        <v>2</v>
      </c>
      <c r="C70" s="561"/>
      <c r="D70" s="561"/>
      <c r="E70" s="561"/>
      <c r="F70" s="561"/>
    </row>
    <row r="71" spans="1:6" ht="15.6" x14ac:dyDescent="0.3">
      <c r="A71" s="1"/>
      <c r="B71" s="562" t="s">
        <v>3</v>
      </c>
      <c r="C71" s="562"/>
      <c r="D71" s="562"/>
      <c r="E71" s="562"/>
      <c r="F71" s="562"/>
    </row>
    <row r="72" spans="1:6" ht="15.6" x14ac:dyDescent="0.3">
      <c r="A72" s="1"/>
      <c r="B72" s="561" t="s">
        <v>441</v>
      </c>
      <c r="C72" s="561"/>
      <c r="D72" s="561"/>
      <c r="E72" s="561"/>
      <c r="F72" s="561"/>
    </row>
    <row r="73" spans="1:6" ht="15.6" x14ac:dyDescent="0.3">
      <c r="A73" s="561" t="s">
        <v>5</v>
      </c>
      <c r="B73" s="561"/>
      <c r="C73" s="561"/>
      <c r="D73" s="561"/>
      <c r="E73" s="561"/>
      <c r="F73" s="561"/>
    </row>
    <row r="74" spans="1:6" ht="15.6" x14ac:dyDescent="0.3">
      <c r="A74" s="1" t="s">
        <v>6</v>
      </c>
      <c r="B74" s="546" t="s">
        <v>7</v>
      </c>
      <c r="C74" s="547"/>
      <c r="D74" s="546" t="s">
        <v>8</v>
      </c>
      <c r="E74" s="547"/>
      <c r="F74" s="3">
        <v>1231</v>
      </c>
    </row>
    <row r="75" spans="1:6" ht="15.6" x14ac:dyDescent="0.3">
      <c r="A75" s="1" t="s">
        <v>9</v>
      </c>
      <c r="B75" s="546" t="s">
        <v>39</v>
      </c>
      <c r="C75" s="547"/>
      <c r="D75" s="546" t="s">
        <v>11</v>
      </c>
      <c r="E75" s="547"/>
      <c r="F75" s="3">
        <v>4</v>
      </c>
    </row>
    <row r="76" spans="1:6" ht="15.6" x14ac:dyDescent="0.3">
      <c r="A76" s="1" t="s">
        <v>12</v>
      </c>
      <c r="B76" s="4" t="s">
        <v>40</v>
      </c>
      <c r="C76" s="5"/>
      <c r="D76" s="1" t="s">
        <v>14</v>
      </c>
      <c r="E76" s="3"/>
      <c r="F76" s="3" t="s">
        <v>41</v>
      </c>
    </row>
    <row r="77" spans="1:6" ht="15.75" x14ac:dyDescent="0.25">
      <c r="A77" s="3" t="s">
        <v>16</v>
      </c>
      <c r="B77" s="3" t="s">
        <v>17</v>
      </c>
      <c r="C77" s="3" t="s">
        <v>18</v>
      </c>
      <c r="D77" s="3" t="s">
        <v>19</v>
      </c>
      <c r="E77" s="548"/>
      <c r="F77" s="549"/>
    </row>
    <row r="78" spans="1:6" ht="15.75" x14ac:dyDescent="0.25">
      <c r="A78" s="3">
        <v>1</v>
      </c>
      <c r="B78" s="6" t="s">
        <v>21</v>
      </c>
      <c r="C78" s="7">
        <v>10.5</v>
      </c>
      <c r="D78" s="8" t="str">
        <f>IF(C78&gt;=18,"A1",IF(C78&gt;=16,"A2",IF(C78&gt;=14,"B1",IF(C78&gt;=12,"B2",IF(C78&gt;=10,"C1",IF(C78&gt;=8,"C2",IF(C78&gt;=6.5,"D","E")))))))</f>
        <v>C1</v>
      </c>
      <c r="E78" s="550"/>
      <c r="F78" s="551"/>
    </row>
    <row r="79" spans="1:6" ht="15.75" x14ac:dyDescent="0.25">
      <c r="A79" s="3">
        <v>2</v>
      </c>
      <c r="B79" s="6" t="s">
        <v>22</v>
      </c>
      <c r="C79" s="7">
        <v>7</v>
      </c>
      <c r="D79" s="8" t="str">
        <f t="shared" ref="D79:D83" si="3">IF(C79&gt;=18,"A1",IF(C79&gt;=16,"A2",IF(C79&gt;=14,"B1",IF(C79&gt;=12,"B2",IF(C79&gt;=10,"C1",IF(C79&gt;=8,"C2",IF(C79&gt;=6.5,"D","E")))))))</f>
        <v>D</v>
      </c>
      <c r="E79" s="550"/>
      <c r="F79" s="551"/>
    </row>
    <row r="80" spans="1:6" ht="15.75" x14ac:dyDescent="0.25">
      <c r="A80" s="3">
        <v>3</v>
      </c>
      <c r="B80" s="6" t="s">
        <v>23</v>
      </c>
      <c r="C80" s="7">
        <v>14.5</v>
      </c>
      <c r="D80" s="8" t="str">
        <f t="shared" si="3"/>
        <v>B1</v>
      </c>
      <c r="E80" s="550"/>
      <c r="F80" s="551"/>
    </row>
    <row r="81" spans="1:6" ht="15.75" x14ac:dyDescent="0.25">
      <c r="A81" s="3">
        <v>4</v>
      </c>
      <c r="B81" s="6" t="s">
        <v>24</v>
      </c>
      <c r="C81" s="7">
        <v>10.5</v>
      </c>
      <c r="D81" s="8" t="str">
        <f t="shared" si="3"/>
        <v>C1</v>
      </c>
      <c r="E81" s="550"/>
      <c r="F81" s="551"/>
    </row>
    <row r="82" spans="1:6" ht="15.75" x14ac:dyDescent="0.25">
      <c r="A82" s="3">
        <v>5</v>
      </c>
      <c r="B82" s="6" t="s">
        <v>25</v>
      </c>
      <c r="C82" s="7">
        <v>5</v>
      </c>
      <c r="D82" s="8" t="str">
        <f t="shared" si="3"/>
        <v>E</v>
      </c>
      <c r="E82" s="550"/>
      <c r="F82" s="551"/>
    </row>
    <row r="83" spans="1:6" ht="15.75" x14ac:dyDescent="0.25">
      <c r="A83" s="3">
        <v>6</v>
      </c>
      <c r="B83" s="6" t="s">
        <v>26</v>
      </c>
      <c r="C83" s="7">
        <v>11.5</v>
      </c>
      <c r="D83" s="8" t="str">
        <f t="shared" si="3"/>
        <v>C1</v>
      </c>
      <c r="E83" s="550"/>
      <c r="F83" s="551"/>
    </row>
    <row r="84" spans="1:6" ht="15.75" x14ac:dyDescent="0.25">
      <c r="A84" s="1"/>
      <c r="B84" s="1"/>
      <c r="C84" s="93"/>
      <c r="D84" s="1"/>
      <c r="E84" s="550"/>
      <c r="F84" s="551"/>
    </row>
    <row r="85" spans="1:6" ht="15.75" x14ac:dyDescent="0.25">
      <c r="A85" s="1"/>
      <c r="B85" s="3" t="s">
        <v>27</v>
      </c>
      <c r="C85" s="3">
        <v>47.5</v>
      </c>
      <c r="D85" s="1"/>
      <c r="E85" s="550"/>
      <c r="F85" s="551"/>
    </row>
    <row r="86" spans="1:6" ht="15.75" x14ac:dyDescent="0.25">
      <c r="A86" s="1"/>
      <c r="B86" s="9" t="s">
        <v>28</v>
      </c>
      <c r="C86" s="10">
        <v>47.5</v>
      </c>
      <c r="D86" s="1"/>
      <c r="E86" s="552"/>
      <c r="F86" s="553"/>
    </row>
    <row r="87" spans="1:6" ht="15" customHeight="1" x14ac:dyDescent="0.25">
      <c r="A87" s="554" t="s">
        <v>29</v>
      </c>
      <c r="B87" s="555" t="s">
        <v>30</v>
      </c>
      <c r="C87" s="556"/>
      <c r="D87" s="555" t="s">
        <v>31</v>
      </c>
      <c r="E87" s="559"/>
      <c r="F87" s="556"/>
    </row>
    <row r="88" spans="1:6" ht="45" customHeight="1" x14ac:dyDescent="0.25">
      <c r="A88" s="554"/>
      <c r="B88" s="557"/>
      <c r="C88" s="558"/>
      <c r="D88" s="557"/>
      <c r="E88" s="560"/>
      <c r="F88" s="558"/>
    </row>
    <row r="91" spans="1:6" ht="15.6" x14ac:dyDescent="0.3">
      <c r="A91" s="1"/>
      <c r="B91" s="561" t="s">
        <v>0</v>
      </c>
      <c r="C91" s="561"/>
      <c r="D91" s="561"/>
      <c r="E91" s="561"/>
      <c r="F91" s="561"/>
    </row>
    <row r="92" spans="1:6" ht="15.6" x14ac:dyDescent="0.3">
      <c r="A92" s="1"/>
      <c r="B92" s="561" t="s">
        <v>1</v>
      </c>
      <c r="C92" s="561"/>
      <c r="D92" s="561"/>
      <c r="E92" s="561"/>
      <c r="F92" s="561"/>
    </row>
    <row r="93" spans="1:6" ht="15.6" x14ac:dyDescent="0.3">
      <c r="A93" s="1"/>
      <c r="B93" s="561" t="s">
        <v>2</v>
      </c>
      <c r="C93" s="561"/>
      <c r="D93" s="561"/>
      <c r="E93" s="561"/>
      <c r="F93" s="561"/>
    </row>
    <row r="94" spans="1:6" ht="15.6" x14ac:dyDescent="0.3">
      <c r="A94" s="1"/>
      <c r="B94" s="562" t="s">
        <v>3</v>
      </c>
      <c r="C94" s="562"/>
      <c r="D94" s="562"/>
      <c r="E94" s="562"/>
      <c r="F94" s="562"/>
    </row>
    <row r="95" spans="1:6" ht="15.6" x14ac:dyDescent="0.3">
      <c r="A95" s="1"/>
      <c r="B95" s="561" t="s">
        <v>441</v>
      </c>
      <c r="C95" s="561"/>
      <c r="D95" s="561"/>
      <c r="E95" s="561"/>
      <c r="F95" s="561"/>
    </row>
    <row r="96" spans="1:6" ht="15.6" x14ac:dyDescent="0.3">
      <c r="A96" s="561" t="s">
        <v>5</v>
      </c>
      <c r="B96" s="561"/>
      <c r="C96" s="561"/>
      <c r="D96" s="561"/>
      <c r="E96" s="561"/>
      <c r="F96" s="561"/>
    </row>
    <row r="97" spans="1:6" ht="15.6" x14ac:dyDescent="0.3">
      <c r="A97" s="1" t="s">
        <v>6</v>
      </c>
      <c r="B97" s="546" t="s">
        <v>7</v>
      </c>
      <c r="C97" s="547"/>
      <c r="D97" s="546" t="s">
        <v>8</v>
      </c>
      <c r="E97" s="547"/>
      <c r="F97" s="3">
        <v>1230</v>
      </c>
    </row>
    <row r="98" spans="1:6" ht="15.6" x14ac:dyDescent="0.3">
      <c r="A98" s="1" t="s">
        <v>9</v>
      </c>
      <c r="B98" s="546" t="s">
        <v>42</v>
      </c>
      <c r="C98" s="547"/>
      <c r="D98" s="546" t="s">
        <v>11</v>
      </c>
      <c r="E98" s="547"/>
      <c r="F98" s="3">
        <v>5</v>
      </c>
    </row>
    <row r="99" spans="1:6" ht="15.6" x14ac:dyDescent="0.3">
      <c r="A99" s="1" t="s">
        <v>12</v>
      </c>
      <c r="B99" s="4" t="s">
        <v>43</v>
      </c>
      <c r="C99" s="5"/>
      <c r="D99" s="1" t="s">
        <v>14</v>
      </c>
      <c r="E99" s="3"/>
      <c r="F99" s="3" t="s">
        <v>44</v>
      </c>
    </row>
    <row r="100" spans="1:6" ht="15.75" x14ac:dyDescent="0.25">
      <c r="A100" s="3" t="s">
        <v>16</v>
      </c>
      <c r="B100" s="3" t="s">
        <v>17</v>
      </c>
      <c r="C100" s="3" t="s">
        <v>18</v>
      </c>
      <c r="D100" s="3" t="s">
        <v>19</v>
      </c>
      <c r="E100" s="548"/>
      <c r="F100" s="549"/>
    </row>
    <row r="101" spans="1:6" ht="15.75" x14ac:dyDescent="0.25">
      <c r="A101" s="3">
        <v>1</v>
      </c>
      <c r="B101" s="6" t="s">
        <v>21</v>
      </c>
      <c r="C101" s="7">
        <v>13</v>
      </c>
      <c r="D101" s="8" t="str">
        <f>IF(C101&gt;=18,"A1",IF(C101&gt;=16,"A2",IF(C101&gt;=14,"B1",IF(C101&gt;=12,"B2",IF(C101&gt;=10,"C1",IF(C101&gt;=8,"C2",IF(C101&gt;=6.5,"D","E")))))))</f>
        <v>B2</v>
      </c>
      <c r="E101" s="550"/>
      <c r="F101" s="551"/>
    </row>
    <row r="102" spans="1:6" ht="15.75" x14ac:dyDescent="0.25">
      <c r="A102" s="3">
        <v>2</v>
      </c>
      <c r="B102" s="6" t="s">
        <v>22</v>
      </c>
      <c r="C102" s="7">
        <v>10.5</v>
      </c>
      <c r="D102" s="8" t="str">
        <f t="shared" ref="D102:D106" si="4">IF(C102&gt;=18,"A1",IF(C102&gt;=16,"A2",IF(C102&gt;=14,"B1",IF(C102&gt;=12,"B2",IF(C102&gt;=10,"C1",IF(C102&gt;=8,"C2",IF(C102&gt;=6.5,"D","E")))))))</f>
        <v>C1</v>
      </c>
      <c r="E102" s="550"/>
      <c r="F102" s="551"/>
    </row>
    <row r="103" spans="1:6" ht="15.75" x14ac:dyDescent="0.25">
      <c r="A103" s="3">
        <v>3</v>
      </c>
      <c r="B103" s="6" t="s">
        <v>23</v>
      </c>
      <c r="C103" s="7">
        <v>10</v>
      </c>
      <c r="D103" s="8" t="str">
        <f t="shared" si="4"/>
        <v>C1</v>
      </c>
      <c r="E103" s="550"/>
      <c r="F103" s="551"/>
    </row>
    <row r="104" spans="1:6" ht="15.75" x14ac:dyDescent="0.25">
      <c r="A104" s="3">
        <v>4</v>
      </c>
      <c r="B104" s="6" t="s">
        <v>24</v>
      </c>
      <c r="C104" s="7">
        <v>7.5</v>
      </c>
      <c r="D104" s="8" t="str">
        <f t="shared" si="4"/>
        <v>D</v>
      </c>
      <c r="E104" s="550"/>
      <c r="F104" s="551"/>
    </row>
    <row r="105" spans="1:6" ht="15.75" x14ac:dyDescent="0.25">
      <c r="A105" s="3">
        <v>5</v>
      </c>
      <c r="B105" s="6" t="s">
        <v>25</v>
      </c>
      <c r="C105" s="7">
        <v>15.5</v>
      </c>
      <c r="D105" s="8" t="str">
        <f t="shared" si="4"/>
        <v>B1</v>
      </c>
      <c r="E105" s="550"/>
      <c r="F105" s="551"/>
    </row>
    <row r="106" spans="1:6" ht="15.75" x14ac:dyDescent="0.25">
      <c r="A106" s="3">
        <v>6</v>
      </c>
      <c r="B106" s="6" t="s">
        <v>26</v>
      </c>
      <c r="C106" s="15">
        <v>15</v>
      </c>
      <c r="D106" s="8" t="str">
        <f t="shared" si="4"/>
        <v>B1</v>
      </c>
      <c r="E106" s="550"/>
      <c r="F106" s="551"/>
    </row>
    <row r="107" spans="1:6" ht="15.75" x14ac:dyDescent="0.25">
      <c r="A107" s="1"/>
      <c r="B107" s="1"/>
      <c r="C107" s="3"/>
      <c r="D107" s="1"/>
      <c r="E107" s="550"/>
      <c r="F107" s="551"/>
    </row>
    <row r="108" spans="1:6" ht="15.75" x14ac:dyDescent="0.25">
      <c r="A108" s="1"/>
      <c r="B108" s="3" t="s">
        <v>27</v>
      </c>
      <c r="C108" s="3">
        <v>56.5</v>
      </c>
      <c r="D108" s="1"/>
      <c r="E108" s="550"/>
      <c r="F108" s="551"/>
    </row>
    <row r="109" spans="1:6" ht="15.75" x14ac:dyDescent="0.25">
      <c r="A109" s="1"/>
      <c r="B109" s="9" t="s">
        <v>28</v>
      </c>
      <c r="C109" s="10">
        <v>56.5</v>
      </c>
      <c r="D109" s="1"/>
      <c r="E109" s="552"/>
      <c r="F109" s="553"/>
    </row>
    <row r="110" spans="1:6" ht="15" customHeight="1" x14ac:dyDescent="0.25">
      <c r="A110" s="554" t="s">
        <v>29</v>
      </c>
      <c r="B110" s="555" t="s">
        <v>30</v>
      </c>
      <c r="C110" s="556"/>
      <c r="D110" s="555" t="s">
        <v>31</v>
      </c>
      <c r="E110" s="559"/>
      <c r="F110" s="556"/>
    </row>
    <row r="111" spans="1:6" ht="43.5" customHeight="1" x14ac:dyDescent="0.25">
      <c r="A111" s="554"/>
      <c r="B111" s="557"/>
      <c r="C111" s="558"/>
      <c r="D111" s="557"/>
      <c r="E111" s="560"/>
      <c r="F111" s="558"/>
    </row>
    <row r="114" spans="1:6" ht="15.6" x14ac:dyDescent="0.3">
      <c r="A114" s="1"/>
      <c r="B114" s="561" t="s">
        <v>0</v>
      </c>
      <c r="C114" s="561"/>
      <c r="D114" s="561"/>
      <c r="E114" s="561"/>
      <c r="F114" s="561"/>
    </row>
    <row r="115" spans="1:6" ht="15.6" x14ac:dyDescent="0.3">
      <c r="A115" s="1"/>
      <c r="B115" s="561" t="s">
        <v>1</v>
      </c>
      <c r="C115" s="561"/>
      <c r="D115" s="561"/>
      <c r="E115" s="561"/>
      <c r="F115" s="561"/>
    </row>
    <row r="116" spans="1:6" ht="15.6" x14ac:dyDescent="0.3">
      <c r="A116" s="1"/>
      <c r="B116" s="561" t="s">
        <v>2</v>
      </c>
      <c r="C116" s="561"/>
      <c r="D116" s="561"/>
      <c r="E116" s="561"/>
      <c r="F116" s="561"/>
    </row>
    <row r="117" spans="1:6" ht="15.6" x14ac:dyDescent="0.3">
      <c r="A117" s="1"/>
      <c r="B117" s="562" t="s">
        <v>3</v>
      </c>
      <c r="C117" s="562"/>
      <c r="D117" s="562"/>
      <c r="E117" s="562"/>
      <c r="F117" s="562"/>
    </row>
    <row r="118" spans="1:6" ht="15.6" x14ac:dyDescent="0.3">
      <c r="A118" s="1"/>
      <c r="B118" s="561" t="s">
        <v>441</v>
      </c>
      <c r="C118" s="561"/>
      <c r="D118" s="561"/>
      <c r="E118" s="561"/>
      <c r="F118" s="561"/>
    </row>
    <row r="119" spans="1:6" ht="15.6" x14ac:dyDescent="0.3">
      <c r="A119" s="561" t="s">
        <v>5</v>
      </c>
      <c r="B119" s="561"/>
      <c r="C119" s="561"/>
      <c r="D119" s="561"/>
      <c r="E119" s="561"/>
      <c r="F119" s="561"/>
    </row>
    <row r="120" spans="1:6" ht="15.6" x14ac:dyDescent="0.3">
      <c r="A120" s="1" t="s">
        <v>6</v>
      </c>
      <c r="B120" s="546" t="s">
        <v>7</v>
      </c>
      <c r="C120" s="547"/>
      <c r="D120" s="546" t="s">
        <v>8</v>
      </c>
      <c r="E120" s="547"/>
      <c r="F120" s="3">
        <v>1222</v>
      </c>
    </row>
    <row r="121" spans="1:6" ht="15.6" x14ac:dyDescent="0.3">
      <c r="A121" s="1" t="s">
        <v>9</v>
      </c>
      <c r="B121" s="546" t="s">
        <v>45</v>
      </c>
      <c r="C121" s="547"/>
      <c r="D121" s="546" t="s">
        <v>11</v>
      </c>
      <c r="E121" s="547"/>
      <c r="F121" s="3">
        <v>6</v>
      </c>
    </row>
    <row r="122" spans="1:6" ht="15.6" x14ac:dyDescent="0.3">
      <c r="A122" s="1" t="s">
        <v>12</v>
      </c>
      <c r="B122" s="4" t="s">
        <v>46</v>
      </c>
      <c r="C122" s="5"/>
      <c r="D122" s="1" t="s">
        <v>14</v>
      </c>
      <c r="E122" s="3"/>
      <c r="F122" s="3" t="s">
        <v>47</v>
      </c>
    </row>
    <row r="123" spans="1:6" ht="15.75" x14ac:dyDescent="0.25">
      <c r="A123" s="3" t="s">
        <v>16</v>
      </c>
      <c r="B123" s="3" t="s">
        <v>17</v>
      </c>
      <c r="C123" s="3" t="s">
        <v>18</v>
      </c>
      <c r="D123" s="3" t="s">
        <v>19</v>
      </c>
      <c r="E123" s="548"/>
      <c r="F123" s="549"/>
    </row>
    <row r="124" spans="1:6" ht="15.75" x14ac:dyDescent="0.25">
      <c r="A124" s="3">
        <v>1</v>
      </c>
      <c r="B124" s="6" t="s">
        <v>21</v>
      </c>
      <c r="C124" s="7">
        <v>16</v>
      </c>
      <c r="D124" s="8" t="str">
        <f>IF(C124&gt;=18,"A1",IF(C124&gt;=16,"A2",IF(C124&gt;=14,"B1",IF(C124&gt;=12,"B2",IF(C124&gt;=10,"C1",IF(C124&gt;=8,"C2",IF(C124&gt;=6.5,"D","E")))))))</f>
        <v>A2</v>
      </c>
      <c r="E124" s="550"/>
      <c r="F124" s="551"/>
    </row>
    <row r="125" spans="1:6" ht="15.75" x14ac:dyDescent="0.25">
      <c r="A125" s="3">
        <v>2</v>
      </c>
      <c r="B125" s="6" t="s">
        <v>22</v>
      </c>
      <c r="C125" s="7">
        <v>8</v>
      </c>
      <c r="D125" s="8" t="str">
        <f t="shared" ref="D125:D129" si="5">IF(C125&gt;=18,"A1",IF(C125&gt;=16,"A2",IF(C125&gt;=14,"B1",IF(C125&gt;=12,"B2",IF(C125&gt;=10,"C1",IF(C125&gt;=8,"C2",IF(C125&gt;=6.5,"D","E")))))))</f>
        <v>C2</v>
      </c>
      <c r="E125" s="550"/>
      <c r="F125" s="551"/>
    </row>
    <row r="126" spans="1:6" ht="15.75" x14ac:dyDescent="0.25">
      <c r="A126" s="3">
        <v>3</v>
      </c>
      <c r="B126" s="6" t="s">
        <v>23</v>
      </c>
      <c r="C126" s="7">
        <v>11.5</v>
      </c>
      <c r="D126" s="8" t="str">
        <f t="shared" si="5"/>
        <v>C1</v>
      </c>
      <c r="E126" s="550"/>
      <c r="F126" s="551"/>
    </row>
    <row r="127" spans="1:6" ht="15.75" x14ac:dyDescent="0.25">
      <c r="A127" s="3">
        <v>4</v>
      </c>
      <c r="B127" s="6" t="s">
        <v>24</v>
      </c>
      <c r="C127" s="7">
        <v>17</v>
      </c>
      <c r="D127" s="8" t="str">
        <f t="shared" si="5"/>
        <v>A2</v>
      </c>
      <c r="E127" s="550"/>
      <c r="F127" s="551"/>
    </row>
    <row r="128" spans="1:6" ht="15.75" x14ac:dyDescent="0.25">
      <c r="A128" s="3">
        <v>5</v>
      </c>
      <c r="B128" s="6" t="s">
        <v>25</v>
      </c>
      <c r="C128" s="7">
        <v>8</v>
      </c>
      <c r="D128" s="8" t="str">
        <f t="shared" si="5"/>
        <v>C2</v>
      </c>
      <c r="E128" s="550"/>
      <c r="F128" s="551"/>
    </row>
    <row r="129" spans="1:6" ht="15.75" x14ac:dyDescent="0.25">
      <c r="A129" s="3">
        <v>6</v>
      </c>
      <c r="B129" s="6" t="s">
        <v>26</v>
      </c>
      <c r="C129" s="7">
        <v>15.5</v>
      </c>
      <c r="D129" s="8" t="str">
        <f t="shared" si="5"/>
        <v>B1</v>
      </c>
      <c r="E129" s="550"/>
      <c r="F129" s="551"/>
    </row>
    <row r="130" spans="1:6" ht="15.75" x14ac:dyDescent="0.25">
      <c r="A130" s="1"/>
      <c r="B130" s="1"/>
      <c r="C130" s="3"/>
      <c r="D130" s="1"/>
      <c r="E130" s="550"/>
      <c r="F130" s="551"/>
    </row>
    <row r="131" spans="1:6" ht="15.75" x14ac:dyDescent="0.25">
      <c r="A131" s="1"/>
      <c r="B131" s="3" t="s">
        <v>27</v>
      </c>
      <c r="C131" s="93">
        <v>60.5</v>
      </c>
      <c r="D131" s="1"/>
      <c r="E131" s="550"/>
      <c r="F131" s="551"/>
    </row>
    <row r="132" spans="1:6" ht="15.75" x14ac:dyDescent="0.25">
      <c r="A132" s="1"/>
      <c r="B132" s="9" t="s">
        <v>28</v>
      </c>
      <c r="C132" s="92">
        <v>60.5</v>
      </c>
      <c r="D132" s="1"/>
      <c r="E132" s="552"/>
      <c r="F132" s="553"/>
    </row>
    <row r="133" spans="1:6" ht="15" customHeight="1" x14ac:dyDescent="0.25">
      <c r="A133" s="554" t="s">
        <v>29</v>
      </c>
      <c r="B133" s="555" t="s">
        <v>30</v>
      </c>
      <c r="C133" s="556"/>
      <c r="D133" s="555" t="s">
        <v>31</v>
      </c>
      <c r="E133" s="559"/>
      <c r="F133" s="556"/>
    </row>
    <row r="134" spans="1:6" ht="37.5" customHeight="1" x14ac:dyDescent="0.25">
      <c r="A134" s="554"/>
      <c r="B134" s="557"/>
      <c r="C134" s="558"/>
      <c r="D134" s="557"/>
      <c r="E134" s="560"/>
      <c r="F134" s="558"/>
    </row>
    <row r="137" spans="1:6" ht="15.6" x14ac:dyDescent="0.3">
      <c r="A137" s="1"/>
      <c r="B137" s="561" t="s">
        <v>0</v>
      </c>
      <c r="C137" s="561"/>
      <c r="D137" s="561"/>
      <c r="E137" s="561"/>
      <c r="F137" s="561"/>
    </row>
    <row r="138" spans="1:6" ht="15.6" x14ac:dyDescent="0.3">
      <c r="A138" s="1"/>
      <c r="B138" s="561" t="s">
        <v>1</v>
      </c>
      <c r="C138" s="561"/>
      <c r="D138" s="561"/>
      <c r="E138" s="561"/>
      <c r="F138" s="561"/>
    </row>
    <row r="139" spans="1:6" ht="15.6" x14ac:dyDescent="0.3">
      <c r="A139" s="1"/>
      <c r="B139" s="561" t="s">
        <v>2</v>
      </c>
      <c r="C139" s="561"/>
      <c r="D139" s="561"/>
      <c r="E139" s="561"/>
      <c r="F139" s="561"/>
    </row>
    <row r="140" spans="1:6" ht="15.6" x14ac:dyDescent="0.3">
      <c r="A140" s="1"/>
      <c r="B140" s="562" t="s">
        <v>3</v>
      </c>
      <c r="C140" s="562"/>
      <c r="D140" s="562"/>
      <c r="E140" s="562"/>
      <c r="F140" s="562"/>
    </row>
    <row r="141" spans="1:6" ht="15.6" x14ac:dyDescent="0.3">
      <c r="A141" s="1"/>
      <c r="B141" s="561" t="s">
        <v>441</v>
      </c>
      <c r="C141" s="561"/>
      <c r="D141" s="561"/>
      <c r="E141" s="561"/>
      <c r="F141" s="561"/>
    </row>
    <row r="142" spans="1:6" ht="15.6" x14ac:dyDescent="0.3">
      <c r="A142" s="561" t="s">
        <v>5</v>
      </c>
      <c r="B142" s="561"/>
      <c r="C142" s="561"/>
      <c r="D142" s="561"/>
      <c r="E142" s="561"/>
      <c r="F142" s="561"/>
    </row>
    <row r="143" spans="1:6" ht="15.6" x14ac:dyDescent="0.3">
      <c r="A143" s="1" t="s">
        <v>6</v>
      </c>
      <c r="B143" s="546" t="s">
        <v>7</v>
      </c>
      <c r="C143" s="547"/>
      <c r="D143" s="546" t="s">
        <v>8</v>
      </c>
      <c r="E143" s="547"/>
      <c r="F143" s="3">
        <v>1289</v>
      </c>
    </row>
    <row r="144" spans="1:6" ht="15.6" x14ac:dyDescent="0.3">
      <c r="A144" s="1" t="s">
        <v>9</v>
      </c>
      <c r="B144" s="546" t="s">
        <v>49</v>
      </c>
      <c r="C144" s="547"/>
      <c r="D144" s="546" t="s">
        <v>11</v>
      </c>
      <c r="E144" s="547"/>
      <c r="F144" s="3">
        <v>7</v>
      </c>
    </row>
    <row r="145" spans="1:6" ht="15.6" x14ac:dyDescent="0.3">
      <c r="A145" s="1" t="s">
        <v>12</v>
      </c>
      <c r="B145" s="4" t="s">
        <v>50</v>
      </c>
      <c r="C145" s="5"/>
      <c r="D145" s="1" t="s">
        <v>14</v>
      </c>
      <c r="E145" s="3"/>
      <c r="F145" s="3" t="s">
        <v>51</v>
      </c>
    </row>
    <row r="146" spans="1:6" ht="15.75" x14ac:dyDescent="0.25">
      <c r="A146" s="3" t="s">
        <v>16</v>
      </c>
      <c r="B146" s="3" t="s">
        <v>17</v>
      </c>
      <c r="C146" s="3" t="s">
        <v>18</v>
      </c>
      <c r="D146" s="3" t="s">
        <v>19</v>
      </c>
      <c r="E146" s="548" t="s">
        <v>48</v>
      </c>
      <c r="F146" s="549"/>
    </row>
    <row r="147" spans="1:6" ht="15.75" x14ac:dyDescent="0.25">
      <c r="A147" s="3">
        <v>1</v>
      </c>
      <c r="B147" s="6" t="s">
        <v>21</v>
      </c>
      <c r="C147" s="7">
        <v>16.5</v>
      </c>
      <c r="D147" s="8" t="str">
        <f>IF(C147&gt;=18,"A1",IF(C147&gt;=16,"A2",IF(C147&gt;=14,"B1",IF(C147&gt;=12,"B2",IF(C147&gt;=10,"C1",IF(C147&gt;=8,"C2",IF(C147&gt;=6.5,"D","E")))))))</f>
        <v>A2</v>
      </c>
      <c r="E147" s="550"/>
      <c r="F147" s="551"/>
    </row>
    <row r="148" spans="1:6" ht="15.75" x14ac:dyDescent="0.25">
      <c r="A148" s="3">
        <v>2</v>
      </c>
      <c r="B148" s="6" t="s">
        <v>22</v>
      </c>
      <c r="C148" s="15">
        <v>15.5</v>
      </c>
      <c r="D148" s="8" t="str">
        <f t="shared" ref="D148:D152" si="6">IF(C148&gt;=18,"A1",IF(C148&gt;=16,"A2",IF(C148&gt;=14,"B1",IF(C148&gt;=12,"B2",IF(C148&gt;=10,"C1",IF(C148&gt;=8,"C2",IF(C148&gt;=6.5,"D","E")))))))</f>
        <v>B1</v>
      </c>
      <c r="E148" s="550"/>
      <c r="F148" s="551"/>
    </row>
    <row r="149" spans="1:6" ht="15.75" x14ac:dyDescent="0.25">
      <c r="A149" s="3">
        <v>3</v>
      </c>
      <c r="B149" s="6" t="s">
        <v>23</v>
      </c>
      <c r="C149" s="7">
        <v>16.5</v>
      </c>
      <c r="D149" s="8" t="str">
        <f t="shared" si="6"/>
        <v>A2</v>
      </c>
      <c r="E149" s="550"/>
      <c r="F149" s="551"/>
    </row>
    <row r="150" spans="1:6" ht="15.75" x14ac:dyDescent="0.25">
      <c r="A150" s="3">
        <v>4</v>
      </c>
      <c r="B150" s="6" t="s">
        <v>24</v>
      </c>
      <c r="C150" s="7">
        <v>17</v>
      </c>
      <c r="D150" s="8" t="str">
        <f t="shared" si="6"/>
        <v>A2</v>
      </c>
      <c r="E150" s="550"/>
      <c r="F150" s="551"/>
    </row>
    <row r="151" spans="1:6" ht="15.75" x14ac:dyDescent="0.25">
      <c r="A151" s="3">
        <v>5</v>
      </c>
      <c r="B151" s="6" t="s">
        <v>25</v>
      </c>
      <c r="C151" s="7">
        <v>17.5</v>
      </c>
      <c r="D151" s="8" t="str">
        <f t="shared" si="6"/>
        <v>A2</v>
      </c>
      <c r="E151" s="550"/>
      <c r="F151" s="551"/>
    </row>
    <row r="152" spans="1:6" ht="15.75" x14ac:dyDescent="0.25">
      <c r="A152" s="3">
        <v>6</v>
      </c>
      <c r="B152" s="6" t="s">
        <v>26</v>
      </c>
      <c r="C152" s="3">
        <v>18</v>
      </c>
      <c r="D152" s="8" t="str">
        <f t="shared" si="6"/>
        <v>A1</v>
      </c>
      <c r="E152" s="550"/>
      <c r="F152" s="551"/>
    </row>
    <row r="153" spans="1:6" ht="15.75" x14ac:dyDescent="0.25">
      <c r="A153" s="1"/>
      <c r="B153" s="1"/>
      <c r="C153" s="3"/>
      <c r="D153" s="1"/>
      <c r="E153" s="550"/>
      <c r="F153" s="551"/>
    </row>
    <row r="154" spans="1:6" ht="15.75" x14ac:dyDescent="0.25">
      <c r="A154" s="1"/>
      <c r="B154" s="3" t="s">
        <v>27</v>
      </c>
      <c r="C154" s="3">
        <v>83</v>
      </c>
      <c r="D154" s="1"/>
      <c r="E154" s="550"/>
      <c r="F154" s="551"/>
    </row>
    <row r="155" spans="1:6" ht="15.75" x14ac:dyDescent="0.25">
      <c r="A155" s="1"/>
      <c r="B155" s="9" t="s">
        <v>28</v>
      </c>
      <c r="C155" s="10">
        <v>83</v>
      </c>
      <c r="D155" s="1"/>
      <c r="E155" s="552"/>
      <c r="F155" s="553"/>
    </row>
    <row r="156" spans="1:6" ht="15" customHeight="1" x14ac:dyDescent="0.25">
      <c r="A156" s="554" t="s">
        <v>29</v>
      </c>
      <c r="B156" s="555" t="s">
        <v>30</v>
      </c>
      <c r="C156" s="556"/>
      <c r="D156" s="555" t="s">
        <v>31</v>
      </c>
      <c r="E156" s="559"/>
      <c r="F156" s="556"/>
    </row>
    <row r="157" spans="1:6" ht="38.25" customHeight="1" x14ac:dyDescent="0.25">
      <c r="A157" s="554"/>
      <c r="B157" s="557"/>
      <c r="C157" s="558"/>
      <c r="D157" s="557"/>
      <c r="E157" s="560"/>
      <c r="F157" s="558"/>
    </row>
    <row r="160" spans="1:6" ht="15.6" x14ac:dyDescent="0.3">
      <c r="A160" s="1"/>
      <c r="B160" s="561" t="s">
        <v>0</v>
      </c>
      <c r="C160" s="561"/>
      <c r="D160" s="561"/>
      <c r="E160" s="561"/>
      <c r="F160" s="561"/>
    </row>
    <row r="161" spans="1:6" ht="15.6" x14ac:dyDescent="0.3">
      <c r="A161" s="1"/>
      <c r="B161" s="561" t="s">
        <v>1</v>
      </c>
      <c r="C161" s="561"/>
      <c r="D161" s="561"/>
      <c r="E161" s="561"/>
      <c r="F161" s="561"/>
    </row>
    <row r="162" spans="1:6" ht="15.6" x14ac:dyDescent="0.3">
      <c r="A162" s="1"/>
      <c r="B162" s="561" t="s">
        <v>2</v>
      </c>
      <c r="C162" s="561"/>
      <c r="D162" s="561"/>
      <c r="E162" s="561"/>
      <c r="F162" s="561"/>
    </row>
    <row r="163" spans="1:6" ht="15.6" x14ac:dyDescent="0.3">
      <c r="A163" s="1"/>
      <c r="B163" s="562" t="s">
        <v>3</v>
      </c>
      <c r="C163" s="562"/>
      <c r="D163" s="562"/>
      <c r="E163" s="562"/>
      <c r="F163" s="562"/>
    </row>
    <row r="164" spans="1:6" ht="15.6" x14ac:dyDescent="0.3">
      <c r="A164" s="1"/>
      <c r="B164" s="561" t="s">
        <v>441</v>
      </c>
      <c r="C164" s="561"/>
      <c r="D164" s="561"/>
      <c r="E164" s="561"/>
      <c r="F164" s="561"/>
    </row>
    <row r="165" spans="1:6" ht="15.6" x14ac:dyDescent="0.3">
      <c r="A165" s="561" t="s">
        <v>5</v>
      </c>
      <c r="B165" s="561"/>
      <c r="C165" s="561"/>
      <c r="D165" s="561"/>
      <c r="E165" s="561"/>
      <c r="F165" s="561"/>
    </row>
    <row r="166" spans="1:6" ht="15.6" x14ac:dyDescent="0.3">
      <c r="A166" s="1" t="s">
        <v>6</v>
      </c>
      <c r="B166" s="546" t="s">
        <v>7</v>
      </c>
      <c r="C166" s="547"/>
      <c r="D166" s="546" t="s">
        <v>8</v>
      </c>
      <c r="E166" s="547"/>
      <c r="F166" s="3">
        <v>1225</v>
      </c>
    </row>
    <row r="167" spans="1:6" ht="15.6" x14ac:dyDescent="0.3">
      <c r="A167" s="1" t="s">
        <v>9</v>
      </c>
      <c r="B167" s="546" t="s">
        <v>52</v>
      </c>
      <c r="C167" s="547"/>
      <c r="D167" s="546" t="s">
        <v>11</v>
      </c>
      <c r="E167" s="547"/>
      <c r="F167" s="3">
        <v>8</v>
      </c>
    </row>
    <row r="168" spans="1:6" ht="15.6" x14ac:dyDescent="0.3">
      <c r="A168" s="1" t="s">
        <v>12</v>
      </c>
      <c r="B168" s="4" t="s">
        <v>417</v>
      </c>
      <c r="C168" s="5"/>
      <c r="D168" s="1" t="s">
        <v>14</v>
      </c>
      <c r="E168" s="3"/>
      <c r="F168" s="3"/>
    </row>
    <row r="169" spans="1:6" ht="15.75" x14ac:dyDescent="0.25">
      <c r="A169" s="3" t="s">
        <v>16</v>
      </c>
      <c r="B169" s="3" t="s">
        <v>17</v>
      </c>
      <c r="C169" s="3" t="s">
        <v>18</v>
      </c>
      <c r="D169" s="3" t="s">
        <v>19</v>
      </c>
      <c r="E169" s="548" t="s">
        <v>54</v>
      </c>
      <c r="F169" s="549"/>
    </row>
    <row r="170" spans="1:6" ht="15.75" x14ac:dyDescent="0.25">
      <c r="A170" s="3">
        <v>1</v>
      </c>
      <c r="B170" s="6" t="s">
        <v>21</v>
      </c>
      <c r="C170" s="7">
        <v>19</v>
      </c>
      <c r="D170" s="8" t="str">
        <f>IF(C170&gt;=18,"A1",IF(C170&gt;=16,"A2",IF(C170&gt;=14,"B1",IF(C170&gt;=12,"B2",IF(C170&gt;=10,"C1",IF(C170&gt;=8,"C2",IF(C170&gt;=6.5,"D","E")))))))</f>
        <v>A1</v>
      </c>
      <c r="E170" s="550"/>
      <c r="F170" s="551"/>
    </row>
    <row r="171" spans="1:6" ht="15.75" x14ac:dyDescent="0.25">
      <c r="A171" s="3">
        <v>2</v>
      </c>
      <c r="B171" s="6" t="s">
        <v>22</v>
      </c>
      <c r="C171" s="7">
        <v>17</v>
      </c>
      <c r="D171" s="8" t="str">
        <f t="shared" ref="D171:D175" si="7">IF(C171&gt;=18,"A1",IF(C171&gt;=16,"A2",IF(C171&gt;=14,"B1",IF(C171&gt;=12,"B2",IF(C171&gt;=10,"C1",IF(C171&gt;=8,"C2",IF(C171&gt;=6.5,"D","E")))))))</f>
        <v>A2</v>
      </c>
      <c r="E171" s="550"/>
      <c r="F171" s="551"/>
    </row>
    <row r="172" spans="1:6" ht="15.75" x14ac:dyDescent="0.25">
      <c r="A172" s="3">
        <v>3</v>
      </c>
      <c r="B172" s="6" t="s">
        <v>23</v>
      </c>
      <c r="C172" s="7">
        <v>18.5</v>
      </c>
      <c r="D172" s="8" t="str">
        <f t="shared" si="7"/>
        <v>A1</v>
      </c>
      <c r="E172" s="550"/>
      <c r="F172" s="551"/>
    </row>
    <row r="173" spans="1:6" ht="15.75" x14ac:dyDescent="0.25">
      <c r="A173" s="3">
        <v>4</v>
      </c>
      <c r="B173" s="6" t="s">
        <v>24</v>
      </c>
      <c r="C173" s="7">
        <v>19.5</v>
      </c>
      <c r="D173" s="8" t="str">
        <f t="shared" si="7"/>
        <v>A1</v>
      </c>
      <c r="E173" s="550"/>
      <c r="F173" s="551"/>
    </row>
    <row r="174" spans="1:6" ht="15.75" x14ac:dyDescent="0.25">
      <c r="A174" s="3">
        <v>5</v>
      </c>
      <c r="B174" s="6" t="s">
        <v>25</v>
      </c>
      <c r="C174" s="7">
        <v>20</v>
      </c>
      <c r="D174" s="8" t="str">
        <f t="shared" si="7"/>
        <v>A1</v>
      </c>
      <c r="E174" s="550"/>
      <c r="F174" s="551"/>
    </row>
    <row r="175" spans="1:6" ht="15.75" x14ac:dyDescent="0.25">
      <c r="A175" s="3">
        <v>6</v>
      </c>
      <c r="B175" s="6" t="s">
        <v>26</v>
      </c>
      <c r="C175" s="3">
        <v>20</v>
      </c>
      <c r="D175" s="8" t="str">
        <f t="shared" si="7"/>
        <v>A1</v>
      </c>
      <c r="E175" s="550"/>
      <c r="F175" s="551"/>
    </row>
    <row r="176" spans="1:6" ht="15.75" x14ac:dyDescent="0.25">
      <c r="A176" s="1"/>
      <c r="B176" s="1"/>
      <c r="C176" s="3"/>
      <c r="D176" s="1"/>
      <c r="E176" s="550"/>
      <c r="F176" s="551"/>
    </row>
    <row r="177" spans="1:6" ht="15.75" x14ac:dyDescent="0.25">
      <c r="A177" s="1"/>
      <c r="B177" s="3" t="s">
        <v>27</v>
      </c>
      <c r="C177" s="3">
        <v>94</v>
      </c>
      <c r="D177" s="1"/>
      <c r="E177" s="550"/>
      <c r="F177" s="551"/>
    </row>
    <row r="178" spans="1:6" ht="15.75" x14ac:dyDescent="0.25">
      <c r="A178" s="1"/>
      <c r="B178" s="9" t="s">
        <v>28</v>
      </c>
      <c r="C178" s="10">
        <v>94</v>
      </c>
      <c r="D178" s="1"/>
      <c r="E178" s="552"/>
      <c r="F178" s="553"/>
    </row>
    <row r="179" spans="1:6" ht="15" customHeight="1" x14ac:dyDescent="0.25">
      <c r="A179" s="554" t="s">
        <v>29</v>
      </c>
      <c r="B179" s="555" t="s">
        <v>30</v>
      </c>
      <c r="C179" s="556"/>
      <c r="D179" s="555" t="s">
        <v>31</v>
      </c>
      <c r="E179" s="559"/>
      <c r="F179" s="556"/>
    </row>
    <row r="180" spans="1:6" ht="48.75" customHeight="1" x14ac:dyDescent="0.25">
      <c r="A180" s="554"/>
      <c r="B180" s="557"/>
      <c r="C180" s="558"/>
      <c r="D180" s="557"/>
      <c r="E180" s="560"/>
      <c r="F180" s="558"/>
    </row>
    <row r="183" spans="1:6" ht="15.6" x14ac:dyDescent="0.3">
      <c r="A183" s="1"/>
      <c r="B183" s="561" t="s">
        <v>0</v>
      </c>
      <c r="C183" s="561"/>
      <c r="D183" s="561"/>
      <c r="E183" s="561"/>
      <c r="F183" s="561"/>
    </row>
    <row r="184" spans="1:6" ht="15.6" x14ac:dyDescent="0.3">
      <c r="A184" s="1"/>
      <c r="B184" s="561" t="s">
        <v>1</v>
      </c>
      <c r="C184" s="561"/>
      <c r="D184" s="561"/>
      <c r="E184" s="561"/>
      <c r="F184" s="561"/>
    </row>
    <row r="185" spans="1:6" ht="15.6" x14ac:dyDescent="0.3">
      <c r="A185" s="1"/>
      <c r="B185" s="561" t="s">
        <v>2</v>
      </c>
      <c r="C185" s="561"/>
      <c r="D185" s="561"/>
      <c r="E185" s="561"/>
      <c r="F185" s="561"/>
    </row>
    <row r="186" spans="1:6" ht="15.6" x14ac:dyDescent="0.3">
      <c r="A186" s="1"/>
      <c r="B186" s="562" t="s">
        <v>3</v>
      </c>
      <c r="C186" s="562"/>
      <c r="D186" s="562"/>
      <c r="E186" s="562"/>
      <c r="F186" s="562"/>
    </row>
    <row r="187" spans="1:6" ht="15.6" x14ac:dyDescent="0.3">
      <c r="A187" s="1"/>
      <c r="B187" s="561" t="s">
        <v>441</v>
      </c>
      <c r="C187" s="561"/>
      <c r="D187" s="561"/>
      <c r="E187" s="561"/>
      <c r="F187" s="561"/>
    </row>
    <row r="188" spans="1:6" ht="15.6" x14ac:dyDescent="0.3">
      <c r="A188" s="561" t="s">
        <v>5</v>
      </c>
      <c r="B188" s="561"/>
      <c r="C188" s="561"/>
      <c r="D188" s="561"/>
      <c r="E188" s="561"/>
      <c r="F188" s="561"/>
    </row>
    <row r="189" spans="1:6" ht="15.6" x14ac:dyDescent="0.3">
      <c r="A189" s="1" t="s">
        <v>6</v>
      </c>
      <c r="B189" s="546" t="s">
        <v>7</v>
      </c>
      <c r="C189" s="547"/>
      <c r="D189" s="17" t="s">
        <v>55</v>
      </c>
      <c r="E189" s="561">
        <v>1494</v>
      </c>
      <c r="F189" s="561"/>
    </row>
    <row r="190" spans="1:6" ht="15.6" x14ac:dyDescent="0.3">
      <c r="A190" s="1" t="s">
        <v>9</v>
      </c>
      <c r="B190" s="563" t="s">
        <v>56</v>
      </c>
      <c r="C190" s="564"/>
      <c r="D190" s="1" t="s">
        <v>57</v>
      </c>
      <c r="E190" s="561">
        <v>9</v>
      </c>
      <c r="F190" s="561"/>
    </row>
    <row r="191" spans="1:6" ht="15.6" x14ac:dyDescent="0.3">
      <c r="A191" s="1" t="s">
        <v>12</v>
      </c>
      <c r="B191" s="19" t="s">
        <v>58</v>
      </c>
      <c r="C191" s="5"/>
      <c r="D191" s="1" t="s">
        <v>14</v>
      </c>
      <c r="E191" s="3"/>
      <c r="F191" s="20" t="s">
        <v>59</v>
      </c>
    </row>
    <row r="192" spans="1:6" ht="15.75" x14ac:dyDescent="0.25">
      <c r="A192" s="3" t="s">
        <v>16</v>
      </c>
      <c r="B192" s="3" t="s">
        <v>17</v>
      </c>
      <c r="C192" s="3" t="s">
        <v>18</v>
      </c>
      <c r="D192" s="3" t="s">
        <v>19</v>
      </c>
      <c r="E192" s="548"/>
      <c r="F192" s="549"/>
    </row>
    <row r="193" spans="1:6" ht="15.75" x14ac:dyDescent="0.25">
      <c r="A193" s="3">
        <v>1</v>
      </c>
      <c r="B193" s="6" t="s">
        <v>21</v>
      </c>
      <c r="C193" s="7">
        <v>2</v>
      </c>
      <c r="D193" s="8" t="str">
        <f>IF(C193&gt;=18,"A1",IF(C193&gt;=16,"A2",IF(C193&gt;=14,"B1",IF(C193&gt;=12,"B2",IF(C193&gt;=10,"C1",IF(C193&gt;=8,"C2",IF(C193&gt;=6.5,"D","E")))))))</f>
        <v>E</v>
      </c>
      <c r="E193" s="550"/>
      <c r="F193" s="551"/>
    </row>
    <row r="194" spans="1:6" ht="15.75" x14ac:dyDescent="0.25">
      <c r="A194" s="3">
        <v>2</v>
      </c>
      <c r="B194" s="6" t="s">
        <v>22</v>
      </c>
      <c r="C194" s="7">
        <v>1.5</v>
      </c>
      <c r="D194" s="8" t="str">
        <f t="shared" ref="D194:D198" si="8">IF(C194&gt;=18,"A1",IF(C194&gt;=16,"A2",IF(C194&gt;=14,"B1",IF(C194&gt;=12,"B2",IF(C194&gt;=10,"C1",IF(C194&gt;=8,"C2",IF(C194&gt;=6.5,"D","E")))))))</f>
        <v>E</v>
      </c>
      <c r="E194" s="550"/>
      <c r="F194" s="551"/>
    </row>
    <row r="195" spans="1:6" ht="15.75" x14ac:dyDescent="0.25">
      <c r="A195" s="3">
        <v>3</v>
      </c>
      <c r="B195" s="6" t="s">
        <v>23</v>
      </c>
      <c r="C195" s="7">
        <v>5</v>
      </c>
      <c r="D195" s="8" t="str">
        <f t="shared" si="8"/>
        <v>E</v>
      </c>
      <c r="E195" s="550"/>
      <c r="F195" s="551"/>
    </row>
    <row r="196" spans="1:6" ht="15.75" x14ac:dyDescent="0.25">
      <c r="A196" s="3">
        <v>4</v>
      </c>
      <c r="B196" s="6" t="s">
        <v>24</v>
      </c>
      <c r="C196" s="7">
        <v>4</v>
      </c>
      <c r="D196" s="8" t="str">
        <f t="shared" si="8"/>
        <v>E</v>
      </c>
      <c r="E196" s="550"/>
      <c r="F196" s="551"/>
    </row>
    <row r="197" spans="1:6" ht="15.75" x14ac:dyDescent="0.25">
      <c r="A197" s="3">
        <v>5</v>
      </c>
      <c r="B197" s="6" t="s">
        <v>25</v>
      </c>
      <c r="C197" s="7">
        <v>1.5</v>
      </c>
      <c r="D197" s="8" t="str">
        <f t="shared" si="8"/>
        <v>E</v>
      </c>
      <c r="E197" s="550"/>
      <c r="F197" s="551"/>
    </row>
    <row r="198" spans="1:6" ht="15.75" x14ac:dyDescent="0.25">
      <c r="A198" s="3">
        <v>6</v>
      </c>
      <c r="B198" s="6" t="s">
        <v>26</v>
      </c>
      <c r="C198" s="7">
        <v>4</v>
      </c>
      <c r="D198" s="8" t="str">
        <f t="shared" si="8"/>
        <v>E</v>
      </c>
      <c r="E198" s="550"/>
      <c r="F198" s="551"/>
    </row>
    <row r="199" spans="1:6" ht="15.75" x14ac:dyDescent="0.25">
      <c r="A199" s="1"/>
      <c r="B199" s="1"/>
      <c r="C199" s="3"/>
      <c r="D199" s="1"/>
      <c r="E199" s="550"/>
      <c r="F199" s="551"/>
    </row>
    <row r="200" spans="1:6" ht="15.75" x14ac:dyDescent="0.25">
      <c r="A200" s="1"/>
      <c r="B200" s="3" t="s">
        <v>27</v>
      </c>
      <c r="C200" s="3">
        <v>14</v>
      </c>
      <c r="D200" s="1"/>
      <c r="E200" s="550"/>
      <c r="F200" s="551"/>
    </row>
    <row r="201" spans="1:6" ht="15.75" x14ac:dyDescent="0.25">
      <c r="A201" s="1"/>
      <c r="B201" s="9" t="s">
        <v>28</v>
      </c>
      <c r="C201" s="10">
        <v>14</v>
      </c>
      <c r="D201" s="1"/>
      <c r="E201" s="552"/>
      <c r="F201" s="553"/>
    </row>
    <row r="202" spans="1:6" ht="15" customHeight="1" x14ac:dyDescent="0.25">
      <c r="A202" s="554" t="s">
        <v>29</v>
      </c>
      <c r="B202" s="555" t="s">
        <v>30</v>
      </c>
      <c r="C202" s="556"/>
      <c r="D202" s="555" t="s">
        <v>31</v>
      </c>
      <c r="E202" s="559"/>
      <c r="F202" s="556"/>
    </row>
    <row r="203" spans="1:6" ht="44.25" customHeight="1" x14ac:dyDescent="0.25">
      <c r="A203" s="554"/>
      <c r="B203" s="557"/>
      <c r="C203" s="558"/>
      <c r="D203" s="557"/>
      <c r="E203" s="560"/>
      <c r="F203" s="558"/>
    </row>
    <row r="206" spans="1:6" ht="15.6" x14ac:dyDescent="0.3">
      <c r="A206" s="1"/>
      <c r="B206" s="561" t="s">
        <v>0</v>
      </c>
      <c r="C206" s="561"/>
      <c r="D206" s="561"/>
      <c r="E206" s="561"/>
      <c r="F206" s="561"/>
    </row>
    <row r="207" spans="1:6" ht="15.6" x14ac:dyDescent="0.3">
      <c r="A207" s="1"/>
      <c r="B207" s="561" t="s">
        <v>1</v>
      </c>
      <c r="C207" s="561"/>
      <c r="D207" s="561"/>
      <c r="E207" s="561"/>
      <c r="F207" s="561"/>
    </row>
    <row r="208" spans="1:6" ht="15.6" x14ac:dyDescent="0.3">
      <c r="A208" s="1"/>
      <c r="B208" s="561" t="s">
        <v>2</v>
      </c>
      <c r="C208" s="561"/>
      <c r="D208" s="561"/>
      <c r="E208" s="561"/>
      <c r="F208" s="561"/>
    </row>
    <row r="209" spans="1:6" ht="15.6" x14ac:dyDescent="0.3">
      <c r="A209" s="1"/>
      <c r="B209" s="562" t="s">
        <v>3</v>
      </c>
      <c r="C209" s="562"/>
      <c r="D209" s="562"/>
      <c r="E209" s="562"/>
      <c r="F209" s="562"/>
    </row>
    <row r="210" spans="1:6" ht="15.6" x14ac:dyDescent="0.3">
      <c r="A210" s="1"/>
      <c r="B210" s="561" t="s">
        <v>441</v>
      </c>
      <c r="C210" s="561"/>
      <c r="D210" s="561"/>
      <c r="E210" s="561"/>
      <c r="F210" s="561"/>
    </row>
    <row r="211" spans="1:6" ht="15.6" x14ac:dyDescent="0.3">
      <c r="A211" s="561" t="s">
        <v>5</v>
      </c>
      <c r="B211" s="561"/>
      <c r="C211" s="561"/>
      <c r="D211" s="561"/>
      <c r="E211" s="561"/>
      <c r="F211" s="561"/>
    </row>
    <row r="212" spans="1:6" ht="15.6" x14ac:dyDescent="0.3">
      <c r="A212" s="1" t="s">
        <v>6</v>
      </c>
      <c r="B212" s="546" t="s">
        <v>7</v>
      </c>
      <c r="C212" s="547"/>
      <c r="D212" s="546" t="s">
        <v>8</v>
      </c>
      <c r="E212" s="547"/>
      <c r="F212" s="3">
        <v>1265</v>
      </c>
    </row>
    <row r="213" spans="1:6" ht="15.6" x14ac:dyDescent="0.3">
      <c r="A213" s="1" t="s">
        <v>9</v>
      </c>
      <c r="B213" s="546" t="s">
        <v>60</v>
      </c>
      <c r="C213" s="547"/>
      <c r="D213" s="546" t="s">
        <v>11</v>
      </c>
      <c r="E213" s="547"/>
      <c r="F213" s="3">
        <v>10</v>
      </c>
    </row>
    <row r="214" spans="1:6" ht="15.6" x14ac:dyDescent="0.3">
      <c r="A214" s="1" t="s">
        <v>12</v>
      </c>
      <c r="B214" s="4" t="s">
        <v>61</v>
      </c>
      <c r="C214" s="5"/>
      <c r="D214" s="1" t="s">
        <v>14</v>
      </c>
      <c r="E214" s="3"/>
      <c r="F214" s="3" t="s">
        <v>62</v>
      </c>
    </row>
    <row r="215" spans="1:6" ht="15.75" x14ac:dyDescent="0.25">
      <c r="A215" s="3" t="s">
        <v>16</v>
      </c>
      <c r="B215" s="3" t="s">
        <v>17</v>
      </c>
      <c r="C215" s="3" t="s">
        <v>18</v>
      </c>
      <c r="D215" s="3" t="s">
        <v>19</v>
      </c>
      <c r="E215" s="548" t="s">
        <v>48</v>
      </c>
      <c r="F215" s="549"/>
    </row>
    <row r="216" spans="1:6" ht="15.75" x14ac:dyDescent="0.25">
      <c r="A216" s="3">
        <v>1</v>
      </c>
      <c r="B216" s="6" t="s">
        <v>21</v>
      </c>
      <c r="C216" s="7">
        <v>17.5</v>
      </c>
      <c r="D216" s="8" t="str">
        <f>IF(C216&gt;=18,"A1",IF(C216&gt;=16,"A2",IF(C216&gt;=14,"B1",IF(C216&gt;=12,"B2",IF(C216&gt;=10,"C1",IF(C216&gt;=8,"C2",IF(C216&gt;=6.5,"D","E")))))))</f>
        <v>A2</v>
      </c>
      <c r="E216" s="550"/>
      <c r="F216" s="551"/>
    </row>
    <row r="217" spans="1:6" ht="15.75" x14ac:dyDescent="0.25">
      <c r="A217" s="3">
        <v>2</v>
      </c>
      <c r="B217" s="6" t="s">
        <v>22</v>
      </c>
      <c r="C217" s="7">
        <v>17</v>
      </c>
      <c r="D217" s="8" t="str">
        <f t="shared" ref="D217:D221" si="9">IF(C217&gt;=18,"A1",IF(C217&gt;=16,"A2",IF(C217&gt;=14,"B1",IF(C217&gt;=12,"B2",IF(C217&gt;=10,"C1",IF(C217&gt;=8,"C2",IF(C217&gt;=6.5,"D","E")))))))</f>
        <v>A2</v>
      </c>
      <c r="E217" s="550"/>
      <c r="F217" s="551"/>
    </row>
    <row r="218" spans="1:6" ht="15.75" x14ac:dyDescent="0.25">
      <c r="A218" s="3">
        <v>3</v>
      </c>
      <c r="B218" s="6" t="s">
        <v>23</v>
      </c>
      <c r="C218" s="7">
        <v>18.5</v>
      </c>
      <c r="D218" s="8" t="str">
        <f t="shared" si="9"/>
        <v>A1</v>
      </c>
      <c r="E218" s="550"/>
      <c r="F218" s="551"/>
    </row>
    <row r="219" spans="1:6" ht="15.75" x14ac:dyDescent="0.25">
      <c r="A219" s="3">
        <v>4</v>
      </c>
      <c r="B219" s="6" t="s">
        <v>24</v>
      </c>
      <c r="C219" s="7">
        <v>17</v>
      </c>
      <c r="D219" s="8" t="str">
        <f t="shared" si="9"/>
        <v>A2</v>
      </c>
      <c r="E219" s="550"/>
      <c r="F219" s="551"/>
    </row>
    <row r="220" spans="1:6" ht="15.75" x14ac:dyDescent="0.25">
      <c r="A220" s="3">
        <v>5</v>
      </c>
      <c r="B220" s="6" t="s">
        <v>25</v>
      </c>
      <c r="C220" s="7">
        <v>18.5</v>
      </c>
      <c r="D220" s="8" t="str">
        <f t="shared" si="9"/>
        <v>A1</v>
      </c>
      <c r="E220" s="550"/>
      <c r="F220" s="551"/>
    </row>
    <row r="221" spans="1:6" ht="15.75" x14ac:dyDescent="0.25">
      <c r="A221" s="3">
        <v>6</v>
      </c>
      <c r="B221" s="6" t="s">
        <v>26</v>
      </c>
      <c r="C221" s="7">
        <v>19.5</v>
      </c>
      <c r="D221" s="8" t="str">
        <f t="shared" si="9"/>
        <v>A1</v>
      </c>
      <c r="E221" s="550"/>
      <c r="F221" s="551"/>
    </row>
    <row r="222" spans="1:6" ht="15.75" x14ac:dyDescent="0.25">
      <c r="A222" s="1"/>
      <c r="B222" s="1"/>
      <c r="C222" s="93"/>
      <c r="D222" s="1"/>
      <c r="E222" s="550"/>
      <c r="F222" s="551"/>
    </row>
    <row r="223" spans="1:6" ht="15.75" x14ac:dyDescent="0.25">
      <c r="A223" s="1"/>
      <c r="B223" s="3" t="s">
        <v>27</v>
      </c>
      <c r="C223" s="92">
        <v>88.5</v>
      </c>
      <c r="D223" s="1"/>
      <c r="E223" s="550"/>
      <c r="F223" s="551"/>
    </row>
    <row r="224" spans="1:6" ht="15.75" x14ac:dyDescent="0.25">
      <c r="A224" s="1"/>
      <c r="B224" s="9" t="s">
        <v>28</v>
      </c>
      <c r="C224" s="93">
        <v>88.5</v>
      </c>
      <c r="D224" s="1"/>
      <c r="E224" s="552"/>
      <c r="F224" s="553"/>
    </row>
    <row r="225" spans="1:6" ht="15" customHeight="1" x14ac:dyDescent="0.25">
      <c r="A225" s="554" t="s">
        <v>29</v>
      </c>
      <c r="B225" s="555" t="s">
        <v>30</v>
      </c>
      <c r="C225" s="556"/>
      <c r="D225" s="555" t="s">
        <v>31</v>
      </c>
      <c r="E225" s="559"/>
      <c r="F225" s="556"/>
    </row>
    <row r="226" spans="1:6" ht="55.5" customHeight="1" x14ac:dyDescent="0.25">
      <c r="A226" s="554"/>
      <c r="B226" s="557"/>
      <c r="C226" s="558"/>
      <c r="D226" s="557"/>
      <c r="E226" s="560"/>
      <c r="F226" s="558"/>
    </row>
    <row r="229" spans="1:6" ht="15.6" x14ac:dyDescent="0.3">
      <c r="A229" s="1"/>
      <c r="B229" s="561" t="s">
        <v>0</v>
      </c>
      <c r="C229" s="561"/>
      <c r="D229" s="561"/>
      <c r="E229" s="561"/>
      <c r="F229" s="561"/>
    </row>
    <row r="230" spans="1:6" ht="15.6" x14ac:dyDescent="0.3">
      <c r="A230" s="1"/>
      <c r="B230" s="561" t="s">
        <v>1</v>
      </c>
      <c r="C230" s="561"/>
      <c r="D230" s="561"/>
      <c r="E230" s="561"/>
      <c r="F230" s="561"/>
    </row>
    <row r="231" spans="1:6" ht="15.6" x14ac:dyDescent="0.3">
      <c r="A231" s="1"/>
      <c r="B231" s="561" t="s">
        <v>2</v>
      </c>
      <c r="C231" s="561"/>
      <c r="D231" s="561"/>
      <c r="E231" s="561"/>
      <c r="F231" s="561"/>
    </row>
    <row r="232" spans="1:6" ht="15.6" x14ac:dyDescent="0.3">
      <c r="A232" s="1"/>
      <c r="B232" s="562" t="s">
        <v>3</v>
      </c>
      <c r="C232" s="562"/>
      <c r="D232" s="562"/>
      <c r="E232" s="562"/>
      <c r="F232" s="562"/>
    </row>
    <row r="233" spans="1:6" ht="15.6" x14ac:dyDescent="0.3">
      <c r="A233" s="1"/>
      <c r="B233" s="561" t="s">
        <v>441</v>
      </c>
      <c r="C233" s="561"/>
      <c r="D233" s="561"/>
      <c r="E233" s="561"/>
      <c r="F233" s="561"/>
    </row>
    <row r="234" spans="1:6" ht="15.6" x14ac:dyDescent="0.3">
      <c r="A234" s="561" t="s">
        <v>5</v>
      </c>
      <c r="B234" s="561"/>
      <c r="C234" s="561"/>
      <c r="D234" s="561"/>
      <c r="E234" s="561"/>
      <c r="F234" s="561"/>
    </row>
    <row r="235" spans="1:6" ht="15.6" x14ac:dyDescent="0.3">
      <c r="A235" s="1" t="s">
        <v>6</v>
      </c>
      <c r="B235" s="546" t="s">
        <v>7</v>
      </c>
      <c r="C235" s="547"/>
      <c r="D235" s="546" t="s">
        <v>8</v>
      </c>
      <c r="E235" s="547"/>
      <c r="F235" s="3">
        <v>1221</v>
      </c>
    </row>
    <row r="236" spans="1:6" ht="15.6" x14ac:dyDescent="0.3">
      <c r="A236" s="1" t="s">
        <v>9</v>
      </c>
      <c r="B236" s="546" t="s">
        <v>63</v>
      </c>
      <c r="C236" s="547"/>
      <c r="D236" s="546" t="s">
        <v>11</v>
      </c>
      <c r="E236" s="547"/>
      <c r="F236" s="3">
        <v>11</v>
      </c>
    </row>
    <row r="237" spans="1:6" ht="15.6" x14ac:dyDescent="0.3">
      <c r="A237" s="1" t="s">
        <v>12</v>
      </c>
      <c r="B237" s="4" t="s">
        <v>64</v>
      </c>
      <c r="C237" s="5"/>
      <c r="D237" s="1" t="s">
        <v>14</v>
      </c>
      <c r="E237" s="3"/>
      <c r="F237" s="3" t="s">
        <v>65</v>
      </c>
    </row>
    <row r="238" spans="1:6" ht="15.75" x14ac:dyDescent="0.25">
      <c r="A238" s="3" t="s">
        <v>16</v>
      </c>
      <c r="B238" s="3" t="s">
        <v>17</v>
      </c>
      <c r="C238" s="3" t="s">
        <v>18</v>
      </c>
      <c r="D238" s="3" t="s">
        <v>19</v>
      </c>
      <c r="E238" s="548" t="s">
        <v>48</v>
      </c>
      <c r="F238" s="549"/>
    </row>
    <row r="239" spans="1:6" ht="15.75" x14ac:dyDescent="0.25">
      <c r="A239" s="3">
        <v>1</v>
      </c>
      <c r="B239" s="6" t="s">
        <v>21</v>
      </c>
      <c r="C239" s="7">
        <v>17</v>
      </c>
      <c r="D239" s="8" t="str">
        <f>IF(C239&gt;=18,"A1",IF(C239&gt;=16,"A2",IF(C239&gt;=14,"B1",IF(C239&gt;=12,"B2",IF(C239&gt;=10,"C1",IF(C239&gt;=8,"C2",IF(C239&gt;=6.5,"D","E")))))))</f>
        <v>A2</v>
      </c>
      <c r="E239" s="550"/>
      <c r="F239" s="551"/>
    </row>
    <row r="240" spans="1:6" ht="15.75" x14ac:dyDescent="0.25">
      <c r="A240" s="3">
        <v>2</v>
      </c>
      <c r="B240" s="6" t="s">
        <v>22</v>
      </c>
      <c r="C240" s="7">
        <v>13.5</v>
      </c>
      <c r="D240" s="8" t="str">
        <f t="shared" ref="D240:D244" si="10">IF(C240&gt;=18,"A1",IF(C240&gt;=16,"A2",IF(C240&gt;=14,"B1",IF(C240&gt;=12,"B2",IF(C240&gt;=10,"C1",IF(C240&gt;=8,"C2",IF(C240&gt;=6.5,"D","E")))))))</f>
        <v>B2</v>
      </c>
      <c r="E240" s="550"/>
      <c r="F240" s="551"/>
    </row>
    <row r="241" spans="1:6" ht="15.75" x14ac:dyDescent="0.25">
      <c r="A241" s="3">
        <v>3</v>
      </c>
      <c r="B241" s="6" t="s">
        <v>23</v>
      </c>
      <c r="C241" s="7">
        <v>18</v>
      </c>
      <c r="D241" s="8" t="str">
        <f t="shared" si="10"/>
        <v>A1</v>
      </c>
      <c r="E241" s="550"/>
      <c r="F241" s="551"/>
    </row>
    <row r="242" spans="1:6" ht="15.75" x14ac:dyDescent="0.25">
      <c r="A242" s="3">
        <v>4</v>
      </c>
      <c r="B242" s="6" t="s">
        <v>24</v>
      </c>
      <c r="C242" s="7">
        <v>18.5</v>
      </c>
      <c r="D242" s="8" t="str">
        <f t="shared" si="10"/>
        <v>A1</v>
      </c>
      <c r="E242" s="550"/>
      <c r="F242" s="551"/>
    </row>
    <row r="243" spans="1:6" ht="15.75" x14ac:dyDescent="0.25">
      <c r="A243" s="3">
        <v>5</v>
      </c>
      <c r="B243" s="6" t="s">
        <v>25</v>
      </c>
      <c r="C243" s="7">
        <v>18.5</v>
      </c>
      <c r="D243" s="8" t="str">
        <f t="shared" si="10"/>
        <v>A1</v>
      </c>
      <c r="E243" s="550"/>
      <c r="F243" s="551"/>
    </row>
    <row r="244" spans="1:6" ht="15.75" x14ac:dyDescent="0.25">
      <c r="A244" s="3">
        <v>6</v>
      </c>
      <c r="B244" s="6" t="s">
        <v>26</v>
      </c>
      <c r="C244" s="15">
        <v>19.5</v>
      </c>
      <c r="D244" s="8" t="str">
        <f t="shared" si="10"/>
        <v>A1</v>
      </c>
      <c r="E244" s="550"/>
      <c r="F244" s="551"/>
    </row>
    <row r="245" spans="1:6" ht="15.75" x14ac:dyDescent="0.25">
      <c r="A245" s="1"/>
      <c r="B245" s="1"/>
      <c r="C245" s="93">
        <f>(C239+C240+C241+C242+C243)</f>
        <v>85.5</v>
      </c>
      <c r="D245" s="1"/>
      <c r="E245" s="550"/>
      <c r="F245" s="551"/>
    </row>
    <row r="246" spans="1:6" ht="15.75" x14ac:dyDescent="0.25">
      <c r="A246" s="1"/>
      <c r="B246" s="3" t="s">
        <v>27</v>
      </c>
      <c r="C246" s="92">
        <f>(C245/100*100)</f>
        <v>85.5</v>
      </c>
      <c r="D246" s="1"/>
      <c r="E246" s="550"/>
      <c r="F246" s="551"/>
    </row>
    <row r="247" spans="1:6" ht="15.75" x14ac:dyDescent="0.25">
      <c r="A247" s="1"/>
      <c r="B247" s="9" t="s">
        <v>28</v>
      </c>
      <c r="C247" s="93" t="str">
        <f>IF(C246&gt;=91,"A1",IF(C246&gt;=81,"A2",IF(C246&gt;=71,"B1",IF(C246&gt;=61,"B2",IF(C246&gt;=51,"C1",IF(C246&gt;=41,"C2",IF(C246&gt;=33,"D","E")))))))</f>
        <v>A2</v>
      </c>
      <c r="D247" s="1"/>
      <c r="E247" s="552"/>
      <c r="F247" s="553"/>
    </row>
    <row r="248" spans="1:6" ht="15" customHeight="1" x14ac:dyDescent="0.25">
      <c r="A248" s="554" t="s">
        <v>29</v>
      </c>
      <c r="B248" s="555" t="s">
        <v>30</v>
      </c>
      <c r="C248" s="556"/>
      <c r="D248" s="555" t="s">
        <v>31</v>
      </c>
      <c r="E248" s="559"/>
      <c r="F248" s="556"/>
    </row>
    <row r="249" spans="1:6" ht="45" customHeight="1" x14ac:dyDescent="0.25">
      <c r="A249" s="554"/>
      <c r="B249" s="557"/>
      <c r="C249" s="558"/>
      <c r="D249" s="557"/>
      <c r="E249" s="560"/>
      <c r="F249" s="558"/>
    </row>
    <row r="252" spans="1:6" ht="15.6" x14ac:dyDescent="0.3">
      <c r="A252" s="1"/>
      <c r="B252" s="561" t="s">
        <v>0</v>
      </c>
      <c r="C252" s="561"/>
      <c r="D252" s="561"/>
      <c r="E252" s="561"/>
      <c r="F252" s="561"/>
    </row>
    <row r="253" spans="1:6" ht="15.6" x14ac:dyDescent="0.3">
      <c r="A253" s="1"/>
      <c r="B253" s="561" t="s">
        <v>1</v>
      </c>
      <c r="C253" s="561"/>
      <c r="D253" s="561"/>
      <c r="E253" s="561"/>
      <c r="F253" s="561"/>
    </row>
    <row r="254" spans="1:6" ht="15.6" x14ac:dyDescent="0.3">
      <c r="A254" s="1"/>
      <c r="B254" s="561" t="s">
        <v>2</v>
      </c>
      <c r="C254" s="561"/>
      <c r="D254" s="561"/>
      <c r="E254" s="561"/>
      <c r="F254" s="561"/>
    </row>
    <row r="255" spans="1:6" ht="15.6" x14ac:dyDescent="0.3">
      <c r="A255" s="1"/>
      <c r="B255" s="562" t="s">
        <v>3</v>
      </c>
      <c r="C255" s="562"/>
      <c r="D255" s="562"/>
      <c r="E255" s="562"/>
      <c r="F255" s="562"/>
    </row>
    <row r="256" spans="1:6" ht="15.6" x14ac:dyDescent="0.3">
      <c r="A256" s="1"/>
      <c r="B256" s="561" t="s">
        <v>441</v>
      </c>
      <c r="C256" s="561"/>
      <c r="D256" s="561"/>
      <c r="E256" s="561"/>
      <c r="F256" s="561"/>
    </row>
    <row r="257" spans="1:6" ht="15.6" x14ac:dyDescent="0.3">
      <c r="A257" s="561" t="s">
        <v>5</v>
      </c>
      <c r="B257" s="561"/>
      <c r="C257" s="561"/>
      <c r="D257" s="561"/>
      <c r="E257" s="561"/>
      <c r="F257" s="561"/>
    </row>
    <row r="258" spans="1:6" ht="15.6" x14ac:dyDescent="0.3">
      <c r="A258" s="1" t="s">
        <v>6</v>
      </c>
      <c r="B258" s="546" t="s">
        <v>7</v>
      </c>
      <c r="C258" s="547"/>
      <c r="D258" s="546" t="s">
        <v>8</v>
      </c>
      <c r="E258" s="547"/>
      <c r="F258" s="3">
        <v>1267</v>
      </c>
    </row>
    <row r="259" spans="1:6" ht="15.6" x14ac:dyDescent="0.3">
      <c r="A259" s="1" t="s">
        <v>9</v>
      </c>
      <c r="B259" s="546" t="s">
        <v>66</v>
      </c>
      <c r="C259" s="547"/>
      <c r="D259" s="546" t="s">
        <v>11</v>
      </c>
      <c r="E259" s="547"/>
      <c r="F259" s="3">
        <v>12</v>
      </c>
    </row>
    <row r="260" spans="1:6" ht="15.6" x14ac:dyDescent="0.3">
      <c r="A260" s="1" t="s">
        <v>12</v>
      </c>
      <c r="B260" s="4" t="s">
        <v>67</v>
      </c>
      <c r="C260" s="5"/>
      <c r="D260" s="1" t="s">
        <v>14</v>
      </c>
      <c r="E260" s="3"/>
      <c r="F260" s="3" t="s">
        <v>68</v>
      </c>
    </row>
    <row r="261" spans="1:6" ht="15.75" x14ac:dyDescent="0.25">
      <c r="A261" s="3" t="s">
        <v>16</v>
      </c>
      <c r="B261" s="3" t="s">
        <v>17</v>
      </c>
      <c r="C261" s="3" t="s">
        <v>18</v>
      </c>
      <c r="D261" s="3" t="s">
        <v>19</v>
      </c>
      <c r="E261" s="548"/>
      <c r="F261" s="549"/>
    </row>
    <row r="262" spans="1:6" ht="15.75" x14ac:dyDescent="0.25">
      <c r="A262" s="3">
        <v>1</v>
      </c>
      <c r="B262" s="6" t="s">
        <v>21</v>
      </c>
      <c r="C262" s="7">
        <v>12.5</v>
      </c>
      <c r="D262" s="8" t="str">
        <f>IF(C262&gt;=18,"A1",IF(C262&gt;=16,"A2",IF(C262&gt;=14,"B1",IF(C262&gt;=12,"B2",IF(C262&gt;=10,"C1",IF(C262&gt;=8,"C2",IF(C262&gt;=6.5,"D","E")))))))</f>
        <v>B2</v>
      </c>
      <c r="E262" s="550"/>
      <c r="F262" s="551"/>
    </row>
    <row r="263" spans="1:6" ht="15.75" x14ac:dyDescent="0.25">
      <c r="A263" s="3">
        <v>2</v>
      </c>
      <c r="B263" s="6" t="s">
        <v>22</v>
      </c>
      <c r="C263" s="7">
        <v>6</v>
      </c>
      <c r="D263" s="8" t="str">
        <f t="shared" ref="D263:D267" si="11">IF(C263&gt;=18,"A1",IF(C263&gt;=16,"A2",IF(C263&gt;=14,"B1",IF(C263&gt;=12,"B2",IF(C263&gt;=10,"C1",IF(C263&gt;=8,"C2",IF(C263&gt;=6.5,"D","E")))))))</f>
        <v>E</v>
      </c>
      <c r="E263" s="550"/>
      <c r="F263" s="551"/>
    </row>
    <row r="264" spans="1:6" ht="15.75" x14ac:dyDescent="0.25">
      <c r="A264" s="3">
        <v>3</v>
      </c>
      <c r="B264" s="6" t="s">
        <v>23</v>
      </c>
      <c r="C264" s="7">
        <v>7.5</v>
      </c>
      <c r="D264" s="8" t="str">
        <f t="shared" si="11"/>
        <v>D</v>
      </c>
      <c r="E264" s="550"/>
      <c r="F264" s="551"/>
    </row>
    <row r="265" spans="1:6" ht="15.75" x14ac:dyDescent="0.25">
      <c r="A265" s="3">
        <v>4</v>
      </c>
      <c r="B265" s="6" t="s">
        <v>24</v>
      </c>
      <c r="C265" s="7">
        <v>12</v>
      </c>
      <c r="D265" s="8" t="str">
        <f t="shared" si="11"/>
        <v>B2</v>
      </c>
      <c r="E265" s="550"/>
      <c r="F265" s="551"/>
    </row>
    <row r="266" spans="1:6" ht="15.75" x14ac:dyDescent="0.25">
      <c r="A266" s="3">
        <v>5</v>
      </c>
      <c r="B266" s="6" t="s">
        <v>25</v>
      </c>
      <c r="C266" s="7">
        <v>6</v>
      </c>
      <c r="D266" s="8" t="str">
        <f t="shared" si="11"/>
        <v>E</v>
      </c>
      <c r="E266" s="550"/>
      <c r="F266" s="551"/>
    </row>
    <row r="267" spans="1:6" ht="15.75" x14ac:dyDescent="0.25">
      <c r="A267" s="3">
        <v>6</v>
      </c>
      <c r="B267" s="6" t="s">
        <v>26</v>
      </c>
      <c r="C267" s="7">
        <v>10.5</v>
      </c>
      <c r="D267" s="8" t="str">
        <f t="shared" si="11"/>
        <v>C1</v>
      </c>
      <c r="E267" s="550"/>
      <c r="F267" s="551"/>
    </row>
    <row r="268" spans="1:6" ht="15.75" x14ac:dyDescent="0.25">
      <c r="A268" s="1"/>
      <c r="B268" s="1"/>
      <c r="C268" s="93"/>
      <c r="D268" s="1"/>
      <c r="E268" s="550"/>
      <c r="F268" s="551"/>
    </row>
    <row r="269" spans="1:6" ht="15.75" x14ac:dyDescent="0.25">
      <c r="A269" s="1"/>
      <c r="B269" s="3" t="s">
        <v>27</v>
      </c>
      <c r="C269" s="92">
        <v>44</v>
      </c>
      <c r="D269" s="1"/>
      <c r="E269" s="550"/>
      <c r="F269" s="551"/>
    </row>
    <row r="270" spans="1:6" ht="15.75" x14ac:dyDescent="0.25">
      <c r="A270" s="1"/>
      <c r="B270" s="9" t="s">
        <v>28</v>
      </c>
      <c r="C270" s="10">
        <v>44</v>
      </c>
      <c r="D270" s="1"/>
      <c r="E270" s="552"/>
      <c r="F270" s="553"/>
    </row>
    <row r="271" spans="1:6" ht="15" customHeight="1" x14ac:dyDescent="0.25">
      <c r="A271" s="554" t="s">
        <v>29</v>
      </c>
      <c r="B271" s="555" t="s">
        <v>30</v>
      </c>
      <c r="C271" s="556"/>
      <c r="D271" s="555" t="s">
        <v>31</v>
      </c>
      <c r="E271" s="559"/>
      <c r="F271" s="556"/>
    </row>
    <row r="272" spans="1:6" ht="42.75" customHeight="1" x14ac:dyDescent="0.25">
      <c r="A272" s="554"/>
      <c r="B272" s="557"/>
      <c r="C272" s="558"/>
      <c r="D272" s="557"/>
      <c r="E272" s="560"/>
      <c r="F272" s="558"/>
    </row>
    <row r="275" spans="1:6" ht="15.6" x14ac:dyDescent="0.3">
      <c r="A275" s="1"/>
      <c r="B275" s="561" t="s">
        <v>0</v>
      </c>
      <c r="C275" s="561"/>
      <c r="D275" s="561"/>
      <c r="E275" s="561"/>
      <c r="F275" s="561"/>
    </row>
    <row r="276" spans="1:6" ht="15.6" x14ac:dyDescent="0.3">
      <c r="A276" s="1"/>
      <c r="B276" s="561" t="s">
        <v>1</v>
      </c>
      <c r="C276" s="561"/>
      <c r="D276" s="561"/>
      <c r="E276" s="561"/>
      <c r="F276" s="561"/>
    </row>
    <row r="277" spans="1:6" ht="15.6" x14ac:dyDescent="0.3">
      <c r="A277" s="1"/>
      <c r="B277" s="561" t="s">
        <v>2</v>
      </c>
      <c r="C277" s="561"/>
      <c r="D277" s="561"/>
      <c r="E277" s="561"/>
      <c r="F277" s="561"/>
    </row>
    <row r="278" spans="1:6" ht="15.6" x14ac:dyDescent="0.3">
      <c r="A278" s="1"/>
      <c r="B278" s="562" t="s">
        <v>3</v>
      </c>
      <c r="C278" s="562"/>
      <c r="D278" s="562"/>
      <c r="E278" s="562"/>
      <c r="F278" s="562"/>
    </row>
    <row r="279" spans="1:6" ht="15.6" x14ac:dyDescent="0.3">
      <c r="A279" s="1"/>
      <c r="B279" s="561" t="s">
        <v>441</v>
      </c>
      <c r="C279" s="561"/>
      <c r="D279" s="561"/>
      <c r="E279" s="561"/>
      <c r="F279" s="561"/>
    </row>
    <row r="280" spans="1:6" ht="15.6" x14ac:dyDescent="0.3">
      <c r="A280" s="561" t="s">
        <v>5</v>
      </c>
      <c r="B280" s="561"/>
      <c r="C280" s="561"/>
      <c r="D280" s="561"/>
      <c r="E280" s="561"/>
      <c r="F280" s="561"/>
    </row>
    <row r="281" spans="1:6" ht="15.6" x14ac:dyDescent="0.3">
      <c r="A281" s="1" t="s">
        <v>6</v>
      </c>
      <c r="B281" s="546" t="s">
        <v>7</v>
      </c>
      <c r="C281" s="547"/>
      <c r="D281" s="546" t="s">
        <v>8</v>
      </c>
      <c r="E281" s="547"/>
      <c r="F281" s="3">
        <v>1226</v>
      </c>
    </row>
    <row r="282" spans="1:6" ht="15.6" x14ac:dyDescent="0.3">
      <c r="A282" s="1" t="s">
        <v>9</v>
      </c>
      <c r="B282" s="546" t="s">
        <v>69</v>
      </c>
      <c r="C282" s="547"/>
      <c r="D282" s="546" t="s">
        <v>11</v>
      </c>
      <c r="E282" s="547"/>
      <c r="F282" s="3">
        <v>13</v>
      </c>
    </row>
    <row r="283" spans="1:6" ht="15.6" x14ac:dyDescent="0.3">
      <c r="A283" s="1" t="s">
        <v>12</v>
      </c>
      <c r="B283" s="4" t="s">
        <v>70</v>
      </c>
      <c r="C283" s="5"/>
      <c r="D283" s="1" t="s">
        <v>14</v>
      </c>
      <c r="E283" s="3"/>
      <c r="F283" s="3" t="s">
        <v>71</v>
      </c>
    </row>
    <row r="284" spans="1:6" ht="15.75" x14ac:dyDescent="0.25">
      <c r="A284" s="3" t="s">
        <v>16</v>
      </c>
      <c r="B284" s="3" t="s">
        <v>17</v>
      </c>
      <c r="C284" s="3" t="s">
        <v>18</v>
      </c>
      <c r="D284" s="3" t="s">
        <v>19</v>
      </c>
      <c r="E284" s="548"/>
      <c r="F284" s="549"/>
    </row>
    <row r="285" spans="1:6" ht="15.75" x14ac:dyDescent="0.25">
      <c r="A285" s="3">
        <v>1</v>
      </c>
      <c r="B285" s="6" t="s">
        <v>21</v>
      </c>
      <c r="C285" s="7">
        <v>11</v>
      </c>
      <c r="D285" s="8" t="str">
        <f>IF(C285&gt;=18,"A1",IF(C285&gt;=16,"A2",IF(C285&gt;=14,"B1",IF(C285&gt;=12,"B2",IF(C285&gt;=10,"C1",IF(C285&gt;=8,"C2",IF(C285&gt;=6.5,"D","E")))))))</f>
        <v>C1</v>
      </c>
      <c r="E285" s="550"/>
      <c r="F285" s="551"/>
    </row>
    <row r="286" spans="1:6" ht="15.75" x14ac:dyDescent="0.25">
      <c r="A286" s="3">
        <v>2</v>
      </c>
      <c r="B286" s="6" t="s">
        <v>22</v>
      </c>
      <c r="C286" s="7">
        <v>12</v>
      </c>
      <c r="D286" s="8" t="str">
        <f t="shared" ref="D286:D290" si="12">IF(C286&gt;=18,"A1",IF(C286&gt;=16,"A2",IF(C286&gt;=14,"B1",IF(C286&gt;=12,"B2",IF(C286&gt;=10,"C1",IF(C286&gt;=8,"C2",IF(C286&gt;=6.5,"D","E")))))))</f>
        <v>B2</v>
      </c>
      <c r="E286" s="550"/>
      <c r="F286" s="551"/>
    </row>
    <row r="287" spans="1:6" ht="15.75" x14ac:dyDescent="0.25">
      <c r="A287" s="3">
        <v>3</v>
      </c>
      <c r="B287" s="6" t="s">
        <v>23</v>
      </c>
      <c r="C287" s="7">
        <v>10.5</v>
      </c>
      <c r="D287" s="8" t="str">
        <f t="shared" si="12"/>
        <v>C1</v>
      </c>
      <c r="E287" s="550"/>
      <c r="F287" s="551"/>
    </row>
    <row r="288" spans="1:6" ht="15.75" x14ac:dyDescent="0.25">
      <c r="A288" s="3">
        <v>4</v>
      </c>
      <c r="B288" s="6" t="s">
        <v>24</v>
      </c>
      <c r="C288" s="7">
        <v>13</v>
      </c>
      <c r="D288" s="8" t="str">
        <f t="shared" si="12"/>
        <v>B2</v>
      </c>
      <c r="E288" s="550"/>
      <c r="F288" s="551"/>
    </row>
    <row r="289" spans="1:6" ht="15.75" x14ac:dyDescent="0.25">
      <c r="A289" s="3">
        <v>5</v>
      </c>
      <c r="B289" s="6" t="s">
        <v>25</v>
      </c>
      <c r="C289" s="7">
        <v>12</v>
      </c>
      <c r="D289" s="8" t="str">
        <f t="shared" si="12"/>
        <v>B2</v>
      </c>
      <c r="E289" s="550"/>
      <c r="F289" s="551"/>
    </row>
    <row r="290" spans="1:6" ht="15.75" x14ac:dyDescent="0.25">
      <c r="A290" s="3">
        <v>6</v>
      </c>
      <c r="B290" s="6" t="s">
        <v>26</v>
      </c>
      <c r="C290" s="7">
        <v>12.5</v>
      </c>
      <c r="D290" s="8" t="str">
        <f t="shared" si="12"/>
        <v>B2</v>
      </c>
      <c r="E290" s="550"/>
      <c r="F290" s="551"/>
    </row>
    <row r="291" spans="1:6" ht="15.75" x14ac:dyDescent="0.25">
      <c r="A291" s="1"/>
      <c r="B291" s="1"/>
      <c r="C291" s="14"/>
      <c r="D291" s="1"/>
      <c r="E291" s="550"/>
      <c r="F291" s="551"/>
    </row>
    <row r="292" spans="1:6" ht="15.75" x14ac:dyDescent="0.25">
      <c r="A292" s="1"/>
      <c r="B292" s="3" t="s">
        <v>27</v>
      </c>
      <c r="C292" s="93">
        <f>(C285+C286+C287+C288+C289)</f>
        <v>58.5</v>
      </c>
      <c r="D292" s="1"/>
      <c r="E292" s="550"/>
      <c r="F292" s="551"/>
    </row>
    <row r="293" spans="1:6" ht="15.75" x14ac:dyDescent="0.25">
      <c r="A293" s="1"/>
      <c r="B293" s="9" t="s">
        <v>28</v>
      </c>
      <c r="C293" s="93">
        <f>(C292/100*100)</f>
        <v>58.5</v>
      </c>
      <c r="D293" s="1"/>
      <c r="E293" s="552"/>
      <c r="F293" s="553"/>
    </row>
    <row r="294" spans="1:6" ht="15" customHeight="1" x14ac:dyDescent="0.25">
      <c r="A294" s="554" t="s">
        <v>29</v>
      </c>
      <c r="B294" s="555" t="s">
        <v>30</v>
      </c>
      <c r="C294" s="556"/>
      <c r="D294" s="555" t="s">
        <v>31</v>
      </c>
      <c r="E294" s="559"/>
      <c r="F294" s="556"/>
    </row>
    <row r="295" spans="1:6" ht="33" customHeight="1" x14ac:dyDescent="0.25">
      <c r="A295" s="554"/>
      <c r="B295" s="557"/>
      <c r="C295" s="558"/>
      <c r="D295" s="557"/>
      <c r="E295" s="560"/>
      <c r="F295" s="558"/>
    </row>
    <row r="298" spans="1:6" ht="15.6" x14ac:dyDescent="0.3">
      <c r="A298" s="1"/>
      <c r="B298" s="561" t="s">
        <v>0</v>
      </c>
      <c r="C298" s="561"/>
      <c r="D298" s="561"/>
      <c r="E298" s="561"/>
      <c r="F298" s="561"/>
    </row>
    <row r="299" spans="1:6" ht="15.6" x14ac:dyDescent="0.3">
      <c r="A299" s="1"/>
      <c r="B299" s="561" t="s">
        <v>1</v>
      </c>
      <c r="C299" s="561"/>
      <c r="D299" s="561"/>
      <c r="E299" s="561"/>
      <c r="F299" s="561"/>
    </row>
    <row r="300" spans="1:6" ht="15.6" x14ac:dyDescent="0.3">
      <c r="A300" s="1"/>
      <c r="B300" s="561" t="s">
        <v>2</v>
      </c>
      <c r="C300" s="561"/>
      <c r="D300" s="561"/>
      <c r="E300" s="561"/>
      <c r="F300" s="561"/>
    </row>
    <row r="301" spans="1:6" ht="15.6" x14ac:dyDescent="0.3">
      <c r="A301" s="1"/>
      <c r="B301" s="562" t="s">
        <v>3</v>
      </c>
      <c r="C301" s="562"/>
      <c r="D301" s="562"/>
      <c r="E301" s="562"/>
      <c r="F301" s="562"/>
    </row>
    <row r="302" spans="1:6" ht="15.6" x14ac:dyDescent="0.3">
      <c r="A302" s="1"/>
      <c r="B302" s="561" t="s">
        <v>441</v>
      </c>
      <c r="C302" s="561"/>
      <c r="D302" s="561"/>
      <c r="E302" s="561"/>
      <c r="F302" s="561"/>
    </row>
    <row r="303" spans="1:6" ht="15.6" x14ac:dyDescent="0.3">
      <c r="A303" s="561" t="s">
        <v>5</v>
      </c>
      <c r="B303" s="561"/>
      <c r="C303" s="561"/>
      <c r="D303" s="561"/>
      <c r="E303" s="561"/>
      <c r="F303" s="561"/>
    </row>
    <row r="304" spans="1:6" ht="15.6" x14ac:dyDescent="0.3">
      <c r="A304" s="1" t="s">
        <v>6</v>
      </c>
      <c r="B304" s="546" t="s">
        <v>7</v>
      </c>
      <c r="C304" s="547"/>
      <c r="D304" s="546" t="s">
        <v>8</v>
      </c>
      <c r="E304" s="547"/>
      <c r="F304" s="3">
        <v>1227</v>
      </c>
    </row>
    <row r="305" spans="1:6" ht="15.6" x14ac:dyDescent="0.3">
      <c r="A305" s="1" t="s">
        <v>9</v>
      </c>
      <c r="B305" s="546" t="s">
        <v>72</v>
      </c>
      <c r="C305" s="547"/>
      <c r="D305" s="546" t="s">
        <v>11</v>
      </c>
      <c r="E305" s="547"/>
      <c r="F305" s="3">
        <v>14</v>
      </c>
    </row>
    <row r="306" spans="1:6" ht="15.6" x14ac:dyDescent="0.3">
      <c r="A306" s="1" t="s">
        <v>12</v>
      </c>
      <c r="B306" s="4" t="s">
        <v>73</v>
      </c>
      <c r="C306" s="5"/>
      <c r="D306" s="1" t="s">
        <v>14</v>
      </c>
      <c r="E306" s="3"/>
      <c r="F306" s="3" t="s">
        <v>74</v>
      </c>
    </row>
    <row r="307" spans="1:6" ht="15.75" x14ac:dyDescent="0.25">
      <c r="A307" s="3" t="s">
        <v>16</v>
      </c>
      <c r="B307" s="3" t="s">
        <v>17</v>
      </c>
      <c r="C307" s="3" t="s">
        <v>18</v>
      </c>
      <c r="D307" s="3" t="s">
        <v>19</v>
      </c>
      <c r="E307" s="548" t="s">
        <v>54</v>
      </c>
      <c r="F307" s="549"/>
    </row>
    <row r="308" spans="1:6" ht="15.75" x14ac:dyDescent="0.25">
      <c r="A308" s="3">
        <v>1</v>
      </c>
      <c r="B308" s="6" t="s">
        <v>21</v>
      </c>
      <c r="C308" s="7">
        <v>20</v>
      </c>
      <c r="D308" s="8" t="str">
        <f>IF(C308&gt;=18,"A1",IF(C308&gt;=16,"A2",IF(C308&gt;=14,"B1",IF(C308&gt;=12,"B2",IF(C308&gt;=10,"C1",IF(C308&gt;=8,"C2",IF(C308&gt;=6.5,"D","E")))))))</f>
        <v>A1</v>
      </c>
      <c r="E308" s="550"/>
      <c r="F308" s="551"/>
    </row>
    <row r="309" spans="1:6" ht="15.75" x14ac:dyDescent="0.25">
      <c r="A309" s="3">
        <v>2</v>
      </c>
      <c r="B309" s="6" t="s">
        <v>22</v>
      </c>
      <c r="C309" s="7">
        <v>17.5</v>
      </c>
      <c r="D309" s="8" t="str">
        <f t="shared" ref="D309:D313" si="13">IF(C309&gt;=18,"A1",IF(C309&gt;=16,"A2",IF(C309&gt;=14,"B1",IF(C309&gt;=12,"B2",IF(C309&gt;=10,"C1",IF(C309&gt;=8,"C2",IF(C309&gt;=6.5,"D","E")))))))</f>
        <v>A2</v>
      </c>
      <c r="E309" s="550"/>
      <c r="F309" s="551"/>
    </row>
    <row r="310" spans="1:6" ht="15.75" x14ac:dyDescent="0.25">
      <c r="A310" s="3">
        <v>3</v>
      </c>
      <c r="B310" s="6" t="s">
        <v>23</v>
      </c>
      <c r="C310" s="7">
        <v>18.5</v>
      </c>
      <c r="D310" s="8" t="str">
        <f t="shared" si="13"/>
        <v>A1</v>
      </c>
      <c r="E310" s="550"/>
      <c r="F310" s="551"/>
    </row>
    <row r="311" spans="1:6" ht="15.75" x14ac:dyDescent="0.25">
      <c r="A311" s="3">
        <v>4</v>
      </c>
      <c r="B311" s="6" t="s">
        <v>24</v>
      </c>
      <c r="C311" s="7">
        <v>19.5</v>
      </c>
      <c r="D311" s="8" t="str">
        <f t="shared" si="13"/>
        <v>A1</v>
      </c>
      <c r="E311" s="550"/>
      <c r="F311" s="551"/>
    </row>
    <row r="312" spans="1:6" ht="15.75" x14ac:dyDescent="0.25">
      <c r="A312" s="3">
        <v>5</v>
      </c>
      <c r="B312" s="6" t="s">
        <v>25</v>
      </c>
      <c r="C312" s="7">
        <v>20</v>
      </c>
      <c r="D312" s="8" t="str">
        <f t="shared" si="13"/>
        <v>A1</v>
      </c>
      <c r="E312" s="550"/>
      <c r="F312" s="551"/>
    </row>
    <row r="313" spans="1:6" ht="15.75" x14ac:dyDescent="0.25">
      <c r="A313" s="3">
        <v>6</v>
      </c>
      <c r="B313" s="6" t="s">
        <v>26</v>
      </c>
      <c r="C313" s="7">
        <v>20</v>
      </c>
      <c r="D313" s="8" t="str">
        <f t="shared" si="13"/>
        <v>A1</v>
      </c>
      <c r="E313" s="550"/>
      <c r="F313" s="551"/>
    </row>
    <row r="314" spans="1:6" ht="15.75" x14ac:dyDescent="0.25">
      <c r="A314" s="1"/>
      <c r="B314" s="1"/>
      <c r="C314" s="14"/>
      <c r="D314" s="1"/>
      <c r="E314" s="550"/>
      <c r="F314" s="551"/>
    </row>
    <row r="315" spans="1:6" ht="15.75" x14ac:dyDescent="0.25">
      <c r="A315" s="1"/>
      <c r="B315" s="3" t="s">
        <v>27</v>
      </c>
      <c r="C315" s="93">
        <f>(C308+C309+C310+C311+C312)</f>
        <v>95.5</v>
      </c>
      <c r="D315" s="1"/>
      <c r="E315" s="550"/>
      <c r="F315" s="551"/>
    </row>
    <row r="316" spans="1:6" ht="15.75" x14ac:dyDescent="0.25">
      <c r="A316" s="1"/>
      <c r="B316" s="9" t="s">
        <v>28</v>
      </c>
      <c r="C316" s="92">
        <f>(C315/100*100)</f>
        <v>95.5</v>
      </c>
      <c r="D316" s="1"/>
      <c r="E316" s="552"/>
      <c r="F316" s="553"/>
    </row>
    <row r="317" spans="1:6" ht="15" customHeight="1" x14ac:dyDescent="0.25">
      <c r="A317" s="554" t="s">
        <v>29</v>
      </c>
      <c r="B317" s="555" t="s">
        <v>30</v>
      </c>
      <c r="C317" s="556"/>
      <c r="D317" s="555" t="s">
        <v>31</v>
      </c>
      <c r="E317" s="559"/>
      <c r="F317" s="556"/>
    </row>
    <row r="318" spans="1:6" ht="37.5" customHeight="1" x14ac:dyDescent="0.25">
      <c r="A318" s="554"/>
      <c r="B318" s="557"/>
      <c r="C318" s="558"/>
      <c r="D318" s="557"/>
      <c r="E318" s="560"/>
      <c r="F318" s="558"/>
    </row>
    <row r="320" spans="1:6" ht="15.6" x14ac:dyDescent="0.3">
      <c r="A320" s="1"/>
      <c r="B320" s="561" t="s">
        <v>0</v>
      </c>
      <c r="C320" s="561"/>
      <c r="D320" s="561"/>
      <c r="E320" s="561"/>
      <c r="F320" s="561"/>
    </row>
    <row r="321" spans="1:6" ht="15.6" x14ac:dyDescent="0.3">
      <c r="A321" s="1"/>
      <c r="B321" s="561" t="s">
        <v>1</v>
      </c>
      <c r="C321" s="561"/>
      <c r="D321" s="561"/>
      <c r="E321" s="561"/>
      <c r="F321" s="561"/>
    </row>
    <row r="322" spans="1:6" ht="15.6" x14ac:dyDescent="0.3">
      <c r="A322" s="1"/>
      <c r="B322" s="561" t="s">
        <v>2</v>
      </c>
      <c r="C322" s="561"/>
      <c r="D322" s="561"/>
      <c r="E322" s="561"/>
      <c r="F322" s="561"/>
    </row>
    <row r="323" spans="1:6" ht="15.6" x14ac:dyDescent="0.3">
      <c r="A323" s="1"/>
      <c r="B323" s="562" t="s">
        <v>3</v>
      </c>
      <c r="C323" s="562"/>
      <c r="D323" s="562"/>
      <c r="E323" s="562"/>
      <c r="F323" s="562"/>
    </row>
    <row r="324" spans="1:6" ht="15.6" x14ac:dyDescent="0.3">
      <c r="A324" s="1"/>
      <c r="B324" s="561" t="s">
        <v>441</v>
      </c>
      <c r="C324" s="561"/>
      <c r="D324" s="561"/>
      <c r="E324" s="561"/>
      <c r="F324" s="561"/>
    </row>
    <row r="325" spans="1:6" ht="15.6" x14ac:dyDescent="0.3">
      <c r="A325" s="561" t="s">
        <v>5</v>
      </c>
      <c r="B325" s="561"/>
      <c r="C325" s="561"/>
      <c r="D325" s="561"/>
      <c r="E325" s="561"/>
      <c r="F325" s="561"/>
    </row>
    <row r="326" spans="1:6" ht="15.6" x14ac:dyDescent="0.3">
      <c r="A326" s="1" t="s">
        <v>6</v>
      </c>
      <c r="B326" s="546" t="s">
        <v>7</v>
      </c>
      <c r="C326" s="547"/>
      <c r="D326" s="546" t="s">
        <v>8</v>
      </c>
      <c r="E326" s="547"/>
      <c r="F326" s="21">
        <v>1550</v>
      </c>
    </row>
    <row r="327" spans="1:6" ht="15.6" x14ac:dyDescent="0.3">
      <c r="A327" s="1" t="s">
        <v>9</v>
      </c>
      <c r="B327" s="563" t="s">
        <v>75</v>
      </c>
      <c r="C327" s="564"/>
      <c r="D327" s="1" t="s">
        <v>57</v>
      </c>
      <c r="E327" s="561">
        <v>15</v>
      </c>
      <c r="F327" s="561"/>
    </row>
    <row r="328" spans="1:6" ht="15.6" x14ac:dyDescent="0.3">
      <c r="A328" s="1" t="s">
        <v>12</v>
      </c>
      <c r="B328" s="19" t="s">
        <v>76</v>
      </c>
      <c r="C328" s="5"/>
      <c r="D328" s="1" t="s">
        <v>14</v>
      </c>
      <c r="E328" s="3"/>
      <c r="F328" s="22" t="s">
        <v>77</v>
      </c>
    </row>
    <row r="329" spans="1:6" ht="15.75" x14ac:dyDescent="0.25">
      <c r="A329" s="3" t="s">
        <v>16</v>
      </c>
      <c r="B329" s="3" t="s">
        <v>17</v>
      </c>
      <c r="C329" s="3" t="s">
        <v>18</v>
      </c>
      <c r="D329" s="3" t="s">
        <v>19</v>
      </c>
      <c r="E329" s="548" t="s">
        <v>54</v>
      </c>
      <c r="F329" s="549"/>
    </row>
    <row r="330" spans="1:6" ht="15.75" x14ac:dyDescent="0.25">
      <c r="A330" s="3">
        <v>1</v>
      </c>
      <c r="B330" s="6" t="s">
        <v>21</v>
      </c>
      <c r="C330" s="7">
        <v>18.5</v>
      </c>
      <c r="D330" s="8" t="str">
        <f>IF(C330&gt;=18,"A1",IF(C330&gt;=16,"A2",IF(C330&gt;=14,"B1",IF(C330&gt;=12,"B2",IF(C330&gt;=10,"C1",IF(C330&gt;=8,"C2",IF(C330&gt;=6.5,"D","E")))))))</f>
        <v>A1</v>
      </c>
      <c r="E330" s="550"/>
      <c r="F330" s="551"/>
    </row>
    <row r="331" spans="1:6" ht="15.75" x14ac:dyDescent="0.25">
      <c r="A331" s="3">
        <v>2</v>
      </c>
      <c r="B331" s="6" t="s">
        <v>22</v>
      </c>
      <c r="C331" s="7">
        <v>19</v>
      </c>
      <c r="D331" s="8" t="str">
        <f t="shared" ref="D331:D335" si="14">IF(C331&gt;=18,"A1",IF(C331&gt;=16,"A2",IF(C331&gt;=14,"B1",IF(C331&gt;=12,"B2",IF(C331&gt;=10,"C1",IF(C331&gt;=8,"C2",IF(C331&gt;=6.5,"D","E")))))))</f>
        <v>A1</v>
      </c>
      <c r="E331" s="550"/>
      <c r="F331" s="551"/>
    </row>
    <row r="332" spans="1:6" ht="15.75" x14ac:dyDescent="0.25">
      <c r="A332" s="3">
        <v>3</v>
      </c>
      <c r="B332" s="6" t="s">
        <v>23</v>
      </c>
      <c r="C332" s="7">
        <v>19.5</v>
      </c>
      <c r="D332" s="8" t="str">
        <f t="shared" si="14"/>
        <v>A1</v>
      </c>
      <c r="E332" s="550"/>
      <c r="F332" s="551"/>
    </row>
    <row r="333" spans="1:6" ht="15.75" x14ac:dyDescent="0.25">
      <c r="A333" s="3">
        <v>4</v>
      </c>
      <c r="B333" s="6" t="s">
        <v>24</v>
      </c>
      <c r="C333" s="7">
        <v>20</v>
      </c>
      <c r="D333" s="8" t="str">
        <f t="shared" si="14"/>
        <v>A1</v>
      </c>
      <c r="E333" s="550"/>
      <c r="F333" s="551"/>
    </row>
    <row r="334" spans="1:6" ht="15.75" x14ac:dyDescent="0.25">
      <c r="A334" s="3">
        <v>5</v>
      </c>
      <c r="B334" s="6" t="s">
        <v>25</v>
      </c>
      <c r="C334" s="7">
        <v>20</v>
      </c>
      <c r="D334" s="8" t="str">
        <f t="shared" si="14"/>
        <v>A1</v>
      </c>
      <c r="E334" s="550"/>
      <c r="F334" s="551"/>
    </row>
    <row r="335" spans="1:6" ht="15.75" x14ac:dyDescent="0.25">
      <c r="A335" s="3">
        <v>6</v>
      </c>
      <c r="B335" s="6" t="s">
        <v>26</v>
      </c>
      <c r="C335" s="7">
        <v>20</v>
      </c>
      <c r="D335" s="8" t="str">
        <f t="shared" si="14"/>
        <v>A1</v>
      </c>
      <c r="E335" s="550"/>
      <c r="F335" s="551"/>
    </row>
    <row r="336" spans="1:6" ht="15.75" x14ac:dyDescent="0.25">
      <c r="A336" s="1"/>
      <c r="B336" s="1"/>
      <c r="C336" s="14"/>
      <c r="D336" s="1"/>
      <c r="E336" s="550"/>
      <c r="F336" s="551"/>
    </row>
    <row r="337" spans="1:6" ht="15.75" x14ac:dyDescent="0.25">
      <c r="A337" s="1"/>
      <c r="B337" s="3" t="s">
        <v>27</v>
      </c>
      <c r="C337" s="93">
        <f>(C330+C331+C332+C333+C334)</f>
        <v>97</v>
      </c>
      <c r="D337" s="1"/>
      <c r="E337" s="550"/>
      <c r="F337" s="551"/>
    </row>
    <row r="338" spans="1:6" ht="15.75" x14ac:dyDescent="0.25">
      <c r="A338" s="1"/>
      <c r="B338" s="9" t="s">
        <v>28</v>
      </c>
      <c r="C338" s="92">
        <f>(C337/100*100)</f>
        <v>97</v>
      </c>
      <c r="D338" s="1"/>
      <c r="E338" s="552"/>
      <c r="F338" s="553"/>
    </row>
    <row r="339" spans="1:6" ht="15" customHeight="1" x14ac:dyDescent="0.25">
      <c r="A339" s="554" t="s">
        <v>29</v>
      </c>
      <c r="B339" s="555" t="s">
        <v>30</v>
      </c>
      <c r="C339" s="556"/>
      <c r="D339" s="555" t="s">
        <v>31</v>
      </c>
      <c r="E339" s="559"/>
      <c r="F339" s="556"/>
    </row>
    <row r="340" spans="1:6" ht="31.5" customHeight="1" x14ac:dyDescent="0.25">
      <c r="A340" s="554"/>
      <c r="B340" s="557"/>
      <c r="C340" s="558"/>
      <c r="D340" s="557"/>
      <c r="E340" s="560"/>
      <c r="F340" s="558"/>
    </row>
    <row r="342" spans="1:6" ht="15.6" x14ac:dyDescent="0.3">
      <c r="A342" s="1"/>
      <c r="B342" s="561" t="s">
        <v>0</v>
      </c>
      <c r="C342" s="561"/>
      <c r="D342" s="561"/>
      <c r="E342" s="561"/>
      <c r="F342" s="561"/>
    </row>
    <row r="343" spans="1:6" ht="15.6" x14ac:dyDescent="0.3">
      <c r="A343" s="1"/>
      <c r="B343" s="561" t="s">
        <v>1</v>
      </c>
      <c r="C343" s="561"/>
      <c r="D343" s="561"/>
      <c r="E343" s="561"/>
      <c r="F343" s="561"/>
    </row>
    <row r="344" spans="1:6" ht="15.6" x14ac:dyDescent="0.3">
      <c r="A344" s="1"/>
      <c r="B344" s="561" t="s">
        <v>2</v>
      </c>
      <c r="C344" s="561"/>
      <c r="D344" s="561"/>
      <c r="E344" s="561"/>
      <c r="F344" s="561"/>
    </row>
    <row r="345" spans="1:6" ht="15.6" x14ac:dyDescent="0.3">
      <c r="A345" s="1"/>
      <c r="B345" s="562" t="s">
        <v>3</v>
      </c>
      <c r="C345" s="562"/>
      <c r="D345" s="562"/>
      <c r="E345" s="562"/>
      <c r="F345" s="562"/>
    </row>
    <row r="346" spans="1:6" ht="15.6" x14ac:dyDescent="0.3">
      <c r="A346" s="1"/>
      <c r="B346" s="561" t="s">
        <v>441</v>
      </c>
      <c r="C346" s="561"/>
      <c r="D346" s="561"/>
      <c r="E346" s="561"/>
      <c r="F346" s="561"/>
    </row>
    <row r="347" spans="1:6" ht="15.6" x14ac:dyDescent="0.3">
      <c r="A347" s="561" t="s">
        <v>5</v>
      </c>
      <c r="B347" s="561"/>
      <c r="C347" s="561"/>
      <c r="D347" s="561"/>
      <c r="E347" s="561"/>
      <c r="F347" s="561"/>
    </row>
    <row r="348" spans="1:6" ht="15.6" x14ac:dyDescent="0.3">
      <c r="A348" s="1" t="s">
        <v>6</v>
      </c>
      <c r="B348" s="546" t="s">
        <v>7</v>
      </c>
      <c r="C348" s="547"/>
      <c r="D348" s="546" t="s">
        <v>8</v>
      </c>
      <c r="E348" s="547"/>
      <c r="F348" s="3">
        <v>1229</v>
      </c>
    </row>
    <row r="349" spans="1:6" ht="15.6" x14ac:dyDescent="0.3">
      <c r="A349" s="1" t="s">
        <v>9</v>
      </c>
      <c r="B349" s="546" t="s">
        <v>78</v>
      </c>
      <c r="C349" s="547"/>
      <c r="D349" s="546" t="s">
        <v>11</v>
      </c>
      <c r="E349" s="547"/>
      <c r="F349" s="3">
        <v>16</v>
      </c>
    </row>
    <row r="350" spans="1:6" ht="15.6" x14ac:dyDescent="0.3">
      <c r="A350" s="1" t="s">
        <v>12</v>
      </c>
      <c r="B350" s="4" t="s">
        <v>79</v>
      </c>
      <c r="C350" s="5"/>
      <c r="D350" s="1" t="s">
        <v>14</v>
      </c>
      <c r="E350" s="3"/>
      <c r="F350" s="3" t="s">
        <v>80</v>
      </c>
    </row>
    <row r="351" spans="1:6" ht="15.75" x14ac:dyDescent="0.25">
      <c r="A351" s="3" t="s">
        <v>16</v>
      </c>
      <c r="B351" s="3" t="s">
        <v>17</v>
      </c>
      <c r="C351" s="3" t="s">
        <v>18</v>
      </c>
      <c r="D351" s="3" t="s">
        <v>19</v>
      </c>
      <c r="E351" s="548" t="s">
        <v>35</v>
      </c>
      <c r="F351" s="549"/>
    </row>
    <row r="352" spans="1:6" ht="15.75" x14ac:dyDescent="0.25">
      <c r="A352" s="3">
        <v>1</v>
      </c>
      <c r="B352" s="6" t="s">
        <v>21</v>
      </c>
      <c r="C352" s="7">
        <v>13.5</v>
      </c>
      <c r="D352" s="8" t="str">
        <f>IF(C352&gt;=18,"A1",IF(C352&gt;=16,"A2",IF(C352&gt;=14,"B1",IF(C352&gt;=12,"B2",IF(C352&gt;=10,"C1",IF(C352&gt;=8,"C2",IF(C352&gt;=6.5,"D","E")))))))</f>
        <v>B2</v>
      </c>
      <c r="E352" s="550"/>
      <c r="F352" s="551"/>
    </row>
    <row r="353" spans="1:6" ht="15.75" x14ac:dyDescent="0.25">
      <c r="A353" s="3">
        <v>2</v>
      </c>
      <c r="B353" s="6" t="s">
        <v>22</v>
      </c>
      <c r="C353" s="7">
        <v>12.5</v>
      </c>
      <c r="D353" s="8" t="str">
        <f t="shared" ref="D353:D357" si="15">IF(C353&gt;=18,"A1",IF(C353&gt;=16,"A2",IF(C353&gt;=14,"B1",IF(C353&gt;=12,"B2",IF(C353&gt;=10,"C1",IF(C353&gt;=8,"C2",IF(C353&gt;=6.5,"D","E")))))))</f>
        <v>B2</v>
      </c>
      <c r="E353" s="550"/>
      <c r="F353" s="551"/>
    </row>
    <row r="354" spans="1:6" ht="15.75" x14ac:dyDescent="0.25">
      <c r="A354" s="3">
        <v>3</v>
      </c>
      <c r="B354" s="6" t="s">
        <v>23</v>
      </c>
      <c r="C354" s="7">
        <v>18.5</v>
      </c>
      <c r="D354" s="8" t="str">
        <f t="shared" si="15"/>
        <v>A1</v>
      </c>
      <c r="E354" s="550"/>
      <c r="F354" s="551"/>
    </row>
    <row r="355" spans="1:6" ht="15.75" x14ac:dyDescent="0.25">
      <c r="A355" s="3">
        <v>4</v>
      </c>
      <c r="B355" s="6" t="s">
        <v>24</v>
      </c>
      <c r="C355" s="7">
        <v>13.5</v>
      </c>
      <c r="D355" s="8" t="str">
        <f t="shared" si="15"/>
        <v>B2</v>
      </c>
      <c r="E355" s="550"/>
      <c r="F355" s="551"/>
    </row>
    <row r="356" spans="1:6" ht="15.75" x14ac:dyDescent="0.25">
      <c r="A356" s="3">
        <v>5</v>
      </c>
      <c r="B356" s="6" t="s">
        <v>25</v>
      </c>
      <c r="C356" s="7">
        <v>12</v>
      </c>
      <c r="D356" s="8" t="str">
        <f t="shared" si="15"/>
        <v>B2</v>
      </c>
      <c r="E356" s="550"/>
      <c r="F356" s="551"/>
    </row>
    <row r="357" spans="1:6" ht="15.75" x14ac:dyDescent="0.25">
      <c r="A357" s="3">
        <v>6</v>
      </c>
      <c r="B357" s="6" t="s">
        <v>26</v>
      </c>
      <c r="C357" s="7">
        <v>15</v>
      </c>
      <c r="D357" s="8" t="str">
        <f t="shared" si="15"/>
        <v>B1</v>
      </c>
      <c r="E357" s="550"/>
      <c r="F357" s="551"/>
    </row>
    <row r="358" spans="1:6" ht="15.75" x14ac:dyDescent="0.25">
      <c r="A358" s="1"/>
      <c r="B358" s="1"/>
      <c r="C358" s="14"/>
      <c r="D358" s="1"/>
      <c r="E358" s="550"/>
      <c r="F358" s="551"/>
    </row>
    <row r="359" spans="1:6" ht="15.75" x14ac:dyDescent="0.25">
      <c r="A359" s="1"/>
      <c r="B359" s="3" t="s">
        <v>27</v>
      </c>
      <c r="C359" s="93">
        <f>(C352+C353+C354+C355+C356)</f>
        <v>70</v>
      </c>
      <c r="D359" s="1"/>
      <c r="E359" s="550"/>
      <c r="F359" s="551"/>
    </row>
    <row r="360" spans="1:6" ht="15.75" x14ac:dyDescent="0.25">
      <c r="A360" s="1"/>
      <c r="B360" s="9" t="s">
        <v>28</v>
      </c>
      <c r="C360" s="92">
        <f>(C359/100*100)</f>
        <v>70</v>
      </c>
      <c r="D360" s="1"/>
      <c r="E360" s="552"/>
      <c r="F360" s="553"/>
    </row>
    <row r="361" spans="1:6" ht="15" customHeight="1" x14ac:dyDescent="0.25">
      <c r="A361" s="554" t="s">
        <v>29</v>
      </c>
      <c r="B361" s="555" t="s">
        <v>30</v>
      </c>
      <c r="C361" s="556"/>
      <c r="D361" s="555" t="s">
        <v>31</v>
      </c>
      <c r="E361" s="559"/>
      <c r="F361" s="556"/>
    </row>
    <row r="362" spans="1:6" ht="30.75" customHeight="1" x14ac:dyDescent="0.25">
      <c r="A362" s="554"/>
      <c r="B362" s="557"/>
      <c r="C362" s="558"/>
      <c r="D362" s="557"/>
      <c r="E362" s="560"/>
      <c r="F362" s="558"/>
    </row>
    <row r="364" spans="1:6" ht="15.6" x14ac:dyDescent="0.3">
      <c r="A364" s="1"/>
      <c r="B364" s="561" t="s">
        <v>0</v>
      </c>
      <c r="C364" s="561"/>
      <c r="D364" s="561"/>
      <c r="E364" s="561"/>
      <c r="F364" s="561"/>
    </row>
    <row r="365" spans="1:6" ht="15.6" x14ac:dyDescent="0.3">
      <c r="A365" s="1"/>
      <c r="B365" s="561" t="s">
        <v>1</v>
      </c>
      <c r="C365" s="561"/>
      <c r="D365" s="561"/>
      <c r="E365" s="561"/>
      <c r="F365" s="561"/>
    </row>
    <row r="366" spans="1:6" ht="15.6" x14ac:dyDescent="0.3">
      <c r="A366" s="1"/>
      <c r="B366" s="561" t="s">
        <v>2</v>
      </c>
      <c r="C366" s="561"/>
      <c r="D366" s="561"/>
      <c r="E366" s="561"/>
      <c r="F366" s="561"/>
    </row>
    <row r="367" spans="1:6" ht="15.6" x14ac:dyDescent="0.3">
      <c r="A367" s="1"/>
      <c r="B367" s="562" t="s">
        <v>3</v>
      </c>
      <c r="C367" s="562"/>
      <c r="D367" s="562"/>
      <c r="E367" s="562"/>
      <c r="F367" s="562"/>
    </row>
    <row r="368" spans="1:6" ht="15.6" x14ac:dyDescent="0.3">
      <c r="A368" s="1"/>
      <c r="B368" s="561" t="s">
        <v>441</v>
      </c>
      <c r="C368" s="561"/>
      <c r="D368" s="561"/>
      <c r="E368" s="561"/>
      <c r="F368" s="561"/>
    </row>
    <row r="369" spans="1:6" ht="15.6" x14ac:dyDescent="0.3">
      <c r="A369" s="561" t="s">
        <v>5</v>
      </c>
      <c r="B369" s="561"/>
      <c r="C369" s="561"/>
      <c r="D369" s="561"/>
      <c r="E369" s="561"/>
      <c r="F369" s="561"/>
    </row>
    <row r="370" spans="1:6" ht="15.6" x14ac:dyDescent="0.3">
      <c r="A370" s="1" t="s">
        <v>6</v>
      </c>
      <c r="B370" s="546" t="s">
        <v>7</v>
      </c>
      <c r="C370" s="547"/>
      <c r="D370" s="546" t="s">
        <v>8</v>
      </c>
      <c r="E370" s="547"/>
      <c r="F370" s="3">
        <v>1567</v>
      </c>
    </row>
    <row r="371" spans="1:6" ht="15.6" x14ac:dyDescent="0.3">
      <c r="A371" s="1" t="s">
        <v>9</v>
      </c>
      <c r="B371" s="546" t="s">
        <v>81</v>
      </c>
      <c r="C371" s="547"/>
      <c r="D371" s="1" t="s">
        <v>57</v>
      </c>
      <c r="E371" s="561">
        <v>17</v>
      </c>
      <c r="F371" s="561"/>
    </row>
    <row r="372" spans="1:6" ht="15.6" x14ac:dyDescent="0.3">
      <c r="A372" s="1" t="s">
        <v>12</v>
      </c>
      <c r="B372" s="23" t="s">
        <v>82</v>
      </c>
      <c r="C372" s="5"/>
      <c r="D372" s="1" t="s">
        <v>14</v>
      </c>
      <c r="E372" s="3"/>
      <c r="F372" s="24" t="s">
        <v>83</v>
      </c>
    </row>
    <row r="373" spans="1:6" ht="15.75" x14ac:dyDescent="0.25">
      <c r="A373" s="3" t="s">
        <v>16</v>
      </c>
      <c r="B373" s="3" t="s">
        <v>17</v>
      </c>
      <c r="C373" s="3" t="s">
        <v>18</v>
      </c>
      <c r="D373" s="3" t="s">
        <v>19</v>
      </c>
      <c r="E373" s="548"/>
      <c r="F373" s="549"/>
    </row>
    <row r="374" spans="1:6" ht="15.75" x14ac:dyDescent="0.25">
      <c r="A374" s="3">
        <v>1</v>
      </c>
      <c r="B374" s="6" t="s">
        <v>21</v>
      </c>
      <c r="C374" s="7">
        <v>8</v>
      </c>
      <c r="D374" s="8" t="str">
        <f>IF(C374&gt;=18,"A1",IF(C374&gt;=16,"A2",IF(C374&gt;=14,"B1",IF(C374&gt;=12,"B2",IF(C374&gt;=10,"C1",IF(C374&gt;=8,"C2",IF(C374&gt;=6.5,"D","E")))))))</f>
        <v>C2</v>
      </c>
      <c r="E374" s="550"/>
      <c r="F374" s="551"/>
    </row>
    <row r="375" spans="1:6" ht="15.75" x14ac:dyDescent="0.25">
      <c r="A375" s="3">
        <v>2</v>
      </c>
      <c r="B375" s="6" t="s">
        <v>22</v>
      </c>
      <c r="C375" s="7">
        <v>5.5</v>
      </c>
      <c r="D375" s="8" t="str">
        <f t="shared" ref="D375:D379" si="16">IF(C375&gt;=18,"A1",IF(C375&gt;=16,"A2",IF(C375&gt;=14,"B1",IF(C375&gt;=12,"B2",IF(C375&gt;=10,"C1",IF(C375&gt;=8,"C2",IF(C375&gt;=6.5,"D","E")))))))</f>
        <v>E</v>
      </c>
      <c r="E375" s="550"/>
      <c r="F375" s="551"/>
    </row>
    <row r="376" spans="1:6" ht="15.75" x14ac:dyDescent="0.25">
      <c r="A376" s="3">
        <v>3</v>
      </c>
      <c r="B376" s="6" t="s">
        <v>23</v>
      </c>
      <c r="C376" s="7">
        <v>10</v>
      </c>
      <c r="D376" s="8" t="str">
        <f t="shared" si="16"/>
        <v>C1</v>
      </c>
      <c r="E376" s="550"/>
      <c r="F376" s="551"/>
    </row>
    <row r="377" spans="1:6" ht="15.75" x14ac:dyDescent="0.25">
      <c r="A377" s="3">
        <v>4</v>
      </c>
      <c r="B377" s="6" t="s">
        <v>24</v>
      </c>
      <c r="C377" s="7">
        <v>10</v>
      </c>
      <c r="D377" s="8" t="str">
        <f t="shared" si="16"/>
        <v>C1</v>
      </c>
      <c r="E377" s="550"/>
      <c r="F377" s="551"/>
    </row>
    <row r="378" spans="1:6" ht="15.75" x14ac:dyDescent="0.25">
      <c r="A378" s="3">
        <v>5</v>
      </c>
      <c r="B378" s="6" t="s">
        <v>25</v>
      </c>
      <c r="C378" s="7">
        <v>4.5</v>
      </c>
      <c r="D378" s="8" t="str">
        <f t="shared" si="16"/>
        <v>E</v>
      </c>
      <c r="E378" s="550"/>
      <c r="F378" s="551"/>
    </row>
    <row r="379" spans="1:6" ht="15.75" x14ac:dyDescent="0.25">
      <c r="A379" s="3">
        <v>6</v>
      </c>
      <c r="B379" s="6" t="s">
        <v>26</v>
      </c>
      <c r="C379" s="7">
        <v>8.5</v>
      </c>
      <c r="D379" s="8" t="str">
        <f t="shared" si="16"/>
        <v>C2</v>
      </c>
      <c r="E379" s="550"/>
      <c r="F379" s="551"/>
    </row>
    <row r="380" spans="1:6" ht="15.75" x14ac:dyDescent="0.25">
      <c r="A380" s="1"/>
      <c r="B380" s="1"/>
      <c r="C380" s="14"/>
      <c r="D380" s="1"/>
      <c r="E380" s="550"/>
      <c r="F380" s="551"/>
    </row>
    <row r="381" spans="1:6" ht="15.75" x14ac:dyDescent="0.25">
      <c r="A381" s="1"/>
      <c r="B381" s="3" t="s">
        <v>27</v>
      </c>
      <c r="C381" s="93">
        <f>(C374+C375+C376+C377+C378)</f>
        <v>38</v>
      </c>
      <c r="D381" s="1"/>
      <c r="E381" s="550"/>
      <c r="F381" s="551"/>
    </row>
    <row r="382" spans="1:6" ht="15.75" x14ac:dyDescent="0.25">
      <c r="A382" s="1"/>
      <c r="B382" s="9" t="s">
        <v>28</v>
      </c>
      <c r="C382" s="92">
        <f>(C381/100*100)</f>
        <v>38</v>
      </c>
      <c r="D382" s="1"/>
      <c r="E382" s="552"/>
      <c r="F382" s="553"/>
    </row>
    <row r="383" spans="1:6" ht="15" customHeight="1" x14ac:dyDescent="0.25">
      <c r="A383" s="554" t="s">
        <v>29</v>
      </c>
      <c r="B383" s="555" t="s">
        <v>30</v>
      </c>
      <c r="C383" s="556"/>
      <c r="D383" s="555" t="s">
        <v>31</v>
      </c>
      <c r="E383" s="559"/>
      <c r="F383" s="556"/>
    </row>
    <row r="384" spans="1:6" ht="28.5" customHeight="1" x14ac:dyDescent="0.25">
      <c r="A384" s="554"/>
      <c r="B384" s="557"/>
      <c r="C384" s="558"/>
      <c r="D384" s="557"/>
      <c r="E384" s="560"/>
      <c r="F384" s="558"/>
    </row>
    <row r="387" spans="1:6" ht="15.6" x14ac:dyDescent="0.3">
      <c r="A387" s="1"/>
      <c r="B387" s="561" t="s">
        <v>0</v>
      </c>
      <c r="C387" s="561"/>
      <c r="D387" s="561"/>
      <c r="E387" s="561"/>
      <c r="F387" s="561"/>
    </row>
    <row r="388" spans="1:6" ht="15.6" x14ac:dyDescent="0.3">
      <c r="A388" s="1"/>
      <c r="B388" s="561" t="s">
        <v>1</v>
      </c>
      <c r="C388" s="561"/>
      <c r="D388" s="561"/>
      <c r="E388" s="561"/>
      <c r="F388" s="561"/>
    </row>
    <row r="389" spans="1:6" ht="15.6" x14ac:dyDescent="0.3">
      <c r="A389" s="1"/>
      <c r="B389" s="561" t="s">
        <v>2</v>
      </c>
      <c r="C389" s="561"/>
      <c r="D389" s="561"/>
      <c r="E389" s="561"/>
      <c r="F389" s="561"/>
    </row>
    <row r="390" spans="1:6" ht="15.6" x14ac:dyDescent="0.3">
      <c r="A390" s="1"/>
      <c r="B390" s="562" t="s">
        <v>3</v>
      </c>
      <c r="C390" s="562"/>
      <c r="D390" s="562"/>
      <c r="E390" s="562"/>
      <c r="F390" s="562"/>
    </row>
    <row r="391" spans="1:6" ht="15.6" x14ac:dyDescent="0.3">
      <c r="A391" s="1"/>
      <c r="B391" s="561" t="s">
        <v>441</v>
      </c>
      <c r="C391" s="561"/>
      <c r="D391" s="561"/>
      <c r="E391" s="561"/>
      <c r="F391" s="561"/>
    </row>
    <row r="392" spans="1:6" ht="15.6" x14ac:dyDescent="0.3">
      <c r="A392" s="561" t="s">
        <v>5</v>
      </c>
      <c r="B392" s="561"/>
      <c r="C392" s="561"/>
      <c r="D392" s="561"/>
      <c r="E392" s="561"/>
      <c r="F392" s="561"/>
    </row>
    <row r="393" spans="1:6" ht="15.6" x14ac:dyDescent="0.3">
      <c r="A393" s="1" t="s">
        <v>6</v>
      </c>
      <c r="B393" s="546" t="s">
        <v>7</v>
      </c>
      <c r="C393" s="547"/>
      <c r="D393" s="546" t="s">
        <v>8</v>
      </c>
      <c r="E393" s="547"/>
      <c r="F393" s="3">
        <v>1245</v>
      </c>
    </row>
    <row r="394" spans="1:6" ht="15.6" x14ac:dyDescent="0.3">
      <c r="A394" s="1" t="s">
        <v>9</v>
      </c>
      <c r="B394" s="546" t="s">
        <v>84</v>
      </c>
      <c r="C394" s="547"/>
      <c r="D394" s="546" t="s">
        <v>11</v>
      </c>
      <c r="E394" s="547"/>
      <c r="F394" s="3">
        <v>18</v>
      </c>
    </row>
    <row r="395" spans="1:6" ht="15.6" x14ac:dyDescent="0.3">
      <c r="A395" s="1" t="s">
        <v>12</v>
      </c>
      <c r="B395" s="4" t="s">
        <v>85</v>
      </c>
      <c r="C395" s="5"/>
      <c r="D395" s="1" t="s">
        <v>14</v>
      </c>
      <c r="E395" s="3"/>
      <c r="F395" s="3" t="s">
        <v>86</v>
      </c>
    </row>
    <row r="396" spans="1:6" ht="15.75" x14ac:dyDescent="0.25">
      <c r="A396" s="3" t="s">
        <v>16</v>
      </c>
      <c r="B396" s="3" t="s">
        <v>17</v>
      </c>
      <c r="C396" s="3" t="s">
        <v>18</v>
      </c>
      <c r="D396" s="3" t="s">
        <v>19</v>
      </c>
      <c r="E396" s="548" t="s">
        <v>35</v>
      </c>
      <c r="F396" s="549"/>
    </row>
    <row r="397" spans="1:6" ht="15.75" x14ac:dyDescent="0.25">
      <c r="A397" s="3">
        <v>1</v>
      </c>
      <c r="B397" s="6" t="s">
        <v>21</v>
      </c>
      <c r="C397" s="15">
        <v>17.5</v>
      </c>
      <c r="D397" s="8" t="str">
        <f>IF(C397&gt;=18,"A1",IF(C397&gt;=16,"A2",IF(C397&gt;=14,"B1",IF(C397&gt;=12,"B2",IF(C397&gt;=10,"C1",IF(C397&gt;=8,"C2",IF(C397&gt;=6.5,"D","E")))))))</f>
        <v>A2</v>
      </c>
      <c r="E397" s="550"/>
      <c r="F397" s="551"/>
    </row>
    <row r="398" spans="1:6" ht="15.75" x14ac:dyDescent="0.25">
      <c r="A398" s="3">
        <v>2</v>
      </c>
      <c r="B398" s="6" t="s">
        <v>22</v>
      </c>
      <c r="C398" s="15">
        <v>11</v>
      </c>
      <c r="D398" s="8" t="str">
        <f t="shared" ref="D398:D402" si="17">IF(C398&gt;=18,"A1",IF(C398&gt;=16,"A2",IF(C398&gt;=14,"B1",IF(C398&gt;=12,"B2",IF(C398&gt;=10,"C1",IF(C398&gt;=8,"C2",IF(C398&gt;=6.5,"D","E")))))))</f>
        <v>C1</v>
      </c>
      <c r="E398" s="550"/>
      <c r="F398" s="551"/>
    </row>
    <row r="399" spans="1:6" ht="15.75" x14ac:dyDescent="0.25">
      <c r="A399" s="3">
        <v>3</v>
      </c>
      <c r="B399" s="6" t="s">
        <v>23</v>
      </c>
      <c r="C399" s="7">
        <v>18</v>
      </c>
      <c r="D399" s="8" t="str">
        <f t="shared" si="17"/>
        <v>A1</v>
      </c>
      <c r="E399" s="550"/>
      <c r="F399" s="551"/>
    </row>
    <row r="400" spans="1:6" ht="15.75" x14ac:dyDescent="0.25">
      <c r="A400" s="3">
        <v>4</v>
      </c>
      <c r="B400" s="6" t="s">
        <v>24</v>
      </c>
      <c r="C400" s="7">
        <v>17</v>
      </c>
      <c r="D400" s="8" t="str">
        <f t="shared" si="17"/>
        <v>A2</v>
      </c>
      <c r="E400" s="550"/>
      <c r="F400" s="551"/>
    </row>
    <row r="401" spans="1:6" ht="15.75" x14ac:dyDescent="0.25">
      <c r="A401" s="3">
        <v>5</v>
      </c>
      <c r="B401" s="6" t="s">
        <v>25</v>
      </c>
      <c r="C401" s="15">
        <v>15.5</v>
      </c>
      <c r="D401" s="8" t="str">
        <f t="shared" si="17"/>
        <v>B1</v>
      </c>
      <c r="E401" s="550"/>
      <c r="F401" s="551"/>
    </row>
    <row r="402" spans="1:6" ht="15.75" x14ac:dyDescent="0.25">
      <c r="A402" s="3">
        <v>6</v>
      </c>
      <c r="B402" s="6" t="s">
        <v>26</v>
      </c>
      <c r="C402" s="15">
        <v>18.5</v>
      </c>
      <c r="D402" s="8" t="str">
        <f t="shared" si="17"/>
        <v>A1</v>
      </c>
      <c r="E402" s="550"/>
      <c r="F402" s="551"/>
    </row>
    <row r="403" spans="1:6" ht="15.75" x14ac:dyDescent="0.25">
      <c r="A403" s="1"/>
      <c r="B403" s="1"/>
      <c r="C403" s="100"/>
      <c r="D403" s="1"/>
      <c r="E403" s="550"/>
      <c r="F403" s="551"/>
    </row>
    <row r="404" spans="1:6" ht="15.75" x14ac:dyDescent="0.25">
      <c r="A404" s="1"/>
      <c r="B404" s="3" t="s">
        <v>27</v>
      </c>
      <c r="C404" s="93">
        <f>(C397+C398+C399+C400+C401)</f>
        <v>79</v>
      </c>
      <c r="D404" s="1"/>
      <c r="E404" s="550"/>
      <c r="F404" s="551"/>
    </row>
    <row r="405" spans="1:6" ht="15.75" x14ac:dyDescent="0.25">
      <c r="A405" s="1"/>
      <c r="B405" s="9" t="s">
        <v>28</v>
      </c>
      <c r="C405" s="92">
        <f>(C404/100*100)</f>
        <v>79</v>
      </c>
      <c r="D405" s="1"/>
      <c r="E405" s="552"/>
      <c r="F405" s="553"/>
    </row>
    <row r="406" spans="1:6" ht="15" customHeight="1" x14ac:dyDescent="0.25">
      <c r="A406" s="554" t="s">
        <v>29</v>
      </c>
      <c r="B406" s="555" t="s">
        <v>30</v>
      </c>
      <c r="C406" s="556"/>
      <c r="D406" s="555" t="s">
        <v>31</v>
      </c>
      <c r="E406" s="559"/>
      <c r="F406" s="556"/>
    </row>
    <row r="407" spans="1:6" ht="37.5" customHeight="1" x14ac:dyDescent="0.25">
      <c r="A407" s="554"/>
      <c r="B407" s="557"/>
      <c r="C407" s="558"/>
      <c r="D407" s="557"/>
      <c r="E407" s="560"/>
      <c r="F407" s="558"/>
    </row>
    <row r="410" spans="1:6" ht="15.6" x14ac:dyDescent="0.3">
      <c r="A410" s="1"/>
      <c r="B410" s="561" t="s">
        <v>0</v>
      </c>
      <c r="C410" s="561"/>
      <c r="D410" s="561"/>
      <c r="E410" s="561"/>
      <c r="F410" s="561"/>
    </row>
    <row r="411" spans="1:6" ht="15.6" x14ac:dyDescent="0.3">
      <c r="A411" s="1"/>
      <c r="B411" s="561" t="s">
        <v>1</v>
      </c>
      <c r="C411" s="561"/>
      <c r="D411" s="561"/>
      <c r="E411" s="561"/>
      <c r="F411" s="561"/>
    </row>
    <row r="412" spans="1:6" ht="15.6" x14ac:dyDescent="0.3">
      <c r="A412" s="1"/>
      <c r="B412" s="561" t="s">
        <v>2</v>
      </c>
      <c r="C412" s="561"/>
      <c r="D412" s="561"/>
      <c r="E412" s="561"/>
      <c r="F412" s="561"/>
    </row>
    <row r="413" spans="1:6" ht="15.6" x14ac:dyDescent="0.3">
      <c r="A413" s="1"/>
      <c r="B413" s="562" t="s">
        <v>3</v>
      </c>
      <c r="C413" s="562"/>
      <c r="D413" s="562"/>
      <c r="E413" s="562"/>
      <c r="F413" s="562"/>
    </row>
    <row r="414" spans="1:6" ht="15.6" x14ac:dyDescent="0.3">
      <c r="A414" s="1"/>
      <c r="B414" s="561" t="s">
        <v>441</v>
      </c>
      <c r="C414" s="561"/>
      <c r="D414" s="561"/>
      <c r="E414" s="561"/>
      <c r="F414" s="561"/>
    </row>
    <row r="415" spans="1:6" ht="15.6" x14ac:dyDescent="0.3">
      <c r="A415" s="561" t="s">
        <v>5</v>
      </c>
      <c r="B415" s="561"/>
      <c r="C415" s="561"/>
      <c r="D415" s="561"/>
      <c r="E415" s="561"/>
      <c r="F415" s="561"/>
    </row>
    <row r="416" spans="1:6" ht="15.6" x14ac:dyDescent="0.3">
      <c r="A416" s="1" t="s">
        <v>6</v>
      </c>
      <c r="B416" s="546" t="s">
        <v>7</v>
      </c>
      <c r="C416" s="547"/>
      <c r="D416" s="546" t="s">
        <v>8</v>
      </c>
      <c r="E416" s="547"/>
      <c r="F416" s="3">
        <v>1559</v>
      </c>
    </row>
    <row r="417" spans="1:6" ht="15.6" x14ac:dyDescent="0.3">
      <c r="A417" s="1" t="s">
        <v>9</v>
      </c>
      <c r="B417" s="546" t="s">
        <v>87</v>
      </c>
      <c r="C417" s="547"/>
      <c r="D417" s="1" t="s">
        <v>57</v>
      </c>
      <c r="E417" s="561">
        <v>19</v>
      </c>
      <c r="F417" s="561"/>
    </row>
    <row r="418" spans="1:6" ht="15.6" x14ac:dyDescent="0.3">
      <c r="A418" s="1" t="s">
        <v>12</v>
      </c>
      <c r="B418" s="25" t="s">
        <v>88</v>
      </c>
      <c r="C418" s="26"/>
      <c r="D418" s="1" t="s">
        <v>14</v>
      </c>
      <c r="E418" s="3"/>
      <c r="F418" s="3" t="s">
        <v>89</v>
      </c>
    </row>
    <row r="419" spans="1:6" ht="15.75" x14ac:dyDescent="0.25">
      <c r="A419" s="3" t="s">
        <v>16</v>
      </c>
      <c r="B419" s="3" t="s">
        <v>17</v>
      </c>
      <c r="C419" s="3" t="s">
        <v>18</v>
      </c>
      <c r="D419" s="3" t="s">
        <v>19</v>
      </c>
      <c r="E419" s="548" t="s">
        <v>35</v>
      </c>
      <c r="F419" s="549"/>
    </row>
    <row r="420" spans="1:6" ht="15.75" x14ac:dyDescent="0.25">
      <c r="A420" s="3">
        <v>1</v>
      </c>
      <c r="B420" s="6" t="s">
        <v>21</v>
      </c>
      <c r="C420" s="7">
        <v>15.5</v>
      </c>
      <c r="D420" s="8" t="str">
        <f>IF(C420&gt;=18,"A1",IF(C420&gt;=16,"A2",IF(C420&gt;=14,"B1",IF(C420&gt;=12,"B2",IF(C420&gt;=10,"C1",IF(C420&gt;=8,"C2",IF(C420&gt;=6.5,"D","E")))))))</f>
        <v>B1</v>
      </c>
      <c r="E420" s="550"/>
      <c r="F420" s="551"/>
    </row>
    <row r="421" spans="1:6" ht="15.75" x14ac:dyDescent="0.25">
      <c r="A421" s="3">
        <v>2</v>
      </c>
      <c r="B421" s="6" t="s">
        <v>22</v>
      </c>
      <c r="C421" s="7">
        <v>11.5</v>
      </c>
      <c r="D421" s="8" t="str">
        <f t="shared" ref="D421:D425" si="18">IF(C421&gt;=18,"A1",IF(C421&gt;=16,"A2",IF(C421&gt;=14,"B1",IF(C421&gt;=12,"B2",IF(C421&gt;=10,"C1",IF(C421&gt;=8,"C2",IF(C421&gt;=6.5,"D","E")))))))</f>
        <v>C1</v>
      </c>
      <c r="E421" s="550"/>
      <c r="F421" s="551"/>
    </row>
    <row r="422" spans="1:6" ht="15.75" x14ac:dyDescent="0.25">
      <c r="A422" s="3">
        <v>3</v>
      </c>
      <c r="B422" s="6" t="s">
        <v>23</v>
      </c>
      <c r="C422" s="7">
        <v>10.5</v>
      </c>
      <c r="D422" s="8" t="str">
        <f t="shared" si="18"/>
        <v>C1</v>
      </c>
      <c r="E422" s="550"/>
      <c r="F422" s="551"/>
    </row>
    <row r="423" spans="1:6" ht="15.75" x14ac:dyDescent="0.25">
      <c r="A423" s="3">
        <v>4</v>
      </c>
      <c r="B423" s="6" t="s">
        <v>24</v>
      </c>
      <c r="C423" s="7">
        <v>15.5</v>
      </c>
      <c r="D423" s="8" t="str">
        <f t="shared" si="18"/>
        <v>B1</v>
      </c>
      <c r="E423" s="550"/>
      <c r="F423" s="551"/>
    </row>
    <row r="424" spans="1:6" ht="15.75" x14ac:dyDescent="0.25">
      <c r="A424" s="3">
        <v>5</v>
      </c>
      <c r="B424" s="6" t="s">
        <v>25</v>
      </c>
      <c r="C424" s="7">
        <v>14</v>
      </c>
      <c r="D424" s="8" t="str">
        <f t="shared" si="18"/>
        <v>B1</v>
      </c>
      <c r="E424" s="550"/>
      <c r="F424" s="551"/>
    </row>
    <row r="425" spans="1:6" ht="15.75" x14ac:dyDescent="0.25">
      <c r="A425" s="3">
        <v>6</v>
      </c>
      <c r="B425" s="6" t="s">
        <v>26</v>
      </c>
      <c r="C425" s="7">
        <v>18.5</v>
      </c>
      <c r="D425" s="8" t="str">
        <f t="shared" si="18"/>
        <v>A1</v>
      </c>
      <c r="E425" s="550"/>
      <c r="F425" s="551"/>
    </row>
    <row r="426" spans="1:6" ht="15.75" x14ac:dyDescent="0.25">
      <c r="A426" s="1"/>
      <c r="B426" s="1"/>
      <c r="C426" s="7"/>
      <c r="D426" s="1"/>
      <c r="E426" s="550"/>
      <c r="F426" s="551"/>
    </row>
    <row r="427" spans="1:6" ht="15.75" x14ac:dyDescent="0.25">
      <c r="A427" s="1"/>
      <c r="B427" s="3" t="s">
        <v>27</v>
      </c>
      <c r="C427" s="93">
        <f>(C420+C421+C422+C423+C424)</f>
        <v>67</v>
      </c>
      <c r="D427" s="1"/>
      <c r="E427" s="550"/>
      <c r="F427" s="551"/>
    </row>
    <row r="428" spans="1:6" ht="15.75" x14ac:dyDescent="0.25">
      <c r="A428" s="1"/>
      <c r="B428" s="9" t="s">
        <v>28</v>
      </c>
      <c r="C428" s="92">
        <f>(C427/100*100)</f>
        <v>67</v>
      </c>
      <c r="D428" s="1"/>
      <c r="E428" s="552"/>
      <c r="F428" s="553"/>
    </row>
    <row r="429" spans="1:6" ht="15" customHeight="1" x14ac:dyDescent="0.25">
      <c r="A429" s="554" t="s">
        <v>29</v>
      </c>
      <c r="B429" s="555" t="s">
        <v>30</v>
      </c>
      <c r="C429" s="556"/>
      <c r="D429" s="555" t="s">
        <v>31</v>
      </c>
      <c r="E429" s="559"/>
      <c r="F429" s="556"/>
    </row>
    <row r="430" spans="1:6" ht="40.5" customHeight="1" x14ac:dyDescent="0.25">
      <c r="A430" s="554"/>
      <c r="B430" s="557"/>
      <c r="C430" s="558"/>
      <c r="D430" s="557"/>
      <c r="E430" s="560"/>
      <c r="F430" s="558"/>
    </row>
    <row r="433" spans="1:6" ht="15.6" x14ac:dyDescent="0.3">
      <c r="A433" s="1"/>
      <c r="B433" s="561" t="s">
        <v>0</v>
      </c>
      <c r="C433" s="561"/>
      <c r="D433" s="561"/>
      <c r="E433" s="561"/>
      <c r="F433" s="561"/>
    </row>
    <row r="434" spans="1:6" ht="15.6" x14ac:dyDescent="0.3">
      <c r="A434" s="1"/>
      <c r="B434" s="561" t="s">
        <v>1</v>
      </c>
      <c r="C434" s="561"/>
      <c r="D434" s="561"/>
      <c r="E434" s="561"/>
      <c r="F434" s="561"/>
    </row>
    <row r="435" spans="1:6" ht="15.6" x14ac:dyDescent="0.3">
      <c r="A435" s="1"/>
      <c r="B435" s="561" t="s">
        <v>2</v>
      </c>
      <c r="C435" s="561"/>
      <c r="D435" s="561"/>
      <c r="E435" s="561"/>
      <c r="F435" s="561"/>
    </row>
    <row r="436" spans="1:6" ht="15.6" x14ac:dyDescent="0.3">
      <c r="A436" s="1"/>
      <c r="B436" s="562" t="s">
        <v>3</v>
      </c>
      <c r="C436" s="562"/>
      <c r="D436" s="562"/>
      <c r="E436" s="562"/>
      <c r="F436" s="562"/>
    </row>
    <row r="437" spans="1:6" ht="15.6" x14ac:dyDescent="0.3">
      <c r="A437" s="1"/>
      <c r="B437" s="561" t="s">
        <v>441</v>
      </c>
      <c r="C437" s="561"/>
      <c r="D437" s="561"/>
      <c r="E437" s="561"/>
      <c r="F437" s="561"/>
    </row>
    <row r="438" spans="1:6" ht="15.6" x14ac:dyDescent="0.3">
      <c r="A438" s="561" t="s">
        <v>5</v>
      </c>
      <c r="B438" s="561"/>
      <c r="C438" s="561"/>
      <c r="D438" s="561"/>
      <c r="E438" s="561"/>
      <c r="F438" s="561"/>
    </row>
    <row r="439" spans="1:6" ht="15.6" x14ac:dyDescent="0.3">
      <c r="A439" s="1" t="s">
        <v>6</v>
      </c>
      <c r="B439" s="546" t="s">
        <v>7</v>
      </c>
      <c r="C439" s="547"/>
      <c r="D439" s="546" t="s">
        <v>8</v>
      </c>
      <c r="E439" s="547"/>
      <c r="F439" s="3">
        <v>1238</v>
      </c>
    </row>
    <row r="440" spans="1:6" ht="15.6" x14ac:dyDescent="0.3">
      <c r="A440" s="1" t="s">
        <v>9</v>
      </c>
      <c r="B440" s="546" t="s">
        <v>90</v>
      </c>
      <c r="C440" s="547"/>
      <c r="D440" s="546" t="s">
        <v>11</v>
      </c>
      <c r="E440" s="547"/>
      <c r="F440" s="3">
        <v>20</v>
      </c>
    </row>
    <row r="441" spans="1:6" ht="15.6" x14ac:dyDescent="0.3">
      <c r="A441" s="1" t="s">
        <v>12</v>
      </c>
      <c r="B441" s="4" t="s">
        <v>91</v>
      </c>
      <c r="C441" s="5"/>
      <c r="D441" s="1" t="s">
        <v>14</v>
      </c>
      <c r="E441" s="3"/>
      <c r="F441" s="3" t="s">
        <v>92</v>
      </c>
    </row>
    <row r="442" spans="1:6" ht="15.75" x14ac:dyDescent="0.25">
      <c r="A442" s="3" t="s">
        <v>16</v>
      </c>
      <c r="B442" s="3" t="s">
        <v>17</v>
      </c>
      <c r="C442" s="3" t="s">
        <v>18</v>
      </c>
      <c r="D442" s="3" t="s">
        <v>19</v>
      </c>
      <c r="E442" s="548" t="s">
        <v>54</v>
      </c>
      <c r="F442" s="549"/>
    </row>
    <row r="443" spans="1:6" ht="15.75" x14ac:dyDescent="0.25">
      <c r="A443" s="3">
        <v>1</v>
      </c>
      <c r="B443" s="6" t="s">
        <v>21</v>
      </c>
      <c r="C443" s="7">
        <v>20</v>
      </c>
      <c r="D443" s="8" t="str">
        <f>IF(C443&gt;=18,"A1",IF(C443&gt;=16,"A2",IF(C443&gt;=14,"B1",IF(C443&gt;=12,"B2",IF(C443&gt;=10,"C1",IF(C443&gt;=8,"C2",IF(C443&gt;=6.5,"D","E")))))))</f>
        <v>A1</v>
      </c>
      <c r="E443" s="550"/>
      <c r="F443" s="551"/>
    </row>
    <row r="444" spans="1:6" ht="15.75" x14ac:dyDescent="0.25">
      <c r="A444" s="3">
        <v>2</v>
      </c>
      <c r="B444" s="6" t="s">
        <v>22</v>
      </c>
      <c r="C444" s="7">
        <v>16.5</v>
      </c>
      <c r="D444" s="8" t="str">
        <f t="shared" ref="D444:D448" si="19">IF(C444&gt;=18,"A1",IF(C444&gt;=16,"A2",IF(C444&gt;=14,"B1",IF(C444&gt;=12,"B2",IF(C444&gt;=10,"C1",IF(C444&gt;=8,"C2",IF(C444&gt;=6.5,"D","E")))))))</f>
        <v>A2</v>
      </c>
      <c r="E444" s="550"/>
      <c r="F444" s="551"/>
    </row>
    <row r="445" spans="1:6" ht="15.75" x14ac:dyDescent="0.25">
      <c r="A445" s="3">
        <v>3</v>
      </c>
      <c r="B445" s="6" t="s">
        <v>23</v>
      </c>
      <c r="C445" s="7">
        <v>19.5</v>
      </c>
      <c r="D445" s="8" t="str">
        <f t="shared" si="19"/>
        <v>A1</v>
      </c>
      <c r="E445" s="550"/>
      <c r="F445" s="551"/>
    </row>
    <row r="446" spans="1:6" ht="15.75" x14ac:dyDescent="0.25">
      <c r="A446" s="3">
        <v>4</v>
      </c>
      <c r="B446" s="6" t="s">
        <v>24</v>
      </c>
      <c r="C446" s="7">
        <v>20</v>
      </c>
      <c r="D446" s="8" t="str">
        <f t="shared" si="19"/>
        <v>A1</v>
      </c>
      <c r="E446" s="550"/>
      <c r="F446" s="551"/>
    </row>
    <row r="447" spans="1:6" ht="15.75" x14ac:dyDescent="0.25">
      <c r="A447" s="3">
        <v>5</v>
      </c>
      <c r="B447" s="6" t="s">
        <v>25</v>
      </c>
      <c r="C447" s="7">
        <v>18</v>
      </c>
      <c r="D447" s="8" t="str">
        <f t="shared" si="19"/>
        <v>A1</v>
      </c>
      <c r="E447" s="550"/>
      <c r="F447" s="551"/>
    </row>
    <row r="448" spans="1:6" ht="15.75" x14ac:dyDescent="0.25">
      <c r="A448" s="3">
        <v>6</v>
      </c>
      <c r="B448" s="6" t="s">
        <v>26</v>
      </c>
      <c r="C448" s="7">
        <v>19.5</v>
      </c>
      <c r="D448" s="8" t="str">
        <f t="shared" si="19"/>
        <v>A1</v>
      </c>
      <c r="E448" s="550"/>
      <c r="F448" s="551"/>
    </row>
    <row r="449" spans="1:6" ht="15.75" x14ac:dyDescent="0.25">
      <c r="A449" s="1"/>
      <c r="B449" s="1"/>
      <c r="C449" s="14"/>
      <c r="D449" s="1"/>
      <c r="E449" s="550"/>
      <c r="F449" s="551"/>
    </row>
    <row r="450" spans="1:6" ht="15.75" x14ac:dyDescent="0.25">
      <c r="A450" s="1"/>
      <c r="B450" s="3" t="s">
        <v>27</v>
      </c>
      <c r="C450" s="93">
        <f>(C443+C444+C445+C446+C447)</f>
        <v>94</v>
      </c>
      <c r="D450" s="1"/>
      <c r="E450" s="550"/>
      <c r="F450" s="551"/>
    </row>
    <row r="451" spans="1:6" ht="15.75" x14ac:dyDescent="0.25">
      <c r="A451" s="1"/>
      <c r="B451" s="9" t="s">
        <v>28</v>
      </c>
      <c r="C451" s="92">
        <f>(C450/100*100)</f>
        <v>94</v>
      </c>
      <c r="D451" s="1"/>
      <c r="E451" s="552"/>
      <c r="F451" s="553"/>
    </row>
    <row r="452" spans="1:6" ht="15" customHeight="1" x14ac:dyDescent="0.25">
      <c r="A452" s="554" t="s">
        <v>29</v>
      </c>
      <c r="B452" s="555" t="s">
        <v>30</v>
      </c>
      <c r="C452" s="556"/>
      <c r="D452" s="555" t="s">
        <v>31</v>
      </c>
      <c r="E452" s="559"/>
      <c r="F452" s="556"/>
    </row>
    <row r="453" spans="1:6" ht="29.25" customHeight="1" x14ac:dyDescent="0.25">
      <c r="A453" s="554"/>
      <c r="B453" s="557"/>
      <c r="C453" s="558"/>
      <c r="D453" s="557"/>
      <c r="E453" s="560"/>
      <c r="F453" s="558"/>
    </row>
    <row r="456" spans="1:6" ht="15.6" x14ac:dyDescent="0.3">
      <c r="A456" s="1"/>
      <c r="B456" s="561" t="s">
        <v>0</v>
      </c>
      <c r="C456" s="561"/>
      <c r="D456" s="561"/>
      <c r="E456" s="561"/>
      <c r="F456" s="561"/>
    </row>
    <row r="457" spans="1:6" ht="15.6" x14ac:dyDescent="0.3">
      <c r="A457" s="1"/>
      <c r="B457" s="561" t="s">
        <v>1</v>
      </c>
      <c r="C457" s="561"/>
      <c r="D457" s="561"/>
      <c r="E457" s="561"/>
      <c r="F457" s="561"/>
    </row>
    <row r="458" spans="1:6" ht="15.6" x14ac:dyDescent="0.3">
      <c r="A458" s="1"/>
      <c r="B458" s="561" t="s">
        <v>2</v>
      </c>
      <c r="C458" s="561"/>
      <c r="D458" s="561"/>
      <c r="E458" s="561"/>
      <c r="F458" s="561"/>
    </row>
    <row r="459" spans="1:6" ht="15.6" x14ac:dyDescent="0.3">
      <c r="A459" s="1"/>
      <c r="B459" s="562" t="s">
        <v>3</v>
      </c>
      <c r="C459" s="562"/>
      <c r="D459" s="562"/>
      <c r="E459" s="562"/>
      <c r="F459" s="562"/>
    </row>
    <row r="460" spans="1:6" ht="15.6" x14ac:dyDescent="0.3">
      <c r="A460" s="1"/>
      <c r="B460" s="561" t="s">
        <v>4</v>
      </c>
      <c r="C460" s="561"/>
      <c r="D460" s="561"/>
      <c r="E460" s="561"/>
      <c r="F460" s="561"/>
    </row>
    <row r="461" spans="1:6" ht="15.75" x14ac:dyDescent="0.25">
      <c r="A461" s="561" t="s">
        <v>5</v>
      </c>
      <c r="B461" s="561"/>
      <c r="C461" s="561"/>
      <c r="D461" s="561"/>
      <c r="E461" s="561"/>
      <c r="F461" s="561"/>
    </row>
    <row r="462" spans="1:6" ht="15.75" x14ac:dyDescent="0.25">
      <c r="A462" s="1" t="s">
        <v>6</v>
      </c>
      <c r="B462" s="546" t="s">
        <v>7</v>
      </c>
      <c r="C462" s="547"/>
      <c r="D462" s="546" t="s">
        <v>8</v>
      </c>
      <c r="E462" s="547"/>
      <c r="F462" s="3">
        <v>1228</v>
      </c>
    </row>
    <row r="463" spans="1:6" ht="15.75" x14ac:dyDescent="0.25">
      <c r="A463" s="1" t="s">
        <v>9</v>
      </c>
      <c r="B463" s="546" t="s">
        <v>93</v>
      </c>
      <c r="C463" s="547"/>
      <c r="D463" s="546" t="s">
        <v>11</v>
      </c>
      <c r="E463" s="547"/>
      <c r="F463" s="3">
        <v>21</v>
      </c>
    </row>
    <row r="464" spans="1:6" ht="15.75" x14ac:dyDescent="0.25">
      <c r="A464" s="1" t="s">
        <v>12</v>
      </c>
      <c r="B464" s="4" t="s">
        <v>94</v>
      </c>
      <c r="C464" s="5"/>
      <c r="D464" s="1" t="s">
        <v>14</v>
      </c>
      <c r="E464" s="3"/>
      <c r="F464" s="3" t="s">
        <v>95</v>
      </c>
    </row>
    <row r="465" spans="1:14" ht="15.75" x14ac:dyDescent="0.25">
      <c r="A465" s="3" t="s">
        <v>16</v>
      </c>
      <c r="B465" s="3" t="s">
        <v>17</v>
      </c>
      <c r="C465" s="3" t="s">
        <v>18</v>
      </c>
      <c r="D465" s="3" t="s">
        <v>19</v>
      </c>
      <c r="E465" s="548" t="s">
        <v>96</v>
      </c>
      <c r="F465" s="549"/>
    </row>
    <row r="466" spans="1:14" ht="15.75" x14ac:dyDescent="0.25">
      <c r="A466" s="3">
        <v>1</v>
      </c>
      <c r="B466" s="6" t="s">
        <v>21</v>
      </c>
      <c r="C466" s="15">
        <v>16.5</v>
      </c>
      <c r="D466" s="8" t="str">
        <f>IF(C466&gt;=18,"A1",IF(C466&gt;=16,"A2",IF(C466&gt;=14,"B1",IF(C466&gt;=12,"B2",IF(C466&gt;=10,"C1",IF(C466&gt;=8,"C2",IF(C466&gt;=6.5,"D","E")))))))</f>
        <v>A2</v>
      </c>
      <c r="E466" s="550"/>
      <c r="F466" s="551"/>
    </row>
    <row r="467" spans="1:14" ht="15.75" x14ac:dyDescent="0.25">
      <c r="A467" s="3">
        <v>2</v>
      </c>
      <c r="B467" s="6" t="s">
        <v>22</v>
      </c>
      <c r="C467" s="15">
        <v>16</v>
      </c>
      <c r="D467" s="8" t="str">
        <f>IF(C467&gt;=18,"A1",IF(C467&gt;=16,"A2",IF(C467&gt;=14,"B1",IF(C467&gt;=12,"B2",IF(C467&gt;=10,"C1",IF(C467&gt;=8,"C2",IF(C467&gt;=6.5,"D","E")))))))</f>
        <v>A2</v>
      </c>
      <c r="E467" s="550"/>
      <c r="F467" s="551"/>
    </row>
    <row r="468" spans="1:14" ht="15.75" x14ac:dyDescent="0.25">
      <c r="A468" s="3">
        <v>3</v>
      </c>
      <c r="B468" s="6" t="s">
        <v>23</v>
      </c>
      <c r="C468" s="15">
        <v>19</v>
      </c>
      <c r="D468" s="8" t="str">
        <f t="shared" ref="D468:D471" si="20">IF(C468&gt;=18,"A1",IF(C468&gt;=16,"A2",IF(C468&gt;=14,"B1",IF(C468&gt;=12,"B2",IF(C468&gt;=10,"C1",IF(C468&gt;=8,"C2",IF(C468&gt;=6.5,"D","E")))))))</f>
        <v>A1</v>
      </c>
      <c r="E468" s="550"/>
      <c r="F468" s="551"/>
    </row>
    <row r="469" spans="1:14" ht="15.75" x14ac:dyDescent="0.25">
      <c r="A469" s="3">
        <v>4</v>
      </c>
      <c r="B469" s="6" t="s">
        <v>24</v>
      </c>
      <c r="C469" s="15">
        <v>15</v>
      </c>
      <c r="D469" s="8" t="str">
        <f t="shared" si="20"/>
        <v>B1</v>
      </c>
      <c r="E469" s="550"/>
      <c r="F469" s="551"/>
    </row>
    <row r="470" spans="1:14" ht="15.75" x14ac:dyDescent="0.25">
      <c r="A470" s="3">
        <v>5</v>
      </c>
      <c r="B470" s="6" t="s">
        <v>25</v>
      </c>
      <c r="C470" s="15">
        <v>17</v>
      </c>
      <c r="D470" s="8" t="str">
        <f t="shared" si="20"/>
        <v>A2</v>
      </c>
      <c r="E470" s="550"/>
      <c r="F470" s="551"/>
    </row>
    <row r="471" spans="1:14" ht="15.75" x14ac:dyDescent="0.25">
      <c r="A471" s="3">
        <v>6</v>
      </c>
      <c r="B471" s="6" t="s">
        <v>26</v>
      </c>
      <c r="C471" s="15">
        <v>20</v>
      </c>
      <c r="D471" s="8" t="str">
        <f t="shared" si="20"/>
        <v>A1</v>
      </c>
      <c r="E471" s="550"/>
      <c r="F471" s="551"/>
    </row>
    <row r="472" spans="1:14" ht="15.75" x14ac:dyDescent="0.25">
      <c r="A472" s="1"/>
      <c r="B472" s="1"/>
      <c r="C472" s="100"/>
      <c r="D472" s="1"/>
      <c r="E472" s="550"/>
      <c r="F472" s="551"/>
    </row>
    <row r="473" spans="1:14" ht="15.75" x14ac:dyDescent="0.25">
      <c r="A473" s="1"/>
      <c r="B473" s="3" t="s">
        <v>27</v>
      </c>
      <c r="C473" s="93">
        <f>(C466+C467+C468+C469+C470)</f>
        <v>83.5</v>
      </c>
      <c r="D473" s="1"/>
      <c r="E473" s="550"/>
      <c r="F473" s="551"/>
    </row>
    <row r="474" spans="1:14" ht="15.75" x14ac:dyDescent="0.25">
      <c r="A474" s="1"/>
      <c r="B474" s="9" t="s">
        <v>28</v>
      </c>
      <c r="C474" s="92">
        <f>(C473/100*100)</f>
        <v>83.5</v>
      </c>
      <c r="D474" s="1"/>
      <c r="E474" s="552"/>
      <c r="F474" s="553"/>
    </row>
    <row r="475" spans="1:14" ht="15" customHeight="1" x14ac:dyDescent="0.25">
      <c r="A475" s="554" t="s">
        <v>29</v>
      </c>
      <c r="B475" s="555" t="s">
        <v>30</v>
      </c>
      <c r="C475" s="556"/>
      <c r="D475" s="555" t="s">
        <v>31</v>
      </c>
      <c r="E475" s="559"/>
      <c r="F475" s="556"/>
      <c r="N475" s="17"/>
    </row>
    <row r="476" spans="1:14" ht="30" customHeight="1" x14ac:dyDescent="0.25">
      <c r="A476" s="554"/>
      <c r="B476" s="557"/>
      <c r="C476" s="558"/>
      <c r="D476" s="557"/>
      <c r="E476" s="560"/>
      <c r="F476" s="558"/>
    </row>
    <row r="479" spans="1:14" ht="15.75" x14ac:dyDescent="0.25">
      <c r="A479" s="1"/>
      <c r="B479" s="561" t="s">
        <v>0</v>
      </c>
      <c r="C479" s="561"/>
      <c r="D479" s="561"/>
      <c r="E479" s="561"/>
      <c r="F479" s="561"/>
    </row>
    <row r="480" spans="1:14" ht="15.75" x14ac:dyDescent="0.25">
      <c r="A480" s="1"/>
      <c r="B480" s="561" t="s">
        <v>1</v>
      </c>
      <c r="C480" s="561"/>
      <c r="D480" s="561"/>
      <c r="E480" s="561"/>
      <c r="F480" s="561"/>
    </row>
    <row r="481" spans="1:6" ht="15.75" x14ac:dyDescent="0.25">
      <c r="A481" s="1"/>
      <c r="B481" s="561" t="s">
        <v>2</v>
      </c>
      <c r="C481" s="561"/>
      <c r="D481" s="561"/>
      <c r="E481" s="561"/>
      <c r="F481" s="561"/>
    </row>
    <row r="482" spans="1:6" ht="15.75" x14ac:dyDescent="0.25">
      <c r="A482" s="1"/>
      <c r="B482" s="562" t="s">
        <v>3</v>
      </c>
      <c r="C482" s="562"/>
      <c r="D482" s="562"/>
      <c r="E482" s="562"/>
      <c r="F482" s="562"/>
    </row>
    <row r="483" spans="1:6" ht="15.75" x14ac:dyDescent="0.25">
      <c r="A483" s="1"/>
      <c r="B483" s="561" t="s">
        <v>4</v>
      </c>
      <c r="C483" s="561"/>
      <c r="D483" s="561"/>
      <c r="E483" s="561"/>
      <c r="F483" s="561"/>
    </row>
    <row r="484" spans="1:6" ht="15.75" x14ac:dyDescent="0.25">
      <c r="A484" s="561" t="s">
        <v>5</v>
      </c>
      <c r="B484" s="561"/>
      <c r="C484" s="561"/>
      <c r="D484" s="561"/>
      <c r="E484" s="561"/>
      <c r="F484" s="561"/>
    </row>
    <row r="485" spans="1:6" ht="15.75" x14ac:dyDescent="0.25">
      <c r="A485" s="1" t="s">
        <v>6</v>
      </c>
      <c r="B485" s="546" t="s">
        <v>7</v>
      </c>
      <c r="C485" s="547"/>
      <c r="D485" s="546" t="s">
        <v>8</v>
      </c>
      <c r="E485" s="547"/>
      <c r="F485" s="3">
        <v>1442</v>
      </c>
    </row>
    <row r="486" spans="1:6" ht="15.75" x14ac:dyDescent="0.25">
      <c r="A486" s="1" t="s">
        <v>9</v>
      </c>
      <c r="B486" s="546" t="s">
        <v>97</v>
      </c>
      <c r="C486" s="547"/>
      <c r="D486" s="546" t="s">
        <v>11</v>
      </c>
      <c r="E486" s="547"/>
      <c r="F486" s="3">
        <v>22</v>
      </c>
    </row>
    <row r="487" spans="1:6" ht="15.75" x14ac:dyDescent="0.25">
      <c r="A487" s="1" t="s">
        <v>12</v>
      </c>
      <c r="B487" s="4" t="s">
        <v>98</v>
      </c>
      <c r="C487" s="5"/>
      <c r="D487" s="1" t="s">
        <v>14</v>
      </c>
      <c r="E487" s="3"/>
      <c r="F487" s="3" t="s">
        <v>99</v>
      </c>
    </row>
    <row r="488" spans="1:6" ht="15.75" x14ac:dyDescent="0.25">
      <c r="A488" s="3" t="s">
        <v>16</v>
      </c>
      <c r="B488" s="3" t="s">
        <v>17</v>
      </c>
      <c r="C488" s="3" t="s">
        <v>18</v>
      </c>
      <c r="D488" s="3" t="s">
        <v>19</v>
      </c>
      <c r="E488" s="548" t="s">
        <v>96</v>
      </c>
      <c r="F488" s="549"/>
    </row>
    <row r="489" spans="1:6" ht="15.75" x14ac:dyDescent="0.25">
      <c r="A489" s="3">
        <v>1</v>
      </c>
      <c r="B489" s="6" t="s">
        <v>21</v>
      </c>
      <c r="C489" s="15">
        <v>19</v>
      </c>
      <c r="D489" s="8" t="str">
        <f>IF(C489&gt;=18,"A1",IF(C489&gt;=16,"A2",IF(C489&gt;=14,"B1",IF(C489&gt;=12,"B2",IF(C489&gt;=10,"C1",IF(C489&gt;=8,"C2",IF(C489&gt;=6.5,"D","E")))))))</f>
        <v>A1</v>
      </c>
      <c r="E489" s="550"/>
      <c r="F489" s="551"/>
    </row>
    <row r="490" spans="1:6" ht="15.75" x14ac:dyDescent="0.25">
      <c r="A490" s="3">
        <v>2</v>
      </c>
      <c r="B490" s="6" t="s">
        <v>22</v>
      </c>
      <c r="C490" s="15">
        <v>14.5</v>
      </c>
      <c r="D490" s="8" t="str">
        <f t="shared" ref="D490:D493" si="21">IF(C490&gt;=18,"A1",IF(C490&gt;=16,"A2",IF(C490&gt;=14,"B1",IF(C490&gt;=12,"B2",IF(C490&gt;=10,"C1",IF(C490&gt;=8,"C2",IF(C490&gt;=6.5,"D","E")))))))</f>
        <v>B1</v>
      </c>
      <c r="E490" s="550"/>
      <c r="F490" s="551"/>
    </row>
    <row r="491" spans="1:6" ht="15.75" x14ac:dyDescent="0.25">
      <c r="A491" s="3">
        <v>3</v>
      </c>
      <c r="B491" s="6" t="s">
        <v>23</v>
      </c>
      <c r="C491" s="15">
        <v>19.5</v>
      </c>
      <c r="D491" s="8" t="str">
        <f t="shared" si="21"/>
        <v>A1</v>
      </c>
      <c r="E491" s="550"/>
      <c r="F491" s="551"/>
    </row>
    <row r="492" spans="1:6" ht="15.75" x14ac:dyDescent="0.25">
      <c r="A492" s="3">
        <v>4</v>
      </c>
      <c r="B492" s="6" t="s">
        <v>24</v>
      </c>
      <c r="C492" s="15">
        <v>17.5</v>
      </c>
      <c r="D492" s="8" t="str">
        <f t="shared" si="21"/>
        <v>A2</v>
      </c>
      <c r="E492" s="550"/>
      <c r="F492" s="551"/>
    </row>
    <row r="493" spans="1:6" ht="15.75" x14ac:dyDescent="0.25">
      <c r="A493" s="3">
        <v>5</v>
      </c>
      <c r="B493" s="6" t="s">
        <v>25</v>
      </c>
      <c r="C493" s="15">
        <v>16</v>
      </c>
      <c r="D493" s="8" t="str">
        <f t="shared" si="21"/>
        <v>A2</v>
      </c>
      <c r="E493" s="550"/>
      <c r="F493" s="551"/>
    </row>
    <row r="494" spans="1:6" ht="15.75" x14ac:dyDescent="0.25">
      <c r="A494" s="3">
        <v>6</v>
      </c>
      <c r="B494" s="6" t="s">
        <v>26</v>
      </c>
      <c r="C494" s="15">
        <v>20</v>
      </c>
      <c r="D494" s="8" t="str">
        <f>IF(C490&gt;=18,"A1",IF(C490&gt;=16,"A2",IF(C490&gt;=14,"B1",IF(C490&gt;=12,"B2",IF(C490&gt;=10,"C1",IF(C490&gt;=8,"C2",IF(C490&gt;=6.5,"D","E")))))))</f>
        <v>B1</v>
      </c>
      <c r="E494" s="550"/>
      <c r="F494" s="551"/>
    </row>
    <row r="495" spans="1:6" ht="15.75" x14ac:dyDescent="0.25">
      <c r="A495" s="1"/>
      <c r="B495" s="1"/>
      <c r="C495" s="100"/>
      <c r="D495" s="1"/>
      <c r="E495" s="550"/>
      <c r="F495" s="551"/>
    </row>
    <row r="496" spans="1:6" ht="15.75" x14ac:dyDescent="0.25">
      <c r="A496" s="1"/>
      <c r="B496" s="3" t="s">
        <v>27</v>
      </c>
      <c r="C496" s="93">
        <f>(C489+C490+C491+C492+C493)</f>
        <v>86.5</v>
      </c>
      <c r="D496" s="1"/>
      <c r="E496" s="550"/>
      <c r="F496" s="551"/>
    </row>
    <row r="497" spans="1:6" ht="15.75" x14ac:dyDescent="0.25">
      <c r="A497" s="1"/>
      <c r="B497" s="9" t="s">
        <v>28</v>
      </c>
      <c r="C497" s="92">
        <f>(C496/100*100)</f>
        <v>86.5</v>
      </c>
      <c r="D497" s="1"/>
      <c r="E497" s="552"/>
      <c r="F497" s="553"/>
    </row>
    <row r="498" spans="1:6" ht="15" customHeight="1" x14ac:dyDescent="0.25">
      <c r="A498" s="554" t="s">
        <v>29</v>
      </c>
      <c r="B498" s="555" t="s">
        <v>30</v>
      </c>
      <c r="C498" s="556"/>
      <c r="D498" s="555" t="s">
        <v>31</v>
      </c>
      <c r="E498" s="559"/>
      <c r="F498" s="556"/>
    </row>
    <row r="499" spans="1:6" ht="34.5" customHeight="1" x14ac:dyDescent="0.25">
      <c r="A499" s="554"/>
      <c r="B499" s="557"/>
      <c r="C499" s="558"/>
      <c r="D499" s="557"/>
      <c r="E499" s="560"/>
      <c r="F499" s="558"/>
    </row>
    <row r="502" spans="1:6" ht="15.75" x14ac:dyDescent="0.25">
      <c r="A502" s="1"/>
      <c r="B502" s="561" t="s">
        <v>0</v>
      </c>
      <c r="C502" s="561"/>
      <c r="D502" s="561"/>
      <c r="E502" s="561"/>
      <c r="F502" s="561"/>
    </row>
    <row r="503" spans="1:6" ht="15.75" x14ac:dyDescent="0.25">
      <c r="A503" s="1"/>
      <c r="B503" s="561" t="s">
        <v>1</v>
      </c>
      <c r="C503" s="561"/>
      <c r="D503" s="561"/>
      <c r="E503" s="561"/>
      <c r="F503" s="561"/>
    </row>
    <row r="504" spans="1:6" ht="15.75" x14ac:dyDescent="0.25">
      <c r="A504" s="1"/>
      <c r="B504" s="561" t="s">
        <v>2</v>
      </c>
      <c r="C504" s="561"/>
      <c r="D504" s="561"/>
      <c r="E504" s="561"/>
      <c r="F504" s="561"/>
    </row>
    <row r="505" spans="1:6" ht="15.75" x14ac:dyDescent="0.25">
      <c r="A505" s="1"/>
      <c r="B505" s="562" t="s">
        <v>3</v>
      </c>
      <c r="C505" s="562"/>
      <c r="D505" s="562"/>
      <c r="E505" s="562"/>
      <c r="F505" s="562"/>
    </row>
    <row r="506" spans="1:6" ht="15.75" x14ac:dyDescent="0.25">
      <c r="A506" s="1"/>
      <c r="B506" s="561" t="s">
        <v>441</v>
      </c>
      <c r="C506" s="561"/>
      <c r="D506" s="561"/>
      <c r="E506" s="561"/>
      <c r="F506" s="561"/>
    </row>
    <row r="507" spans="1:6" ht="15.75" x14ac:dyDescent="0.25">
      <c r="A507" s="561" t="s">
        <v>5</v>
      </c>
      <c r="B507" s="561"/>
      <c r="C507" s="561"/>
      <c r="D507" s="561"/>
      <c r="E507" s="561"/>
      <c r="F507" s="561"/>
    </row>
    <row r="508" spans="1:6" ht="15.75" x14ac:dyDescent="0.25">
      <c r="A508" s="1" t="s">
        <v>6</v>
      </c>
      <c r="B508" s="546" t="s">
        <v>7</v>
      </c>
      <c r="C508" s="547"/>
      <c r="D508" s="546" t="s">
        <v>8</v>
      </c>
      <c r="E508" s="547"/>
      <c r="F508" s="3">
        <v>1253</v>
      </c>
    </row>
    <row r="509" spans="1:6" ht="15.75" x14ac:dyDescent="0.25">
      <c r="A509" s="1" t="s">
        <v>9</v>
      </c>
      <c r="B509" s="546" t="s">
        <v>100</v>
      </c>
      <c r="C509" s="547"/>
      <c r="D509" s="546" t="s">
        <v>11</v>
      </c>
      <c r="E509" s="547"/>
      <c r="F509" s="3">
        <v>23</v>
      </c>
    </row>
    <row r="510" spans="1:6" ht="15.75" x14ac:dyDescent="0.25">
      <c r="A510" s="1" t="s">
        <v>12</v>
      </c>
      <c r="B510" s="4" t="s">
        <v>101</v>
      </c>
      <c r="C510" s="5"/>
      <c r="D510" s="1" t="s">
        <v>14</v>
      </c>
      <c r="E510" s="3"/>
      <c r="F510" s="3" t="s">
        <v>102</v>
      </c>
    </row>
    <row r="511" spans="1:6" ht="15.75" x14ac:dyDescent="0.25">
      <c r="A511" s="3" t="s">
        <v>16</v>
      </c>
      <c r="B511" s="3" t="s">
        <v>17</v>
      </c>
      <c r="C511" s="3" t="s">
        <v>18</v>
      </c>
      <c r="D511" s="3" t="s">
        <v>19</v>
      </c>
      <c r="E511" s="548" t="s">
        <v>20</v>
      </c>
      <c r="F511" s="549"/>
    </row>
    <row r="512" spans="1:6" ht="15.75" x14ac:dyDescent="0.25">
      <c r="A512" s="3">
        <v>1</v>
      </c>
      <c r="B512" s="6" t="s">
        <v>21</v>
      </c>
      <c r="C512" s="15">
        <v>5</v>
      </c>
      <c r="D512" s="8" t="str">
        <f>IF(C512&gt;=18,"A1",IF(C512&gt;=16,"A2",IF(C512&gt;=14,"B1",IF(C512&gt;=12,"B2",IF(C512&gt;=10,"C1",IF(C512&gt;=8,"C2",IF(C512&gt;=6.5,"D","E")))))))</f>
        <v>E</v>
      </c>
      <c r="E512" s="550"/>
      <c r="F512" s="551"/>
    </row>
    <row r="513" spans="1:6" ht="15.75" x14ac:dyDescent="0.25">
      <c r="A513" s="3">
        <v>2</v>
      </c>
      <c r="B513" s="6" t="s">
        <v>22</v>
      </c>
      <c r="C513" s="15">
        <v>1.5</v>
      </c>
      <c r="D513" s="8" t="str">
        <f t="shared" ref="D513:D516" si="22">IF(C513&gt;=18,"A1",IF(C513&gt;=16,"A2",IF(C513&gt;=14,"B1",IF(C513&gt;=12,"B2",IF(C513&gt;=10,"C1",IF(C513&gt;=8,"C2",IF(C513&gt;=6.5,"D","E")))))))</f>
        <v>E</v>
      </c>
      <c r="E513" s="550"/>
      <c r="F513" s="551"/>
    </row>
    <row r="514" spans="1:6" ht="15.75" x14ac:dyDescent="0.25">
      <c r="A514" s="3">
        <v>3</v>
      </c>
      <c r="B514" s="6" t="s">
        <v>23</v>
      </c>
      <c r="C514" s="15">
        <v>2</v>
      </c>
      <c r="D514" s="8" t="str">
        <f t="shared" si="22"/>
        <v>E</v>
      </c>
      <c r="E514" s="550"/>
      <c r="F514" s="551"/>
    </row>
    <row r="515" spans="1:6" ht="15.75" x14ac:dyDescent="0.25">
      <c r="A515" s="3">
        <v>4</v>
      </c>
      <c r="B515" s="6" t="s">
        <v>24</v>
      </c>
      <c r="C515" s="15">
        <v>3.5</v>
      </c>
      <c r="D515" s="8" t="str">
        <f t="shared" si="22"/>
        <v>E</v>
      </c>
      <c r="E515" s="550"/>
      <c r="F515" s="551"/>
    </row>
    <row r="516" spans="1:6" ht="15.75" x14ac:dyDescent="0.25">
      <c r="A516" s="3">
        <v>5</v>
      </c>
      <c r="B516" s="6" t="s">
        <v>25</v>
      </c>
      <c r="C516" s="15">
        <v>6</v>
      </c>
      <c r="D516" s="8" t="str">
        <f t="shared" si="22"/>
        <v>E</v>
      </c>
      <c r="E516" s="550"/>
      <c r="F516" s="551"/>
    </row>
    <row r="517" spans="1:6" ht="15.75" x14ac:dyDescent="0.25">
      <c r="A517" s="3">
        <v>6</v>
      </c>
      <c r="B517" s="6" t="s">
        <v>26</v>
      </c>
      <c r="C517" s="15" t="s">
        <v>440</v>
      </c>
      <c r="D517" s="8" t="s">
        <v>440</v>
      </c>
      <c r="E517" s="550"/>
      <c r="F517" s="551"/>
    </row>
    <row r="518" spans="1:6" ht="15.75" x14ac:dyDescent="0.25">
      <c r="A518" s="1"/>
      <c r="B518" s="1"/>
      <c r="C518" s="100"/>
      <c r="D518" s="1"/>
      <c r="E518" s="550"/>
      <c r="F518" s="551"/>
    </row>
    <row r="519" spans="1:6" ht="15.75" x14ac:dyDescent="0.25">
      <c r="A519" s="1"/>
      <c r="B519" s="3" t="s">
        <v>27</v>
      </c>
      <c r="C519" s="93">
        <f>(C512+C513+C514+C515+C516)</f>
        <v>18</v>
      </c>
      <c r="D519" s="1"/>
      <c r="E519" s="550"/>
      <c r="F519" s="551"/>
    </row>
    <row r="520" spans="1:6" ht="15.75" x14ac:dyDescent="0.25">
      <c r="A520" s="1"/>
      <c r="B520" s="9" t="s">
        <v>28</v>
      </c>
      <c r="C520" s="92">
        <f>(C519/100*100)</f>
        <v>18</v>
      </c>
      <c r="D520" s="1"/>
      <c r="E520" s="552"/>
      <c r="F520" s="553"/>
    </row>
    <row r="521" spans="1:6" ht="15" customHeight="1" x14ac:dyDescent="0.25">
      <c r="A521" s="554" t="s">
        <v>29</v>
      </c>
      <c r="B521" s="555" t="s">
        <v>30</v>
      </c>
      <c r="C521" s="556"/>
      <c r="D521" s="555" t="s">
        <v>31</v>
      </c>
      <c r="E521" s="559"/>
      <c r="F521" s="556"/>
    </row>
    <row r="522" spans="1:6" ht="47.25" customHeight="1" x14ac:dyDescent="0.25">
      <c r="A522" s="554"/>
      <c r="B522" s="557"/>
      <c r="C522" s="558"/>
      <c r="D522" s="557"/>
      <c r="E522" s="560"/>
      <c r="F522" s="558"/>
    </row>
    <row r="525" spans="1:6" ht="15.75" x14ac:dyDescent="0.25">
      <c r="A525" s="1"/>
      <c r="B525" s="561" t="s">
        <v>0</v>
      </c>
      <c r="C525" s="561"/>
      <c r="D525" s="561"/>
      <c r="E525" s="561"/>
      <c r="F525" s="561"/>
    </row>
    <row r="526" spans="1:6" ht="15.75" x14ac:dyDescent="0.25">
      <c r="A526" s="1"/>
      <c r="B526" s="561" t="s">
        <v>1</v>
      </c>
      <c r="C526" s="561"/>
      <c r="D526" s="561"/>
      <c r="E526" s="561"/>
      <c r="F526" s="561"/>
    </row>
    <row r="527" spans="1:6" ht="15.75" x14ac:dyDescent="0.25">
      <c r="A527" s="1"/>
      <c r="B527" s="561" t="s">
        <v>2</v>
      </c>
      <c r="C527" s="561"/>
      <c r="D527" s="561"/>
      <c r="E527" s="561"/>
      <c r="F527" s="561"/>
    </row>
    <row r="528" spans="1:6" ht="15.75" x14ac:dyDescent="0.25">
      <c r="A528" s="1"/>
      <c r="B528" s="562" t="s">
        <v>3</v>
      </c>
      <c r="C528" s="562"/>
      <c r="D528" s="562"/>
      <c r="E528" s="562"/>
      <c r="F528" s="562"/>
    </row>
    <row r="529" spans="1:6" ht="15.75" x14ac:dyDescent="0.25">
      <c r="A529" s="1"/>
      <c r="B529" s="561" t="s">
        <v>441</v>
      </c>
      <c r="C529" s="561"/>
      <c r="D529" s="561"/>
      <c r="E529" s="561"/>
      <c r="F529" s="561"/>
    </row>
    <row r="530" spans="1:6" ht="15.75" x14ac:dyDescent="0.25">
      <c r="A530" s="561" t="s">
        <v>5</v>
      </c>
      <c r="B530" s="561"/>
      <c r="C530" s="561"/>
      <c r="D530" s="561"/>
      <c r="E530" s="561"/>
      <c r="F530" s="561"/>
    </row>
    <row r="531" spans="1:6" ht="15.75" x14ac:dyDescent="0.25">
      <c r="A531" s="1" t="s">
        <v>6</v>
      </c>
      <c r="B531" s="546" t="s">
        <v>7</v>
      </c>
      <c r="C531" s="547"/>
      <c r="D531" s="546" t="s">
        <v>8</v>
      </c>
      <c r="E531" s="547"/>
      <c r="F531" s="3">
        <v>1260</v>
      </c>
    </row>
    <row r="532" spans="1:6" ht="15.75" x14ac:dyDescent="0.25">
      <c r="A532" s="1" t="s">
        <v>9</v>
      </c>
      <c r="B532" s="546" t="s">
        <v>104</v>
      </c>
      <c r="C532" s="547"/>
      <c r="D532" s="546" t="s">
        <v>11</v>
      </c>
      <c r="E532" s="547"/>
      <c r="F532" s="3">
        <v>24</v>
      </c>
    </row>
    <row r="533" spans="1:6" ht="15.75" x14ac:dyDescent="0.25">
      <c r="A533" s="1" t="s">
        <v>12</v>
      </c>
      <c r="B533" s="4" t="s">
        <v>105</v>
      </c>
      <c r="C533" s="5"/>
      <c r="D533" s="1" t="s">
        <v>14</v>
      </c>
      <c r="E533" s="3"/>
      <c r="F533" s="3" t="s">
        <v>106</v>
      </c>
    </row>
    <row r="534" spans="1:6" ht="15.75" x14ac:dyDescent="0.25">
      <c r="A534" s="3" t="s">
        <v>16</v>
      </c>
      <c r="B534" s="3" t="s">
        <v>17</v>
      </c>
      <c r="C534" s="3" t="s">
        <v>18</v>
      </c>
      <c r="D534" s="3" t="s">
        <v>19</v>
      </c>
      <c r="E534" s="548" t="s">
        <v>96</v>
      </c>
      <c r="F534" s="549"/>
    </row>
    <row r="535" spans="1:6" ht="15.75" x14ac:dyDescent="0.25">
      <c r="A535" s="3">
        <v>1</v>
      </c>
      <c r="B535" s="6" t="s">
        <v>21</v>
      </c>
      <c r="C535" s="7">
        <v>18</v>
      </c>
      <c r="D535" s="8" t="str">
        <f>IF(C535&gt;=18,"A1",IF(C535&gt;=16,"A2",IF(C535&gt;=14,"B1",IF(C535&gt;=12,"B2",IF(C535&gt;=10,"C1",IF(C535&gt;=8,"C2",IF(C535&gt;=6.5,"D","E")))))))</f>
        <v>A1</v>
      </c>
      <c r="E535" s="550"/>
      <c r="F535" s="551"/>
    </row>
    <row r="536" spans="1:6" ht="15.75" x14ac:dyDescent="0.25">
      <c r="A536" s="3">
        <v>2</v>
      </c>
      <c r="B536" s="6" t="s">
        <v>22</v>
      </c>
      <c r="C536" s="7">
        <v>16.5</v>
      </c>
      <c r="D536" s="8" t="str">
        <f>IF(C536&gt;=18,"A1",IF(C536&gt;=16,"A2",IF(C536&gt;=14,"B1",IF(C536&gt;=12,"B2",IF(C536&gt;=10,"C1",IF(C536&gt;=8,"C2",IF(C536&gt;=6.5,"D","E")))))))</f>
        <v>A2</v>
      </c>
      <c r="E536" s="550"/>
      <c r="F536" s="551"/>
    </row>
    <row r="537" spans="1:6" ht="15.75" x14ac:dyDescent="0.25">
      <c r="A537" s="3">
        <v>3</v>
      </c>
      <c r="B537" s="6" t="s">
        <v>23</v>
      </c>
      <c r="C537" s="7">
        <v>15</v>
      </c>
      <c r="D537" s="8" t="str">
        <f t="shared" ref="D537:D540" si="23">IF(C537&gt;=18,"A1",IF(C537&gt;=16,"A2",IF(C537&gt;=14,"B1",IF(C537&gt;=12,"B2",IF(C537&gt;=10,"C1",IF(C537&gt;=8,"C2",IF(C537&gt;=6.5,"D","E")))))))</f>
        <v>B1</v>
      </c>
      <c r="E537" s="550"/>
      <c r="F537" s="551"/>
    </row>
    <row r="538" spans="1:6" ht="15.75" x14ac:dyDescent="0.25">
      <c r="A538" s="3">
        <v>4</v>
      </c>
      <c r="B538" s="6" t="s">
        <v>24</v>
      </c>
      <c r="C538" s="7">
        <v>17</v>
      </c>
      <c r="D538" s="8" t="str">
        <f t="shared" si="23"/>
        <v>A2</v>
      </c>
      <c r="E538" s="550"/>
      <c r="F538" s="551"/>
    </row>
    <row r="539" spans="1:6" ht="15.75" x14ac:dyDescent="0.25">
      <c r="A539" s="3">
        <v>5</v>
      </c>
      <c r="B539" s="6" t="s">
        <v>25</v>
      </c>
      <c r="C539" s="7">
        <v>16</v>
      </c>
      <c r="D539" s="8" t="str">
        <f t="shared" si="23"/>
        <v>A2</v>
      </c>
      <c r="E539" s="550"/>
      <c r="F539" s="551"/>
    </row>
    <row r="540" spans="1:6" ht="15.75" x14ac:dyDescent="0.25">
      <c r="A540" s="3">
        <v>6</v>
      </c>
      <c r="B540" s="6" t="s">
        <v>26</v>
      </c>
      <c r="C540" s="7">
        <v>20</v>
      </c>
      <c r="D540" s="8" t="str">
        <f t="shared" si="23"/>
        <v>A1</v>
      </c>
      <c r="E540" s="550"/>
      <c r="F540" s="551"/>
    </row>
    <row r="541" spans="1:6" ht="15.75" x14ac:dyDescent="0.25">
      <c r="A541" s="1"/>
      <c r="B541" s="1"/>
      <c r="C541" s="14"/>
      <c r="D541" s="1"/>
      <c r="E541" s="550"/>
      <c r="F541" s="551"/>
    </row>
    <row r="542" spans="1:6" ht="15.75" x14ac:dyDescent="0.25">
      <c r="A542" s="1"/>
      <c r="B542" s="3" t="s">
        <v>27</v>
      </c>
      <c r="C542" s="93">
        <f>(C535+C536+C537+C538+C539)</f>
        <v>82.5</v>
      </c>
      <c r="D542" s="1"/>
      <c r="E542" s="550"/>
      <c r="F542" s="551"/>
    </row>
    <row r="543" spans="1:6" ht="15.75" x14ac:dyDescent="0.25">
      <c r="A543" s="1"/>
      <c r="B543" s="9" t="s">
        <v>28</v>
      </c>
      <c r="C543" s="92">
        <f>(C542/100*100)</f>
        <v>82.5</v>
      </c>
      <c r="D543" s="1"/>
      <c r="E543" s="552"/>
      <c r="F543" s="553"/>
    </row>
    <row r="544" spans="1:6" ht="15" customHeight="1" x14ac:dyDescent="0.25">
      <c r="A544" s="554" t="s">
        <v>29</v>
      </c>
      <c r="B544" s="555" t="s">
        <v>30</v>
      </c>
      <c r="C544" s="556"/>
      <c r="D544" s="555" t="s">
        <v>31</v>
      </c>
      <c r="E544" s="559"/>
      <c r="F544" s="556"/>
    </row>
    <row r="545" spans="1:6" ht="34.5" customHeight="1" x14ac:dyDescent="0.25">
      <c r="A545" s="554"/>
      <c r="B545" s="557"/>
      <c r="C545" s="558"/>
      <c r="D545" s="557"/>
      <c r="E545" s="560"/>
      <c r="F545" s="558"/>
    </row>
  </sheetData>
  <mergeCells count="336">
    <mergeCell ref="B531:C531"/>
    <mergeCell ref="D531:E531"/>
    <mergeCell ref="B532:C532"/>
    <mergeCell ref="D532:E532"/>
    <mergeCell ref="E534:F543"/>
    <mergeCell ref="A544:A545"/>
    <mergeCell ref="B544:C545"/>
    <mergeCell ref="D544:F545"/>
    <mergeCell ref="B525:F525"/>
    <mergeCell ref="B526:F526"/>
    <mergeCell ref="B527:F527"/>
    <mergeCell ref="B528:F528"/>
    <mergeCell ref="B529:F529"/>
    <mergeCell ref="A530:F530"/>
    <mergeCell ref="B508:C508"/>
    <mergeCell ref="D508:E508"/>
    <mergeCell ref="B509:C509"/>
    <mergeCell ref="D509:E509"/>
    <mergeCell ref="E511:F520"/>
    <mergeCell ref="A521:A522"/>
    <mergeCell ref="B521:C522"/>
    <mergeCell ref="D521:F522"/>
    <mergeCell ref="B502:F502"/>
    <mergeCell ref="B503:F503"/>
    <mergeCell ref="B504:F504"/>
    <mergeCell ref="B505:F505"/>
    <mergeCell ref="B506:F506"/>
    <mergeCell ref="A507:F507"/>
    <mergeCell ref="B485:C485"/>
    <mergeCell ref="D485:E485"/>
    <mergeCell ref="B486:C486"/>
    <mergeCell ref="D486:E486"/>
    <mergeCell ref="E488:F497"/>
    <mergeCell ref="A498:A499"/>
    <mergeCell ref="B498:C499"/>
    <mergeCell ref="D498:F499"/>
    <mergeCell ref="B479:F479"/>
    <mergeCell ref="B480:F480"/>
    <mergeCell ref="B481:F481"/>
    <mergeCell ref="B482:F482"/>
    <mergeCell ref="B483:F483"/>
    <mergeCell ref="A484:F484"/>
    <mergeCell ref="B462:C462"/>
    <mergeCell ref="D462:E462"/>
    <mergeCell ref="B463:C463"/>
    <mergeCell ref="D463:E463"/>
    <mergeCell ref="E465:F474"/>
    <mergeCell ref="A475:A476"/>
    <mergeCell ref="B475:C476"/>
    <mergeCell ref="D475:F476"/>
    <mergeCell ref="B456:F456"/>
    <mergeCell ref="B457:F457"/>
    <mergeCell ref="B458:F458"/>
    <mergeCell ref="B459:F459"/>
    <mergeCell ref="B460:F460"/>
    <mergeCell ref="A461:F461"/>
    <mergeCell ref="B439:C439"/>
    <mergeCell ref="D439:E439"/>
    <mergeCell ref="B440:C440"/>
    <mergeCell ref="D440:E440"/>
    <mergeCell ref="E442:F451"/>
    <mergeCell ref="A452:A453"/>
    <mergeCell ref="B452:C453"/>
    <mergeCell ref="D452:F453"/>
    <mergeCell ref="B433:F433"/>
    <mergeCell ref="B434:F434"/>
    <mergeCell ref="B435:F435"/>
    <mergeCell ref="B436:F436"/>
    <mergeCell ref="B437:F437"/>
    <mergeCell ref="A438:F438"/>
    <mergeCell ref="B416:C416"/>
    <mergeCell ref="D416:E416"/>
    <mergeCell ref="B417:C417"/>
    <mergeCell ref="E417:F417"/>
    <mergeCell ref="E419:F428"/>
    <mergeCell ref="A429:A430"/>
    <mergeCell ref="B429:C430"/>
    <mergeCell ref="D429:F430"/>
    <mergeCell ref="B410:F410"/>
    <mergeCell ref="B411:F411"/>
    <mergeCell ref="B412:F412"/>
    <mergeCell ref="B413:F413"/>
    <mergeCell ref="B414:F414"/>
    <mergeCell ref="A415:F415"/>
    <mergeCell ref="B393:C393"/>
    <mergeCell ref="D393:E393"/>
    <mergeCell ref="B394:C394"/>
    <mergeCell ref="D394:E394"/>
    <mergeCell ref="E396:F405"/>
    <mergeCell ref="A406:A407"/>
    <mergeCell ref="B406:C407"/>
    <mergeCell ref="D406:F407"/>
    <mergeCell ref="B387:F387"/>
    <mergeCell ref="B388:F388"/>
    <mergeCell ref="B389:F389"/>
    <mergeCell ref="B390:F390"/>
    <mergeCell ref="B391:F391"/>
    <mergeCell ref="A392:F392"/>
    <mergeCell ref="B370:C370"/>
    <mergeCell ref="D370:E370"/>
    <mergeCell ref="B371:C371"/>
    <mergeCell ref="E371:F371"/>
    <mergeCell ref="E373:F382"/>
    <mergeCell ref="A383:A384"/>
    <mergeCell ref="B383:C384"/>
    <mergeCell ref="D383:F384"/>
    <mergeCell ref="B364:F364"/>
    <mergeCell ref="B365:F365"/>
    <mergeCell ref="B366:F366"/>
    <mergeCell ref="B367:F367"/>
    <mergeCell ref="B368:F368"/>
    <mergeCell ref="A369:F369"/>
    <mergeCell ref="B348:C348"/>
    <mergeCell ref="D348:E348"/>
    <mergeCell ref="B349:C349"/>
    <mergeCell ref="D349:E349"/>
    <mergeCell ref="E351:F360"/>
    <mergeCell ref="A361:A362"/>
    <mergeCell ref="B361:C362"/>
    <mergeCell ref="D361:F362"/>
    <mergeCell ref="B342:F342"/>
    <mergeCell ref="B343:F343"/>
    <mergeCell ref="B344:F344"/>
    <mergeCell ref="B345:F345"/>
    <mergeCell ref="B346:F346"/>
    <mergeCell ref="A347:F347"/>
    <mergeCell ref="B326:C326"/>
    <mergeCell ref="D326:E326"/>
    <mergeCell ref="B327:C327"/>
    <mergeCell ref="E327:F327"/>
    <mergeCell ref="E329:F338"/>
    <mergeCell ref="A339:A340"/>
    <mergeCell ref="B339:C340"/>
    <mergeCell ref="D339:F340"/>
    <mergeCell ref="B320:F320"/>
    <mergeCell ref="B321:F321"/>
    <mergeCell ref="B322:F322"/>
    <mergeCell ref="B323:F323"/>
    <mergeCell ref="B324:F324"/>
    <mergeCell ref="A325:F325"/>
    <mergeCell ref="B304:C304"/>
    <mergeCell ref="D304:E304"/>
    <mergeCell ref="B305:C305"/>
    <mergeCell ref="D305:E305"/>
    <mergeCell ref="E307:F316"/>
    <mergeCell ref="A317:A318"/>
    <mergeCell ref="B317:C318"/>
    <mergeCell ref="D317:F318"/>
    <mergeCell ref="B298:F298"/>
    <mergeCell ref="B299:F299"/>
    <mergeCell ref="B300:F300"/>
    <mergeCell ref="B301:F301"/>
    <mergeCell ref="B302:F302"/>
    <mergeCell ref="A303:F303"/>
    <mergeCell ref="B281:C281"/>
    <mergeCell ref="D281:E281"/>
    <mergeCell ref="B282:C282"/>
    <mergeCell ref="D282:E282"/>
    <mergeCell ref="E284:F293"/>
    <mergeCell ref="A294:A295"/>
    <mergeCell ref="B294:C295"/>
    <mergeCell ref="D294:F295"/>
    <mergeCell ref="B275:F275"/>
    <mergeCell ref="B276:F276"/>
    <mergeCell ref="B277:F277"/>
    <mergeCell ref="B278:F278"/>
    <mergeCell ref="B279:F279"/>
    <mergeCell ref="A280:F280"/>
    <mergeCell ref="B258:C258"/>
    <mergeCell ref="D258:E258"/>
    <mergeCell ref="B259:C259"/>
    <mergeCell ref="D259:E259"/>
    <mergeCell ref="E261:F270"/>
    <mergeCell ref="A271:A272"/>
    <mergeCell ref="B271:C272"/>
    <mergeCell ref="D271:F272"/>
    <mergeCell ref="B252:F252"/>
    <mergeCell ref="B253:F253"/>
    <mergeCell ref="B254:F254"/>
    <mergeCell ref="B255:F255"/>
    <mergeCell ref="B256:F256"/>
    <mergeCell ref="A257:F257"/>
    <mergeCell ref="B235:C235"/>
    <mergeCell ref="D235:E235"/>
    <mergeCell ref="B236:C236"/>
    <mergeCell ref="D236:E236"/>
    <mergeCell ref="E238:F247"/>
    <mergeCell ref="A248:A249"/>
    <mergeCell ref="B248:C249"/>
    <mergeCell ref="D248:F249"/>
    <mergeCell ref="B229:F229"/>
    <mergeCell ref="B230:F230"/>
    <mergeCell ref="B231:F231"/>
    <mergeCell ref="B232:F232"/>
    <mergeCell ref="B233:F233"/>
    <mergeCell ref="A234:F234"/>
    <mergeCell ref="B212:C212"/>
    <mergeCell ref="D212:E212"/>
    <mergeCell ref="B213:C213"/>
    <mergeCell ref="D213:E213"/>
    <mergeCell ref="E215:F224"/>
    <mergeCell ref="A225:A226"/>
    <mergeCell ref="B225:C226"/>
    <mergeCell ref="D225:F226"/>
    <mergeCell ref="B206:F206"/>
    <mergeCell ref="B207:F207"/>
    <mergeCell ref="B208:F208"/>
    <mergeCell ref="B209:F209"/>
    <mergeCell ref="B210:F210"/>
    <mergeCell ref="A211:F211"/>
    <mergeCell ref="B189:C189"/>
    <mergeCell ref="E189:F189"/>
    <mergeCell ref="B190:C190"/>
    <mergeCell ref="E190:F190"/>
    <mergeCell ref="E192:F201"/>
    <mergeCell ref="A202:A203"/>
    <mergeCell ref="B202:C203"/>
    <mergeCell ref="D202:F203"/>
    <mergeCell ref="B183:F183"/>
    <mergeCell ref="B184:F184"/>
    <mergeCell ref="B185:F185"/>
    <mergeCell ref="B186:F186"/>
    <mergeCell ref="B187:F187"/>
    <mergeCell ref="A188:F188"/>
    <mergeCell ref="B166:C166"/>
    <mergeCell ref="D166:E166"/>
    <mergeCell ref="B167:C167"/>
    <mergeCell ref="D167:E167"/>
    <mergeCell ref="E169:F178"/>
    <mergeCell ref="A179:A180"/>
    <mergeCell ref="B179:C180"/>
    <mergeCell ref="D179:F180"/>
    <mergeCell ref="B160:F160"/>
    <mergeCell ref="B161:F161"/>
    <mergeCell ref="B162:F162"/>
    <mergeCell ref="B163:F163"/>
    <mergeCell ref="B164:F164"/>
    <mergeCell ref="A165:F165"/>
    <mergeCell ref="B143:C143"/>
    <mergeCell ref="D143:E143"/>
    <mergeCell ref="B144:C144"/>
    <mergeCell ref="D144:E144"/>
    <mergeCell ref="E146:F155"/>
    <mergeCell ref="A156:A157"/>
    <mergeCell ref="B156:C157"/>
    <mergeCell ref="D156:F157"/>
    <mergeCell ref="B137:F137"/>
    <mergeCell ref="B138:F138"/>
    <mergeCell ref="B139:F139"/>
    <mergeCell ref="B140:F140"/>
    <mergeCell ref="B141:F141"/>
    <mergeCell ref="A142:F142"/>
    <mergeCell ref="B120:C120"/>
    <mergeCell ref="D120:E120"/>
    <mergeCell ref="B121:C121"/>
    <mergeCell ref="D121:E121"/>
    <mergeCell ref="E123:F132"/>
    <mergeCell ref="A133:A134"/>
    <mergeCell ref="B133:C134"/>
    <mergeCell ref="D133:F134"/>
    <mergeCell ref="B114:F114"/>
    <mergeCell ref="B115:F115"/>
    <mergeCell ref="B116:F116"/>
    <mergeCell ref="B117:F117"/>
    <mergeCell ref="B118:F118"/>
    <mergeCell ref="A119:F119"/>
    <mergeCell ref="B97:C97"/>
    <mergeCell ref="D97:E97"/>
    <mergeCell ref="B98:C98"/>
    <mergeCell ref="D98:E98"/>
    <mergeCell ref="E100:F109"/>
    <mergeCell ref="A110:A111"/>
    <mergeCell ref="B110:C111"/>
    <mergeCell ref="D110:F111"/>
    <mergeCell ref="B91:F91"/>
    <mergeCell ref="B92:F92"/>
    <mergeCell ref="B93:F93"/>
    <mergeCell ref="B94:F94"/>
    <mergeCell ref="B95:F95"/>
    <mergeCell ref="A96:F96"/>
    <mergeCell ref="B74:C74"/>
    <mergeCell ref="D74:E74"/>
    <mergeCell ref="B75:C75"/>
    <mergeCell ref="D75:E75"/>
    <mergeCell ref="E77:F86"/>
    <mergeCell ref="A87:A88"/>
    <mergeCell ref="B87:C88"/>
    <mergeCell ref="D87:F88"/>
    <mergeCell ref="B68:F68"/>
    <mergeCell ref="B69:F69"/>
    <mergeCell ref="B70:F70"/>
    <mergeCell ref="B71:F71"/>
    <mergeCell ref="B72:F72"/>
    <mergeCell ref="A73:F73"/>
    <mergeCell ref="B52:C52"/>
    <mergeCell ref="D52:E52"/>
    <mergeCell ref="B53:C53"/>
    <mergeCell ref="D53:E53"/>
    <mergeCell ref="E55:F63"/>
    <mergeCell ref="A64:A65"/>
    <mergeCell ref="B64:C65"/>
    <mergeCell ref="D64:F65"/>
    <mergeCell ref="B46:F46"/>
    <mergeCell ref="B47:F47"/>
    <mergeCell ref="B48:F48"/>
    <mergeCell ref="B49:F49"/>
    <mergeCell ref="B50:F50"/>
    <mergeCell ref="A51:F51"/>
    <mergeCell ref="B29:C29"/>
    <mergeCell ref="D29:E29"/>
    <mergeCell ref="B30:C30"/>
    <mergeCell ref="D30:E30"/>
    <mergeCell ref="E32:F41"/>
    <mergeCell ref="A42:A43"/>
    <mergeCell ref="B42:C43"/>
    <mergeCell ref="D42:F43"/>
    <mergeCell ref="B23:F23"/>
    <mergeCell ref="B24:F24"/>
    <mergeCell ref="B25:F25"/>
    <mergeCell ref="B26:F26"/>
    <mergeCell ref="B27:F27"/>
    <mergeCell ref="A28:F28"/>
    <mergeCell ref="B7:C7"/>
    <mergeCell ref="D7:E7"/>
    <mergeCell ref="B8:C8"/>
    <mergeCell ref="D8:E8"/>
    <mergeCell ref="E10:F18"/>
    <mergeCell ref="A19:A20"/>
    <mergeCell ref="D19:F20"/>
    <mergeCell ref="B1:F1"/>
    <mergeCell ref="B2:F2"/>
    <mergeCell ref="B3:F3"/>
    <mergeCell ref="B4:F4"/>
    <mergeCell ref="B5:F5"/>
    <mergeCell ref="A6:F6"/>
    <mergeCell ref="B19:B20"/>
  </mergeCells>
  <pageMargins left="0.7" right="0.7" top="0.75" bottom="0.75" header="0.3" footer="0.3"/>
  <pageSetup scale="87" orientation="portrait" r:id="rId1"/>
  <rowBreaks count="11" manualBreakCount="11">
    <brk id="43" max="16383" man="1"/>
    <brk id="88" max="16383" man="1"/>
    <brk id="134" max="16383" man="1"/>
    <brk id="180" max="16383" man="1"/>
    <brk id="226" max="16383" man="1"/>
    <brk id="272" max="16383" man="1"/>
    <brk id="318" max="16383" man="1"/>
    <brk id="362" max="16383" man="1"/>
    <brk id="407" max="16383" man="1"/>
    <brk id="453" max="16383" man="1"/>
    <brk id="499" max="16383" man="1"/>
  </rowBreak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SV1122"/>
  <sheetViews>
    <sheetView workbookViewId="0">
      <selection activeCell="J793" sqref="J793"/>
    </sheetView>
  </sheetViews>
  <sheetFormatPr defaultRowHeight="15" x14ac:dyDescent="0.25"/>
  <cols>
    <col min="1" max="1" width="16.28515625" customWidth="1"/>
    <col min="2" max="2" width="22.42578125" style="102" customWidth="1"/>
    <col min="3" max="3" width="19.42578125" customWidth="1"/>
    <col min="4" max="4" width="21.5703125" customWidth="1"/>
    <col min="5" max="5" width="15.28515625" style="243" customWidth="1"/>
    <col min="6" max="6" width="12.85546875" customWidth="1"/>
    <col min="7" max="7" width="13.85546875" customWidth="1"/>
    <col min="8" max="8" width="11.140625" customWidth="1"/>
  </cols>
  <sheetData>
    <row r="1" spans="1:11" ht="17.45" x14ac:dyDescent="0.3">
      <c r="A1" s="583" t="s">
        <v>0</v>
      </c>
      <c r="B1" s="584"/>
      <c r="C1" s="584"/>
      <c r="D1" s="584"/>
      <c r="E1" s="584"/>
      <c r="F1" s="584"/>
      <c r="G1" s="584"/>
      <c r="H1" s="585"/>
    </row>
    <row r="2" spans="1:11" ht="15.6" x14ac:dyDescent="0.3">
      <c r="A2" s="586" t="s">
        <v>1</v>
      </c>
      <c r="B2" s="587"/>
      <c r="C2" s="587"/>
      <c r="D2" s="587"/>
      <c r="E2" s="587"/>
      <c r="F2" s="587"/>
      <c r="G2" s="587"/>
      <c r="H2" s="588"/>
    </row>
    <row r="3" spans="1:11" ht="17.45" x14ac:dyDescent="0.3">
      <c r="A3" s="589" t="s">
        <v>2</v>
      </c>
      <c r="B3" s="590"/>
      <c r="C3" s="590"/>
      <c r="D3" s="590"/>
      <c r="E3" s="590"/>
      <c r="F3" s="590"/>
      <c r="G3" s="590"/>
      <c r="H3" s="591"/>
    </row>
    <row r="4" spans="1:11" ht="15.6" x14ac:dyDescent="0.3">
      <c r="A4" s="586" t="s">
        <v>353</v>
      </c>
      <c r="B4" s="587"/>
      <c r="C4" s="587"/>
      <c r="D4" s="587"/>
      <c r="E4" s="587"/>
      <c r="F4" s="587"/>
      <c r="G4" s="587"/>
      <c r="H4" s="588"/>
    </row>
    <row r="5" spans="1:11" ht="17.45" x14ac:dyDescent="0.3">
      <c r="A5" s="589" t="s">
        <v>354</v>
      </c>
      <c r="B5" s="590"/>
      <c r="C5" s="590"/>
      <c r="D5" s="590"/>
      <c r="E5" s="590"/>
      <c r="F5" s="590"/>
      <c r="G5" s="590"/>
      <c r="H5" s="591"/>
    </row>
    <row r="6" spans="1:11" ht="17.45" x14ac:dyDescent="0.3">
      <c r="A6" s="152" t="s">
        <v>6</v>
      </c>
      <c r="C6" s="17" t="s">
        <v>7</v>
      </c>
      <c r="D6" s="153"/>
      <c r="E6" s="154"/>
      <c r="F6" s="155"/>
      <c r="G6" s="155"/>
      <c r="H6" s="156"/>
    </row>
    <row r="7" spans="1:11" ht="17.45" x14ac:dyDescent="0.3">
      <c r="A7" s="152" t="s">
        <v>9</v>
      </c>
      <c r="C7" s="17" t="s">
        <v>10</v>
      </c>
      <c r="D7" s="153"/>
      <c r="E7" s="154"/>
      <c r="F7" s="157" t="s">
        <v>355</v>
      </c>
      <c r="G7" s="157"/>
      <c r="H7" s="158">
        <v>1</v>
      </c>
    </row>
    <row r="8" spans="1:11" ht="17.45" x14ac:dyDescent="0.3">
      <c r="A8" s="152" t="s">
        <v>8</v>
      </c>
      <c r="C8" s="16">
        <v>1223</v>
      </c>
      <c r="D8" s="155"/>
      <c r="E8" s="159"/>
      <c r="F8" s="153"/>
      <c r="G8" s="153"/>
      <c r="H8" s="160"/>
    </row>
    <row r="9" spans="1:11" ht="17.45" x14ac:dyDescent="0.3">
      <c r="A9" s="152" t="s">
        <v>356</v>
      </c>
      <c r="B9" s="153"/>
      <c r="C9" s="16" t="s">
        <v>13</v>
      </c>
      <c r="D9" s="153"/>
      <c r="E9" s="154"/>
      <c r="F9" s="153"/>
      <c r="G9" s="161"/>
      <c r="H9" s="162"/>
    </row>
    <row r="10" spans="1:11" ht="17.45" x14ac:dyDescent="0.3">
      <c r="A10" s="152" t="s">
        <v>14</v>
      </c>
      <c r="B10" s="153"/>
      <c r="C10" s="161" t="s">
        <v>15</v>
      </c>
      <c r="D10" s="163"/>
      <c r="E10" s="154"/>
      <c r="F10" s="153"/>
      <c r="G10" s="164"/>
      <c r="H10" s="162"/>
    </row>
    <row r="11" spans="1:11" ht="17.45" x14ac:dyDescent="0.3">
      <c r="A11" s="592" t="s">
        <v>357</v>
      </c>
      <c r="B11" s="593"/>
      <c r="C11" s="593"/>
      <c r="D11" s="593"/>
      <c r="E11" s="593"/>
      <c r="F11" s="593"/>
      <c r="G11" s="593"/>
      <c r="H11" s="594"/>
    </row>
    <row r="12" spans="1:11" ht="17.45" x14ac:dyDescent="0.3">
      <c r="A12" s="575" t="s">
        <v>337</v>
      </c>
      <c r="B12" s="566"/>
      <c r="C12" s="566"/>
      <c r="D12" s="566"/>
      <c r="E12" s="566"/>
      <c r="F12" s="566"/>
      <c r="G12" s="566"/>
      <c r="H12" s="576"/>
    </row>
    <row r="13" spans="1:11" ht="52.15" x14ac:dyDescent="0.3">
      <c r="A13" s="165" t="s">
        <v>16</v>
      </c>
      <c r="B13" s="166" t="s">
        <v>17</v>
      </c>
      <c r="C13" s="167" t="s">
        <v>342</v>
      </c>
      <c r="D13" s="167" t="s">
        <v>358</v>
      </c>
      <c r="E13" s="168" t="s">
        <v>344</v>
      </c>
      <c r="F13" s="167" t="s">
        <v>345</v>
      </c>
      <c r="G13" s="167" t="s">
        <v>346</v>
      </c>
      <c r="H13" s="169" t="s">
        <v>19</v>
      </c>
    </row>
    <row r="14" spans="1:11" ht="18" x14ac:dyDescent="0.35">
      <c r="A14" s="170">
        <v>1</v>
      </c>
      <c r="B14" s="171" t="s">
        <v>21</v>
      </c>
      <c r="C14" s="172">
        <v>2.75</v>
      </c>
      <c r="D14" s="173">
        <v>5</v>
      </c>
      <c r="E14" s="174">
        <v>4</v>
      </c>
      <c r="F14" s="172">
        <v>14.5</v>
      </c>
      <c r="G14" s="175">
        <f>SUM(C14:F14)</f>
        <v>26.25</v>
      </c>
      <c r="H14" s="176" t="str">
        <f t="shared" ref="H14:H19" si="0">IF(G14&gt;=91,"A1",IF(G14&gt;=81,"A2",IF(G14&gt;=71,"B1",IF(G14&gt;=61,"B2",IF(G14&gt;=51,"C1",IF(G14&gt;=41,"C2",IF(G14&gt;=33,"D","E")))))))</f>
        <v>E</v>
      </c>
      <c r="K14" s="415">
        <f>SUM(G14:G18)</f>
        <v>150</v>
      </c>
    </row>
    <row r="15" spans="1:11" ht="18" x14ac:dyDescent="0.35">
      <c r="A15" s="170">
        <v>2</v>
      </c>
      <c r="B15" s="171" t="s">
        <v>22</v>
      </c>
      <c r="C15" s="177">
        <v>5.25</v>
      </c>
      <c r="D15" s="173">
        <v>4</v>
      </c>
      <c r="E15" s="174">
        <v>4</v>
      </c>
      <c r="F15" s="173">
        <v>32.5</v>
      </c>
      <c r="G15" s="173">
        <f>SUM(C15:F15)</f>
        <v>45.75</v>
      </c>
      <c r="H15" s="176" t="str">
        <f t="shared" si="0"/>
        <v>C2</v>
      </c>
    </row>
    <row r="16" spans="1:11" ht="18" x14ac:dyDescent="0.35">
      <c r="A16" s="170">
        <v>3</v>
      </c>
      <c r="B16" s="171" t="s">
        <v>23</v>
      </c>
      <c r="C16" s="173">
        <v>0</v>
      </c>
      <c r="D16" s="173">
        <v>3</v>
      </c>
      <c r="E16" s="174">
        <v>2</v>
      </c>
      <c r="F16" s="173">
        <v>14</v>
      </c>
      <c r="G16" s="178">
        <f>SUM(C16:F16)</f>
        <v>19</v>
      </c>
      <c r="H16" s="176" t="str">
        <f t="shared" si="0"/>
        <v>E</v>
      </c>
    </row>
    <row r="17" spans="1:8" ht="18" x14ac:dyDescent="0.35">
      <c r="A17" s="170">
        <v>4</v>
      </c>
      <c r="B17" s="171" t="s">
        <v>24</v>
      </c>
      <c r="C17" s="177">
        <v>4</v>
      </c>
      <c r="D17" s="173">
        <v>3</v>
      </c>
      <c r="E17" s="174">
        <v>4</v>
      </c>
      <c r="F17" s="173">
        <v>19.5</v>
      </c>
      <c r="G17" s="179">
        <f>SUM(C17:F17)</f>
        <v>30.5</v>
      </c>
      <c r="H17" s="176" t="str">
        <f t="shared" si="0"/>
        <v>E</v>
      </c>
    </row>
    <row r="18" spans="1:8" ht="18" x14ac:dyDescent="0.35">
      <c r="A18" s="170">
        <v>5</v>
      </c>
      <c r="B18" s="171" t="s">
        <v>359</v>
      </c>
      <c r="C18" s="173">
        <v>2</v>
      </c>
      <c r="D18" s="173">
        <v>4.5</v>
      </c>
      <c r="E18" s="174">
        <v>5</v>
      </c>
      <c r="F18" s="173">
        <v>17</v>
      </c>
      <c r="G18" s="179">
        <f>SUM(C18:F18)</f>
        <v>28.5</v>
      </c>
      <c r="H18" s="176" t="str">
        <f t="shared" si="0"/>
        <v>E</v>
      </c>
    </row>
    <row r="19" spans="1:8" ht="18" x14ac:dyDescent="0.35">
      <c r="A19" s="170">
        <v>6</v>
      </c>
      <c r="B19" s="180" t="s">
        <v>360</v>
      </c>
      <c r="C19" s="173">
        <v>1.25</v>
      </c>
      <c r="D19" s="173"/>
      <c r="E19" s="174"/>
      <c r="F19" s="173"/>
      <c r="G19" s="181">
        <v>14</v>
      </c>
      <c r="H19" s="182" t="str">
        <f t="shared" si="0"/>
        <v>E</v>
      </c>
    </row>
    <row r="20" spans="1:8" ht="18.75" x14ac:dyDescent="0.3">
      <c r="A20" s="170">
        <v>7</v>
      </c>
      <c r="B20" s="171" t="s">
        <v>361</v>
      </c>
      <c r="C20" s="183"/>
      <c r="D20" s="183"/>
      <c r="E20" s="174"/>
      <c r="F20" s="184">
        <v>26</v>
      </c>
      <c r="G20" s="185"/>
      <c r="H20" s="186"/>
    </row>
    <row r="21" spans="1:8" ht="18.75" x14ac:dyDescent="0.3">
      <c r="A21" s="187">
        <v>8</v>
      </c>
      <c r="B21" s="188" t="s">
        <v>362</v>
      </c>
      <c r="C21" s="189"/>
      <c r="D21" s="189"/>
      <c r="E21" s="190"/>
      <c r="F21" s="191">
        <v>19.5</v>
      </c>
      <c r="G21" s="192"/>
      <c r="H21" s="186"/>
    </row>
    <row r="22" spans="1:8" ht="18.75" x14ac:dyDescent="0.3">
      <c r="A22" s="193" t="s">
        <v>27</v>
      </c>
      <c r="B22" s="194"/>
      <c r="C22" s="195"/>
      <c r="D22" s="195"/>
      <c r="E22" s="195"/>
      <c r="F22" s="196"/>
      <c r="G22" s="197">
        <f>SUM(G14:G19)</f>
        <v>164</v>
      </c>
      <c r="H22" s="182"/>
    </row>
    <row r="23" spans="1:8" ht="18.75" x14ac:dyDescent="0.3">
      <c r="A23" s="193" t="s">
        <v>363</v>
      </c>
      <c r="B23" s="194"/>
      <c r="C23" s="195"/>
      <c r="D23" s="195"/>
      <c r="E23" s="195"/>
      <c r="F23" s="196"/>
      <c r="G23" s="198">
        <f>G22/550*100</f>
        <v>29.818181818181817</v>
      </c>
      <c r="H23" s="182" t="str">
        <f t="shared" ref="H23" si="1">IF(G23&gt;=91,"A1",IF(G23&gt;=81,"A2",IF(G23&gt;=71,"B1",IF(G23&gt;=61,"B2",IF(G23&gt;=51,"C1",IF(G23&gt;=41,"C2",IF(G23&gt;=33,"D","E")))))))</f>
        <v>E</v>
      </c>
    </row>
    <row r="24" spans="1:8" ht="18.75" x14ac:dyDescent="0.25">
      <c r="A24" s="199" t="s">
        <v>364</v>
      </c>
      <c r="B24" s="200"/>
      <c r="C24" s="200"/>
      <c r="D24" s="200"/>
      <c r="E24" s="201"/>
      <c r="F24" s="200"/>
      <c r="G24" s="200"/>
      <c r="H24" s="202"/>
    </row>
    <row r="25" spans="1:8" ht="18" x14ac:dyDescent="0.25">
      <c r="A25" s="577" t="s">
        <v>365</v>
      </c>
      <c r="B25" s="578"/>
      <c r="C25" s="578"/>
      <c r="D25" s="578"/>
      <c r="E25" s="578"/>
      <c r="F25" s="578"/>
      <c r="G25" s="578"/>
      <c r="H25" s="579"/>
    </row>
    <row r="26" spans="1:8" ht="18.75" x14ac:dyDescent="0.3">
      <c r="A26" s="580" t="s">
        <v>366</v>
      </c>
      <c r="B26" s="581"/>
      <c r="C26" s="581"/>
      <c r="D26" s="581"/>
      <c r="E26" s="581"/>
      <c r="F26" s="581"/>
      <c r="G26" s="581"/>
      <c r="H26" s="582"/>
    </row>
    <row r="27" spans="1:8" ht="18.75" x14ac:dyDescent="0.3">
      <c r="A27" s="580" t="s">
        <v>367</v>
      </c>
      <c r="B27" s="581"/>
      <c r="C27" s="581"/>
      <c r="D27" s="581"/>
      <c r="E27" s="581"/>
      <c r="F27" s="203"/>
      <c r="G27" s="204" t="s">
        <v>368</v>
      </c>
      <c r="H27" s="205"/>
    </row>
    <row r="28" spans="1:8" ht="18.75" x14ac:dyDescent="0.3">
      <c r="A28" s="206" t="s">
        <v>369</v>
      </c>
      <c r="B28" s="207"/>
      <c r="C28" s="207"/>
      <c r="D28" s="207"/>
      <c r="E28" s="208"/>
      <c r="F28" s="209"/>
      <c r="G28" s="209" t="s">
        <v>370</v>
      </c>
      <c r="H28" s="210"/>
    </row>
    <row r="29" spans="1:8" ht="18.75" x14ac:dyDescent="0.3">
      <c r="A29" s="580" t="s">
        <v>371</v>
      </c>
      <c r="B29" s="581"/>
      <c r="C29" s="581"/>
      <c r="D29" s="581"/>
      <c r="E29" s="581"/>
      <c r="F29" s="581"/>
      <c r="G29" s="581"/>
      <c r="H29" s="582"/>
    </row>
    <row r="30" spans="1:8" ht="18.75" x14ac:dyDescent="0.3">
      <c r="A30" s="580" t="s">
        <v>367</v>
      </c>
      <c r="B30" s="581"/>
      <c r="C30" s="581"/>
      <c r="D30" s="581"/>
      <c r="E30" s="581"/>
      <c r="F30" s="203"/>
      <c r="G30" s="204" t="s">
        <v>368</v>
      </c>
      <c r="H30" s="205"/>
    </row>
    <row r="31" spans="1:8" ht="18.75" x14ac:dyDescent="0.3">
      <c r="A31" s="211" t="s">
        <v>372</v>
      </c>
      <c r="B31" s="212"/>
      <c r="C31" s="212"/>
      <c r="D31" s="212"/>
      <c r="E31" s="213"/>
      <c r="F31" s="214"/>
      <c r="G31" s="215" t="s">
        <v>370</v>
      </c>
      <c r="H31" s="216"/>
    </row>
    <row r="32" spans="1:8" ht="18.75" x14ac:dyDescent="0.3">
      <c r="A32" s="211" t="s">
        <v>373</v>
      </c>
      <c r="B32" s="212"/>
      <c r="C32" s="212"/>
      <c r="D32" s="212"/>
      <c r="E32" s="213"/>
      <c r="F32" s="214"/>
      <c r="G32" s="209" t="s">
        <v>370</v>
      </c>
      <c r="H32" s="210"/>
    </row>
    <row r="33" spans="1:8" ht="18.75" x14ac:dyDescent="0.3">
      <c r="A33" s="211" t="s">
        <v>374</v>
      </c>
      <c r="B33" s="212"/>
      <c r="C33" s="212"/>
      <c r="D33" s="212"/>
      <c r="E33" s="213"/>
      <c r="F33" s="212"/>
      <c r="G33" s="217" t="s">
        <v>375</v>
      </c>
      <c r="H33" s="218"/>
    </row>
    <row r="34" spans="1:8" ht="18.75" x14ac:dyDescent="0.3">
      <c r="A34" s="211" t="s">
        <v>376</v>
      </c>
      <c r="B34" s="212"/>
      <c r="C34" s="212"/>
      <c r="D34" s="212"/>
      <c r="E34" s="213"/>
      <c r="F34" s="212"/>
      <c r="G34" s="217" t="s">
        <v>375</v>
      </c>
      <c r="H34" s="218"/>
    </row>
    <row r="35" spans="1:8" ht="18.75" x14ac:dyDescent="0.3">
      <c r="A35" s="580" t="s">
        <v>377</v>
      </c>
      <c r="B35" s="581"/>
      <c r="C35" s="581"/>
      <c r="D35" s="581"/>
      <c r="E35" s="581"/>
      <c r="F35" s="581"/>
      <c r="G35" s="581"/>
      <c r="H35" s="582"/>
    </row>
    <row r="36" spans="1:8" ht="18.75" x14ac:dyDescent="0.3">
      <c r="A36" s="580" t="s">
        <v>367</v>
      </c>
      <c r="B36" s="581"/>
      <c r="C36" s="581"/>
      <c r="D36" s="581"/>
      <c r="E36" s="581"/>
      <c r="F36" s="219"/>
      <c r="G36" s="219"/>
      <c r="H36" s="220"/>
    </row>
    <row r="37" spans="1:8" ht="18.75" x14ac:dyDescent="0.3">
      <c r="A37" s="206" t="s">
        <v>378</v>
      </c>
      <c r="B37" s="204"/>
      <c r="C37" s="221" t="s">
        <v>379</v>
      </c>
      <c r="D37" s="221"/>
      <c r="E37" s="222"/>
      <c r="F37" s="221"/>
      <c r="G37" s="221"/>
      <c r="H37" s="205"/>
    </row>
    <row r="38" spans="1:8" ht="18.75" x14ac:dyDescent="0.3">
      <c r="A38" s="223" t="s">
        <v>380</v>
      </c>
      <c r="B38" s="224"/>
      <c r="C38" s="217"/>
      <c r="D38" s="217"/>
      <c r="E38" s="225"/>
      <c r="F38" s="217"/>
      <c r="G38" s="217"/>
      <c r="H38" s="218"/>
    </row>
    <row r="39" spans="1:8" ht="18.75" x14ac:dyDescent="0.3">
      <c r="A39" s="580" t="s">
        <v>381</v>
      </c>
      <c r="B39" s="581"/>
      <c r="C39" s="581"/>
      <c r="D39" s="581"/>
      <c r="E39" s="598"/>
      <c r="F39" s="226"/>
      <c r="G39" s="215" t="s">
        <v>382</v>
      </c>
      <c r="H39" s="227"/>
    </row>
    <row r="40" spans="1:8" ht="18.75" x14ac:dyDescent="0.3">
      <c r="A40" s="228" t="s">
        <v>383</v>
      </c>
      <c r="B40" s="215" t="s">
        <v>19</v>
      </c>
      <c r="C40" s="215" t="s">
        <v>383</v>
      </c>
      <c r="D40" s="215" t="s">
        <v>19</v>
      </c>
      <c r="E40" s="229"/>
      <c r="F40" s="215" t="s">
        <v>384</v>
      </c>
      <c r="G40" s="215"/>
      <c r="H40" s="230" t="s">
        <v>19</v>
      </c>
    </row>
    <row r="41" spans="1:8" ht="18.75" x14ac:dyDescent="0.3">
      <c r="A41" s="231" t="s">
        <v>385</v>
      </c>
      <c r="B41" s="215" t="s">
        <v>386</v>
      </c>
      <c r="C41" s="232" t="s">
        <v>387</v>
      </c>
      <c r="D41" s="232" t="s">
        <v>388</v>
      </c>
      <c r="E41" s="229"/>
      <c r="F41" s="232">
        <v>3</v>
      </c>
      <c r="G41" s="232"/>
      <c r="H41" s="233" t="s">
        <v>375</v>
      </c>
    </row>
    <row r="42" spans="1:8" ht="18.75" x14ac:dyDescent="0.3">
      <c r="A42" s="231" t="s">
        <v>389</v>
      </c>
      <c r="B42" s="215" t="s">
        <v>390</v>
      </c>
      <c r="C42" s="232" t="s">
        <v>391</v>
      </c>
      <c r="D42" s="232" t="s">
        <v>392</v>
      </c>
      <c r="E42" s="229"/>
      <c r="F42" s="232">
        <v>2</v>
      </c>
      <c r="G42" s="232"/>
      <c r="H42" s="233" t="s">
        <v>370</v>
      </c>
    </row>
    <row r="43" spans="1:8" ht="18.75" x14ac:dyDescent="0.3">
      <c r="A43" s="231" t="s">
        <v>393</v>
      </c>
      <c r="B43" s="215" t="s">
        <v>394</v>
      </c>
      <c r="C43" s="232" t="s">
        <v>395</v>
      </c>
      <c r="D43" s="232" t="s">
        <v>396</v>
      </c>
      <c r="E43" s="229"/>
      <c r="F43" s="232">
        <v>1</v>
      </c>
      <c r="G43" s="232"/>
      <c r="H43" s="233" t="s">
        <v>397</v>
      </c>
    </row>
    <row r="44" spans="1:8" ht="18.75" x14ac:dyDescent="0.3">
      <c r="A44" s="231" t="s">
        <v>398</v>
      </c>
      <c r="B44" s="215" t="s">
        <v>399</v>
      </c>
      <c r="C44" s="232" t="s">
        <v>400</v>
      </c>
      <c r="D44" s="232" t="s">
        <v>401</v>
      </c>
      <c r="E44" s="234"/>
      <c r="F44" s="235"/>
      <c r="G44" s="236"/>
      <c r="H44" s="237"/>
    </row>
    <row r="45" spans="1:8" ht="19.5" thickBot="1" x14ac:dyDescent="0.3">
      <c r="A45" s="238">
        <v>45206</v>
      </c>
      <c r="B45" s="239"/>
      <c r="C45" s="240" t="s">
        <v>402</v>
      </c>
      <c r="D45" s="240"/>
      <c r="E45" s="241"/>
      <c r="F45" s="240"/>
      <c r="G45" s="240" t="s">
        <v>403</v>
      </c>
      <c r="H45" s="242"/>
    </row>
    <row r="46" spans="1:8" ht="15.75" thickBot="1" x14ac:dyDescent="0.3"/>
    <row r="47" spans="1:8" ht="18.75" x14ac:dyDescent="0.3">
      <c r="A47" s="583" t="s">
        <v>0</v>
      </c>
      <c r="B47" s="584"/>
      <c r="C47" s="584"/>
      <c r="D47" s="584"/>
      <c r="E47" s="584"/>
      <c r="F47" s="584"/>
      <c r="G47" s="584"/>
      <c r="H47" s="585"/>
    </row>
    <row r="48" spans="1:8" ht="15.75" x14ac:dyDescent="0.25">
      <c r="A48" s="586" t="s">
        <v>1</v>
      </c>
      <c r="B48" s="587"/>
      <c r="C48" s="587"/>
      <c r="D48" s="587"/>
      <c r="E48" s="587"/>
      <c r="F48" s="587"/>
      <c r="G48" s="587"/>
      <c r="H48" s="588"/>
    </row>
    <row r="49" spans="1:8" ht="18.75" x14ac:dyDescent="0.3">
      <c r="A49" s="589" t="s">
        <v>2</v>
      </c>
      <c r="B49" s="590"/>
      <c r="C49" s="590"/>
      <c r="D49" s="590"/>
      <c r="E49" s="590"/>
      <c r="F49" s="590"/>
      <c r="G49" s="590"/>
      <c r="H49" s="591"/>
    </row>
    <row r="50" spans="1:8" ht="15.75" x14ac:dyDescent="0.25">
      <c r="A50" s="586" t="s">
        <v>353</v>
      </c>
      <c r="B50" s="587"/>
      <c r="C50" s="587"/>
      <c r="D50" s="587"/>
      <c r="E50" s="587"/>
      <c r="F50" s="587"/>
      <c r="G50" s="587"/>
      <c r="H50" s="588"/>
    </row>
    <row r="51" spans="1:8" ht="18.75" x14ac:dyDescent="0.3">
      <c r="A51" s="589" t="s">
        <v>354</v>
      </c>
      <c r="B51" s="590"/>
      <c r="C51" s="590"/>
      <c r="D51" s="590"/>
      <c r="E51" s="590"/>
      <c r="F51" s="590"/>
      <c r="G51" s="590"/>
      <c r="H51" s="591"/>
    </row>
    <row r="52" spans="1:8" ht="18.75" x14ac:dyDescent="0.3">
      <c r="A52" s="152" t="s">
        <v>6</v>
      </c>
      <c r="C52" s="16" t="s">
        <v>7</v>
      </c>
      <c r="D52" s="153"/>
      <c r="E52" s="154"/>
      <c r="F52" s="155"/>
      <c r="G52" s="155"/>
      <c r="H52" s="156"/>
    </row>
    <row r="53" spans="1:8" ht="18.75" x14ac:dyDescent="0.3">
      <c r="A53" s="152" t="s">
        <v>9</v>
      </c>
      <c r="C53" s="16" t="s">
        <v>32</v>
      </c>
      <c r="D53" s="153"/>
      <c r="E53" s="154"/>
      <c r="F53" s="157" t="s">
        <v>355</v>
      </c>
      <c r="G53" s="157"/>
      <c r="H53" s="158">
        <v>2</v>
      </c>
    </row>
    <row r="54" spans="1:8" ht="18.75" x14ac:dyDescent="0.3">
      <c r="A54" s="152" t="s">
        <v>8</v>
      </c>
      <c r="C54" s="16">
        <v>1232</v>
      </c>
      <c r="D54" s="155"/>
      <c r="E54" s="159"/>
      <c r="F54" s="153"/>
      <c r="G54" s="153"/>
      <c r="H54" s="160"/>
    </row>
    <row r="55" spans="1:8" ht="18.75" x14ac:dyDescent="0.3">
      <c r="A55" s="152" t="s">
        <v>356</v>
      </c>
      <c r="B55" s="153"/>
      <c r="C55" s="244" t="s">
        <v>33</v>
      </c>
      <c r="D55" s="244"/>
      <c r="E55" s="154"/>
      <c r="F55" s="153"/>
      <c r="G55" s="153"/>
      <c r="H55" s="245"/>
    </row>
    <row r="56" spans="1:8" ht="18.75" x14ac:dyDescent="0.3">
      <c r="A56" s="595" t="s">
        <v>14</v>
      </c>
      <c r="B56" s="596"/>
      <c r="C56" s="597" t="s">
        <v>34</v>
      </c>
      <c r="D56" s="597"/>
      <c r="E56" s="154"/>
      <c r="F56" s="153"/>
      <c r="G56" s="153"/>
      <c r="H56" s="245"/>
    </row>
    <row r="57" spans="1:8" ht="18.75" x14ac:dyDescent="0.3">
      <c r="A57" s="592" t="s">
        <v>357</v>
      </c>
      <c r="B57" s="593"/>
      <c r="C57" s="593"/>
      <c r="D57" s="593"/>
      <c r="E57" s="593"/>
      <c r="F57" s="593"/>
      <c r="G57" s="593"/>
      <c r="H57" s="594"/>
    </row>
    <row r="58" spans="1:8" ht="18.75" x14ac:dyDescent="0.3">
      <c r="A58" s="575" t="s">
        <v>337</v>
      </c>
      <c r="B58" s="566"/>
      <c r="C58" s="566"/>
      <c r="D58" s="566"/>
      <c r="E58" s="566"/>
      <c r="F58" s="566"/>
      <c r="G58" s="566"/>
      <c r="H58" s="576"/>
    </row>
    <row r="59" spans="1:8" ht="56.25" x14ac:dyDescent="0.25">
      <c r="A59" s="165" t="s">
        <v>16</v>
      </c>
      <c r="B59" s="166" t="s">
        <v>17</v>
      </c>
      <c r="C59" s="246" t="s">
        <v>342</v>
      </c>
      <c r="D59" s="246" t="s">
        <v>358</v>
      </c>
      <c r="E59" s="247" t="s">
        <v>344</v>
      </c>
      <c r="F59" s="248" t="s">
        <v>345</v>
      </c>
      <c r="G59" s="246" t="s">
        <v>346</v>
      </c>
      <c r="H59" s="169" t="s">
        <v>19</v>
      </c>
    </row>
    <row r="60" spans="1:8" ht="18.75" x14ac:dyDescent="0.3">
      <c r="A60" s="170">
        <v>1</v>
      </c>
      <c r="B60" s="171" t="s">
        <v>21</v>
      </c>
      <c r="C60" s="172">
        <v>7.25</v>
      </c>
      <c r="D60" s="173">
        <v>5</v>
      </c>
      <c r="E60" s="174">
        <v>4</v>
      </c>
      <c r="F60" s="172">
        <v>33.5</v>
      </c>
      <c r="G60" s="175">
        <f t="shared" ref="G60:G61" si="2">SUM(C60:F60)</f>
        <v>49.75</v>
      </c>
      <c r="H60" s="176" t="str">
        <f t="shared" ref="H60:H65" si="3">IF(G60&gt;=91,"A1",IF(G60&gt;=81,"A2",IF(G60&gt;=71,"B1",IF(G60&gt;=61,"B2",IF(G60&gt;=51,"C1",IF(G60&gt;=41,"C2",IF(G60&gt;=33,"D","E")))))))</f>
        <v>C2</v>
      </c>
    </row>
    <row r="61" spans="1:8" ht="18.75" x14ac:dyDescent="0.3">
      <c r="A61" s="170">
        <v>2</v>
      </c>
      <c r="B61" s="171" t="s">
        <v>22</v>
      </c>
      <c r="C61" s="177">
        <v>6.25</v>
      </c>
      <c r="D61" s="173">
        <v>4</v>
      </c>
      <c r="E61" s="174">
        <v>4</v>
      </c>
      <c r="F61" s="173">
        <v>38.5</v>
      </c>
      <c r="G61" s="183">
        <f t="shared" si="2"/>
        <v>52.75</v>
      </c>
      <c r="H61" s="176" t="str">
        <f t="shared" si="3"/>
        <v>C1</v>
      </c>
    </row>
    <row r="62" spans="1:8" ht="18.75" x14ac:dyDescent="0.3">
      <c r="A62" s="170">
        <v>3</v>
      </c>
      <c r="B62" s="171" t="s">
        <v>23</v>
      </c>
      <c r="C62" s="173">
        <v>7</v>
      </c>
      <c r="D62" s="173">
        <v>3</v>
      </c>
      <c r="E62" s="174">
        <v>3</v>
      </c>
      <c r="F62" s="173">
        <v>20.5</v>
      </c>
      <c r="G62" s="179">
        <f t="shared" ref="G62" si="4">SUM(C62:F62)</f>
        <v>33.5</v>
      </c>
      <c r="H62" s="176" t="str">
        <f t="shared" si="3"/>
        <v>D</v>
      </c>
    </row>
    <row r="63" spans="1:8" ht="18.75" x14ac:dyDescent="0.3">
      <c r="A63" s="170">
        <v>4</v>
      </c>
      <c r="B63" s="171" t="s">
        <v>24</v>
      </c>
      <c r="C63" s="249">
        <v>8.25</v>
      </c>
      <c r="D63" s="173">
        <v>3</v>
      </c>
      <c r="E63" s="174">
        <v>5</v>
      </c>
      <c r="F63" s="173">
        <v>38</v>
      </c>
      <c r="G63" s="183">
        <f t="shared" ref="G63:G64" si="5">SUM(C63:F63)</f>
        <v>54.25</v>
      </c>
      <c r="H63" s="176" t="str">
        <f t="shared" si="3"/>
        <v>C1</v>
      </c>
    </row>
    <row r="64" spans="1:8" ht="18.75" x14ac:dyDescent="0.3">
      <c r="A64" s="170">
        <v>5</v>
      </c>
      <c r="B64" s="171" t="s">
        <v>359</v>
      </c>
      <c r="C64" s="173">
        <v>9.25</v>
      </c>
      <c r="D64" s="173">
        <v>4.5</v>
      </c>
      <c r="E64" s="174">
        <v>4.5</v>
      </c>
      <c r="F64" s="173">
        <v>23.5</v>
      </c>
      <c r="G64" s="183">
        <f t="shared" si="5"/>
        <v>41.75</v>
      </c>
      <c r="H64" s="176" t="str">
        <f t="shared" si="3"/>
        <v>C2</v>
      </c>
    </row>
    <row r="65" spans="1:8" ht="18.75" x14ac:dyDescent="0.3">
      <c r="A65" s="170">
        <v>6</v>
      </c>
      <c r="B65" s="180" t="s">
        <v>360</v>
      </c>
      <c r="C65" s="173">
        <v>7.25</v>
      </c>
      <c r="D65" s="173"/>
      <c r="E65" s="174"/>
      <c r="F65" s="173"/>
      <c r="G65" s="181">
        <v>23</v>
      </c>
      <c r="H65" s="182" t="str">
        <f t="shared" si="3"/>
        <v>E</v>
      </c>
    </row>
    <row r="66" spans="1:8" ht="18.75" x14ac:dyDescent="0.3">
      <c r="A66" s="170">
        <v>7</v>
      </c>
      <c r="B66" s="171" t="s">
        <v>361</v>
      </c>
      <c r="C66" s="183"/>
      <c r="D66" s="183"/>
      <c r="E66" s="174"/>
      <c r="F66" s="250">
        <v>31.5</v>
      </c>
      <c r="G66" s="185"/>
      <c r="H66" s="186"/>
    </row>
    <row r="67" spans="1:8" ht="18.75" x14ac:dyDescent="0.3">
      <c r="A67" s="170">
        <v>8</v>
      </c>
      <c r="B67" s="171" t="s">
        <v>362</v>
      </c>
      <c r="C67" s="251"/>
      <c r="D67" s="251"/>
      <c r="E67" s="252"/>
      <c r="F67" s="191">
        <v>34</v>
      </c>
      <c r="G67" s="185"/>
      <c r="H67" s="186"/>
    </row>
    <row r="68" spans="1:8" ht="18.75" x14ac:dyDescent="0.3">
      <c r="A68" s="193" t="s">
        <v>27</v>
      </c>
      <c r="B68" s="194"/>
      <c r="C68" s="195"/>
      <c r="D68" s="195"/>
      <c r="E68" s="195"/>
      <c r="F68" s="196"/>
      <c r="G68" s="197">
        <f>SUM(G60:G65)</f>
        <v>255</v>
      </c>
      <c r="H68" s="182"/>
    </row>
    <row r="69" spans="1:8" ht="18.75" x14ac:dyDescent="0.3">
      <c r="A69" s="193" t="s">
        <v>363</v>
      </c>
      <c r="B69" s="194"/>
      <c r="C69" s="195"/>
      <c r="D69" s="195"/>
      <c r="E69" s="195"/>
      <c r="F69" s="196"/>
      <c r="G69" s="198">
        <f>G68/550*100</f>
        <v>46.36363636363636</v>
      </c>
      <c r="H69" s="182" t="str">
        <f t="shared" ref="H69" si="6">IF(G69&gt;=91,"A1",IF(G69&gt;=81,"A2",IF(G69&gt;=71,"B1",IF(G69&gt;=61,"B2",IF(G69&gt;=51,"C1",IF(G69&gt;=41,"C2",IF(G69&gt;=33,"D","E")))))))</f>
        <v>C2</v>
      </c>
    </row>
    <row r="70" spans="1:8" ht="18.75" x14ac:dyDescent="0.25">
      <c r="A70" s="199" t="s">
        <v>364</v>
      </c>
      <c r="B70" s="200"/>
      <c r="C70" s="200"/>
      <c r="D70" s="200"/>
      <c r="E70" s="201"/>
      <c r="F70" s="200"/>
      <c r="G70" s="200"/>
      <c r="H70" s="202"/>
    </row>
    <row r="71" spans="1:8" ht="18" x14ac:dyDescent="0.25">
      <c r="A71" s="577" t="s">
        <v>365</v>
      </c>
      <c r="B71" s="578"/>
      <c r="C71" s="578"/>
      <c r="D71" s="578"/>
      <c r="E71" s="578"/>
      <c r="F71" s="578"/>
      <c r="G71" s="578"/>
      <c r="H71" s="579"/>
    </row>
    <row r="72" spans="1:8" ht="18.75" x14ac:dyDescent="0.3">
      <c r="A72" s="580" t="s">
        <v>366</v>
      </c>
      <c r="B72" s="581"/>
      <c r="C72" s="581"/>
      <c r="D72" s="581"/>
      <c r="E72" s="581"/>
      <c r="F72" s="581"/>
      <c r="G72" s="581"/>
      <c r="H72" s="582"/>
    </row>
    <row r="73" spans="1:8" ht="18.75" x14ac:dyDescent="0.3">
      <c r="A73" s="580" t="s">
        <v>367</v>
      </c>
      <c r="B73" s="581"/>
      <c r="C73" s="581"/>
      <c r="D73" s="581"/>
      <c r="E73" s="581"/>
      <c r="F73" s="203"/>
      <c r="G73" s="204" t="s">
        <v>368</v>
      </c>
      <c r="H73" s="205"/>
    </row>
    <row r="74" spans="1:8" ht="18.75" x14ac:dyDescent="0.3">
      <c r="A74" s="206" t="s">
        <v>369</v>
      </c>
      <c r="B74" s="207"/>
      <c r="C74" s="207"/>
      <c r="D74" s="207"/>
      <c r="E74" s="208"/>
      <c r="F74" s="209"/>
      <c r="G74" s="209" t="s">
        <v>370</v>
      </c>
      <c r="H74" s="210"/>
    </row>
    <row r="75" spans="1:8" ht="18.75" x14ac:dyDescent="0.3">
      <c r="A75" s="580" t="s">
        <v>371</v>
      </c>
      <c r="B75" s="581"/>
      <c r="C75" s="581"/>
      <c r="D75" s="581"/>
      <c r="E75" s="581"/>
      <c r="F75" s="581"/>
      <c r="G75" s="581"/>
      <c r="H75" s="582"/>
    </row>
    <row r="76" spans="1:8" ht="18.75" x14ac:dyDescent="0.3">
      <c r="A76" s="580" t="s">
        <v>367</v>
      </c>
      <c r="B76" s="581"/>
      <c r="C76" s="581"/>
      <c r="D76" s="581"/>
      <c r="E76" s="581"/>
      <c r="F76" s="203"/>
      <c r="G76" s="204" t="s">
        <v>368</v>
      </c>
      <c r="H76" s="205"/>
    </row>
    <row r="77" spans="1:8" ht="18.75" x14ac:dyDescent="0.3">
      <c r="A77" s="211" t="s">
        <v>372</v>
      </c>
      <c r="B77" s="212"/>
      <c r="C77" s="212"/>
      <c r="D77" s="212"/>
      <c r="E77" s="213"/>
      <c r="F77" s="214"/>
      <c r="G77" s="215" t="s">
        <v>375</v>
      </c>
      <c r="H77" s="216"/>
    </row>
    <row r="78" spans="1:8" ht="18.75" x14ac:dyDescent="0.3">
      <c r="A78" s="211" t="s">
        <v>373</v>
      </c>
      <c r="B78" s="212"/>
      <c r="C78" s="212"/>
      <c r="D78" s="212"/>
      <c r="E78" s="213"/>
      <c r="F78" s="214"/>
      <c r="G78" s="209" t="s">
        <v>375</v>
      </c>
      <c r="H78" s="210"/>
    </row>
    <row r="79" spans="1:8" ht="18.75" x14ac:dyDescent="0.3">
      <c r="A79" s="211" t="s">
        <v>374</v>
      </c>
      <c r="B79" s="212"/>
      <c r="C79" s="212"/>
      <c r="D79" s="212"/>
      <c r="E79" s="213"/>
      <c r="F79" s="212"/>
      <c r="G79" s="217" t="s">
        <v>375</v>
      </c>
      <c r="H79" s="218"/>
    </row>
    <row r="80" spans="1:8" ht="18.75" x14ac:dyDescent="0.3">
      <c r="A80" s="211" t="s">
        <v>376</v>
      </c>
      <c r="B80" s="212"/>
      <c r="C80" s="212"/>
      <c r="D80" s="212"/>
      <c r="E80" s="213"/>
      <c r="F80" s="212"/>
      <c r="G80" s="217" t="s">
        <v>375</v>
      </c>
      <c r="H80" s="218"/>
    </row>
    <row r="81" spans="1:8" ht="18.75" x14ac:dyDescent="0.3">
      <c r="A81" s="580" t="s">
        <v>377</v>
      </c>
      <c r="B81" s="581"/>
      <c r="C81" s="581"/>
      <c r="D81" s="581"/>
      <c r="E81" s="581"/>
      <c r="F81" s="581"/>
      <c r="G81" s="581"/>
      <c r="H81" s="582"/>
    </row>
    <row r="82" spans="1:8" ht="18.75" x14ac:dyDescent="0.3">
      <c r="A82" s="580" t="s">
        <v>367</v>
      </c>
      <c r="B82" s="581"/>
      <c r="C82" s="581"/>
      <c r="D82" s="581"/>
      <c r="E82" s="581"/>
      <c r="F82" s="219"/>
      <c r="G82" s="219"/>
      <c r="H82" s="220"/>
    </row>
    <row r="83" spans="1:8" ht="18.75" x14ac:dyDescent="0.3">
      <c r="A83" s="206" t="s">
        <v>378</v>
      </c>
      <c r="B83" s="204"/>
      <c r="C83" s="221" t="s">
        <v>404</v>
      </c>
      <c r="D83" s="221"/>
      <c r="E83" s="222"/>
      <c r="F83" s="221"/>
      <c r="G83" s="221"/>
      <c r="H83" s="205"/>
    </row>
    <row r="84" spans="1:8" ht="18.75" x14ac:dyDescent="0.3">
      <c r="A84" s="223" t="s">
        <v>380</v>
      </c>
      <c r="B84" s="224"/>
      <c r="C84" s="217"/>
      <c r="D84" s="217"/>
      <c r="E84" s="225"/>
      <c r="F84" s="217"/>
      <c r="G84" s="217"/>
      <c r="H84" s="218"/>
    </row>
    <row r="85" spans="1:8" ht="18.75" x14ac:dyDescent="0.3">
      <c r="A85" s="580" t="s">
        <v>381</v>
      </c>
      <c r="B85" s="581"/>
      <c r="C85" s="581"/>
      <c r="D85" s="581"/>
      <c r="E85" s="598"/>
      <c r="F85" s="226"/>
      <c r="G85" s="215" t="s">
        <v>382</v>
      </c>
      <c r="H85" s="227"/>
    </row>
    <row r="86" spans="1:8" ht="18.75" x14ac:dyDescent="0.3">
      <c r="A86" s="228" t="s">
        <v>383</v>
      </c>
      <c r="B86" s="215" t="s">
        <v>19</v>
      </c>
      <c r="C86" s="215" t="s">
        <v>383</v>
      </c>
      <c r="D86" s="215" t="s">
        <v>19</v>
      </c>
      <c r="E86" s="229"/>
      <c r="F86" s="215" t="s">
        <v>384</v>
      </c>
      <c r="G86" s="215"/>
      <c r="H86" s="230" t="s">
        <v>19</v>
      </c>
    </row>
    <row r="87" spans="1:8" ht="18.75" x14ac:dyDescent="0.3">
      <c r="A87" s="231" t="s">
        <v>385</v>
      </c>
      <c r="B87" s="215"/>
      <c r="C87" s="232" t="s">
        <v>387</v>
      </c>
      <c r="D87" s="232" t="s">
        <v>388</v>
      </c>
      <c r="E87" s="229"/>
      <c r="F87" s="232">
        <v>3</v>
      </c>
      <c r="G87" s="232"/>
      <c r="H87" s="233" t="s">
        <v>375</v>
      </c>
    </row>
    <row r="88" spans="1:8" ht="18.75" x14ac:dyDescent="0.3">
      <c r="A88" s="231" t="s">
        <v>389</v>
      </c>
      <c r="B88" s="215" t="s">
        <v>390</v>
      </c>
      <c r="C88" s="232" t="s">
        <v>391</v>
      </c>
      <c r="D88" s="232" t="s">
        <v>392</v>
      </c>
      <c r="E88" s="229"/>
      <c r="F88" s="232">
        <v>2</v>
      </c>
      <c r="G88" s="232"/>
      <c r="H88" s="233" t="s">
        <v>370</v>
      </c>
    </row>
    <row r="89" spans="1:8" ht="18.75" x14ac:dyDescent="0.3">
      <c r="A89" s="231" t="s">
        <v>393</v>
      </c>
      <c r="B89" s="215" t="s">
        <v>394</v>
      </c>
      <c r="C89" s="232" t="s">
        <v>395</v>
      </c>
      <c r="D89" s="232" t="s">
        <v>396</v>
      </c>
      <c r="E89" s="229"/>
      <c r="F89" s="232">
        <v>1</v>
      </c>
      <c r="G89" s="232"/>
      <c r="H89" s="233" t="s">
        <v>397</v>
      </c>
    </row>
    <row r="90" spans="1:8" ht="18.75" x14ac:dyDescent="0.3">
      <c r="A90" s="231" t="s">
        <v>398</v>
      </c>
      <c r="B90" s="215" t="s">
        <v>399</v>
      </c>
      <c r="C90" s="232" t="s">
        <v>400</v>
      </c>
      <c r="D90" s="232" t="s">
        <v>401</v>
      </c>
      <c r="E90" s="234"/>
      <c r="F90" s="235"/>
      <c r="G90" s="236"/>
      <c r="H90" s="237"/>
    </row>
    <row r="91" spans="1:8" ht="19.5" thickBot="1" x14ac:dyDescent="0.35">
      <c r="A91" s="253" t="s">
        <v>405</v>
      </c>
      <c r="B91" s="254"/>
      <c r="C91" s="255" t="s">
        <v>402</v>
      </c>
      <c r="D91" s="256"/>
      <c r="E91" s="257"/>
      <c r="F91" s="256"/>
      <c r="G91" s="255" t="s">
        <v>403</v>
      </c>
      <c r="H91" s="258"/>
    </row>
    <row r="92" spans="1:8" ht="15.75" thickBot="1" x14ac:dyDescent="0.3"/>
    <row r="93" spans="1:8" ht="18.75" x14ac:dyDescent="0.3">
      <c r="A93" s="583" t="s">
        <v>0</v>
      </c>
      <c r="B93" s="584"/>
      <c r="C93" s="584"/>
      <c r="D93" s="584"/>
      <c r="E93" s="584"/>
      <c r="F93" s="584"/>
      <c r="G93" s="584"/>
      <c r="H93" s="585"/>
    </row>
    <row r="94" spans="1:8" ht="15.75" x14ac:dyDescent="0.25">
      <c r="A94" s="586" t="s">
        <v>1</v>
      </c>
      <c r="B94" s="587"/>
      <c r="C94" s="587"/>
      <c r="D94" s="587"/>
      <c r="E94" s="587"/>
      <c r="F94" s="587"/>
      <c r="G94" s="587"/>
      <c r="H94" s="588"/>
    </row>
    <row r="95" spans="1:8" ht="18.75" x14ac:dyDescent="0.3">
      <c r="A95" s="589" t="s">
        <v>2</v>
      </c>
      <c r="B95" s="590"/>
      <c r="C95" s="590"/>
      <c r="D95" s="590"/>
      <c r="E95" s="590"/>
      <c r="F95" s="590"/>
      <c r="G95" s="590"/>
      <c r="H95" s="591"/>
    </row>
    <row r="96" spans="1:8" ht="15.75" x14ac:dyDescent="0.25">
      <c r="A96" s="586" t="s">
        <v>353</v>
      </c>
      <c r="B96" s="587"/>
      <c r="C96" s="587"/>
      <c r="D96" s="587"/>
      <c r="E96" s="587"/>
      <c r="F96" s="587"/>
      <c r="G96" s="587"/>
      <c r="H96" s="588"/>
    </row>
    <row r="97" spans="1:8" ht="18.75" x14ac:dyDescent="0.3">
      <c r="A97" s="589" t="s">
        <v>354</v>
      </c>
      <c r="B97" s="590"/>
      <c r="C97" s="590"/>
      <c r="D97" s="590"/>
      <c r="E97" s="590"/>
      <c r="F97" s="590"/>
      <c r="G97" s="590"/>
      <c r="H97" s="591"/>
    </row>
    <row r="98" spans="1:8" ht="18.75" x14ac:dyDescent="0.3">
      <c r="A98" s="152" t="s">
        <v>6</v>
      </c>
      <c r="C98" s="102" t="s">
        <v>7</v>
      </c>
      <c r="D98" s="155"/>
      <c r="F98" s="155"/>
      <c r="G98" s="155"/>
      <c r="H98" s="156"/>
    </row>
    <row r="99" spans="1:8" ht="18.75" x14ac:dyDescent="0.3">
      <c r="A99" s="152" t="s">
        <v>9</v>
      </c>
      <c r="C99" s="16" t="s">
        <v>36</v>
      </c>
      <c r="D99" s="16"/>
      <c r="F99" s="157" t="s">
        <v>355</v>
      </c>
      <c r="G99" s="157"/>
      <c r="H99" s="158">
        <v>3</v>
      </c>
    </row>
    <row r="100" spans="1:8" ht="18.75" x14ac:dyDescent="0.3">
      <c r="A100" s="152" t="s">
        <v>8</v>
      </c>
      <c r="C100" s="259">
        <v>1249</v>
      </c>
      <c r="D100" s="71"/>
      <c r="F100" s="153"/>
      <c r="G100" s="153"/>
      <c r="H100" s="160"/>
    </row>
    <row r="101" spans="1:8" ht="18.75" x14ac:dyDescent="0.3">
      <c r="A101" s="152" t="s">
        <v>356</v>
      </c>
      <c r="B101" s="153"/>
      <c r="C101" s="16" t="s">
        <v>37</v>
      </c>
      <c r="D101" s="153"/>
      <c r="E101" s="154"/>
      <c r="F101" s="153"/>
      <c r="G101" s="153"/>
      <c r="H101" s="245"/>
    </row>
    <row r="102" spans="1:8" ht="18.75" x14ac:dyDescent="0.3">
      <c r="A102" s="152" t="s">
        <v>14</v>
      </c>
      <c r="B102" s="153" t="s">
        <v>406</v>
      </c>
      <c r="C102" s="16" t="s">
        <v>38</v>
      </c>
      <c r="D102" s="161"/>
      <c r="E102" s="154"/>
      <c r="F102" s="153"/>
      <c r="G102" s="153"/>
      <c r="H102" s="245"/>
    </row>
    <row r="103" spans="1:8" ht="18.75" x14ac:dyDescent="0.3">
      <c r="A103" s="592" t="s">
        <v>357</v>
      </c>
      <c r="B103" s="593"/>
      <c r="C103" s="593"/>
      <c r="D103" s="593"/>
      <c r="E103" s="593"/>
      <c r="F103" s="593"/>
      <c r="G103" s="593"/>
      <c r="H103" s="594"/>
    </row>
    <row r="104" spans="1:8" ht="18.75" x14ac:dyDescent="0.3">
      <c r="A104" s="575" t="s">
        <v>337</v>
      </c>
      <c r="B104" s="566"/>
      <c r="C104" s="566"/>
      <c r="D104" s="566"/>
      <c r="E104" s="566"/>
      <c r="F104" s="566"/>
      <c r="G104" s="566"/>
      <c r="H104" s="576"/>
    </row>
    <row r="105" spans="1:8" ht="56.25" x14ac:dyDescent="0.25">
      <c r="A105" s="165" t="s">
        <v>16</v>
      </c>
      <c r="B105" s="166" t="s">
        <v>17</v>
      </c>
      <c r="C105" s="246" t="s">
        <v>342</v>
      </c>
      <c r="D105" s="246" t="s">
        <v>358</v>
      </c>
      <c r="E105" s="247" t="s">
        <v>344</v>
      </c>
      <c r="F105" s="248" t="s">
        <v>345</v>
      </c>
      <c r="G105" s="246" t="s">
        <v>346</v>
      </c>
      <c r="H105" s="169" t="s">
        <v>19</v>
      </c>
    </row>
    <row r="106" spans="1:8" ht="18.75" x14ac:dyDescent="0.3">
      <c r="A106" s="170">
        <v>1</v>
      </c>
      <c r="B106" s="171" t="s">
        <v>21</v>
      </c>
      <c r="C106" s="260">
        <v>7.25</v>
      </c>
      <c r="D106" s="173">
        <v>5</v>
      </c>
      <c r="E106" s="174">
        <v>4</v>
      </c>
      <c r="F106" s="260">
        <v>35</v>
      </c>
      <c r="G106" s="175">
        <f t="shared" ref="G106" si="7">SUM(C106:F106)</f>
        <v>51.25</v>
      </c>
      <c r="H106" s="261" t="str">
        <f t="shared" ref="H106:H111" si="8">IF(G106&gt;=91,"A1",IF(G106&gt;=81,"A2",IF(G106&gt;=71,"B1",IF(G106&gt;=61,"B2",IF(G106&gt;=51,"C1",IF(G106&gt;=41,"C2",IF(G106&gt;=33,"D","E")))))))</f>
        <v>C1</v>
      </c>
    </row>
    <row r="107" spans="1:8" ht="18.75" x14ac:dyDescent="0.3">
      <c r="A107" s="170">
        <v>2</v>
      </c>
      <c r="B107" s="171" t="s">
        <v>22</v>
      </c>
      <c r="C107" s="260">
        <v>7</v>
      </c>
      <c r="D107" s="173">
        <v>4</v>
      </c>
      <c r="E107" s="174">
        <v>4</v>
      </c>
      <c r="F107" s="173">
        <v>33.5</v>
      </c>
      <c r="G107" s="179">
        <f>SUM(C107:F107)</f>
        <v>48.5</v>
      </c>
      <c r="H107" s="176" t="str">
        <f t="shared" si="8"/>
        <v>C2</v>
      </c>
    </row>
    <row r="108" spans="1:8" ht="18.75" x14ac:dyDescent="0.3">
      <c r="A108" s="170">
        <v>3</v>
      </c>
      <c r="B108" s="171" t="s">
        <v>23</v>
      </c>
      <c r="C108" s="173">
        <v>5.25</v>
      </c>
      <c r="D108" s="173">
        <v>3</v>
      </c>
      <c r="E108" s="174">
        <v>3</v>
      </c>
      <c r="F108" s="173">
        <v>40.5</v>
      </c>
      <c r="G108" s="183">
        <f t="shared" ref="G108" si="9">SUM(C108:F108)</f>
        <v>51.75</v>
      </c>
      <c r="H108" s="176" t="str">
        <f t="shared" si="8"/>
        <v>C1</v>
      </c>
    </row>
    <row r="109" spans="1:8" ht="18.75" x14ac:dyDescent="0.3">
      <c r="A109" s="170">
        <v>4</v>
      </c>
      <c r="B109" s="171" t="s">
        <v>24</v>
      </c>
      <c r="C109" s="177">
        <v>8.5</v>
      </c>
      <c r="D109" s="173">
        <v>3</v>
      </c>
      <c r="E109" s="174">
        <v>4.5</v>
      </c>
      <c r="F109" s="173">
        <v>47.5</v>
      </c>
      <c r="G109" s="179">
        <f t="shared" ref="G109:G110" si="10">SUM(C109:F109)</f>
        <v>63.5</v>
      </c>
      <c r="H109" s="176" t="str">
        <f t="shared" si="8"/>
        <v>B2</v>
      </c>
    </row>
    <row r="110" spans="1:8" ht="18.75" x14ac:dyDescent="0.3">
      <c r="A110" s="170">
        <v>5</v>
      </c>
      <c r="B110" s="171" t="s">
        <v>359</v>
      </c>
      <c r="C110" s="173">
        <v>6.5</v>
      </c>
      <c r="D110" s="173">
        <v>4</v>
      </c>
      <c r="E110" s="174">
        <v>5</v>
      </c>
      <c r="F110" s="173">
        <v>34</v>
      </c>
      <c r="G110" s="179">
        <f t="shared" si="10"/>
        <v>49.5</v>
      </c>
      <c r="H110" s="176" t="str">
        <f t="shared" si="8"/>
        <v>C2</v>
      </c>
    </row>
    <row r="111" spans="1:8" ht="18.75" x14ac:dyDescent="0.3">
      <c r="A111" s="170">
        <v>6</v>
      </c>
      <c r="B111" s="180" t="s">
        <v>360</v>
      </c>
      <c r="C111" s="173">
        <v>8</v>
      </c>
      <c r="D111" s="173"/>
      <c r="E111" s="174"/>
      <c r="F111" s="173"/>
      <c r="G111" s="260">
        <v>39.5</v>
      </c>
      <c r="H111" s="182" t="str">
        <f t="shared" si="8"/>
        <v>D</v>
      </c>
    </row>
    <row r="112" spans="1:8" ht="18.75" x14ac:dyDescent="0.3">
      <c r="A112" s="170">
        <v>7</v>
      </c>
      <c r="B112" s="171" t="s">
        <v>361</v>
      </c>
      <c r="C112" s="183"/>
      <c r="D112" s="183"/>
      <c r="E112" s="174"/>
      <c r="F112" s="262">
        <v>27</v>
      </c>
      <c r="G112" s="263"/>
      <c r="H112" s="186"/>
    </row>
    <row r="113" spans="1:8" ht="18.75" x14ac:dyDescent="0.3">
      <c r="A113" s="170">
        <v>8</v>
      </c>
      <c r="B113" s="171" t="s">
        <v>362</v>
      </c>
      <c r="C113" s="251"/>
      <c r="D113" s="251"/>
      <c r="E113" s="252"/>
      <c r="F113" s="264">
        <v>26.5</v>
      </c>
      <c r="G113" s="263"/>
      <c r="H113" s="186"/>
    </row>
    <row r="114" spans="1:8" ht="18.75" x14ac:dyDescent="0.3">
      <c r="A114" s="193" t="s">
        <v>27</v>
      </c>
      <c r="B114" s="194"/>
      <c r="C114" s="195"/>
      <c r="D114" s="195"/>
      <c r="E114" s="195"/>
      <c r="F114" s="196"/>
      <c r="G114" s="265">
        <f>SUM(G106:G111)</f>
        <v>304</v>
      </c>
      <c r="H114" s="182"/>
    </row>
    <row r="115" spans="1:8" ht="18.75" x14ac:dyDescent="0.3">
      <c r="A115" s="193" t="s">
        <v>363</v>
      </c>
      <c r="B115" s="194"/>
      <c r="C115" s="195"/>
      <c r="D115" s="195"/>
      <c r="E115" s="195"/>
      <c r="F115" s="196"/>
      <c r="G115" s="198">
        <f>G114/550*100</f>
        <v>55.272727272727273</v>
      </c>
      <c r="H115" s="182" t="str">
        <f t="shared" ref="H115" si="11">IF(G115&gt;=91,"A1",IF(G115&gt;=81,"A2",IF(G115&gt;=71,"B1",IF(G115&gt;=61,"B2",IF(G115&gt;=51,"C1",IF(G115&gt;=41,"C2",IF(G115&gt;=33,"D","E")))))))</f>
        <v>C1</v>
      </c>
    </row>
    <row r="116" spans="1:8" ht="18.75" x14ac:dyDescent="0.25">
      <c r="A116" s="199" t="s">
        <v>364</v>
      </c>
      <c r="B116" s="200"/>
      <c r="C116" s="200"/>
      <c r="D116" s="200"/>
      <c r="E116" s="201"/>
      <c r="F116" s="200"/>
      <c r="G116" s="200"/>
      <c r="H116" s="202"/>
    </row>
    <row r="117" spans="1:8" ht="18" x14ac:dyDescent="0.25">
      <c r="A117" s="577" t="s">
        <v>365</v>
      </c>
      <c r="B117" s="578"/>
      <c r="C117" s="578"/>
      <c r="D117" s="578"/>
      <c r="E117" s="578"/>
      <c r="F117" s="578"/>
      <c r="G117" s="578"/>
      <c r="H117" s="579"/>
    </row>
    <row r="118" spans="1:8" ht="18.75" x14ac:dyDescent="0.3">
      <c r="A118" s="580" t="s">
        <v>366</v>
      </c>
      <c r="B118" s="581"/>
      <c r="C118" s="581"/>
      <c r="D118" s="581"/>
      <c r="E118" s="581"/>
      <c r="F118" s="581"/>
      <c r="G118" s="581"/>
      <c r="H118" s="582"/>
    </row>
    <row r="119" spans="1:8" ht="18.75" x14ac:dyDescent="0.3">
      <c r="A119" s="580" t="s">
        <v>367</v>
      </c>
      <c r="B119" s="581"/>
      <c r="C119" s="581"/>
      <c r="D119" s="581"/>
      <c r="E119" s="581"/>
      <c r="F119" s="203"/>
      <c r="G119" s="204" t="s">
        <v>368</v>
      </c>
      <c r="H119" s="205"/>
    </row>
    <row r="120" spans="1:8" ht="18.75" x14ac:dyDescent="0.3">
      <c r="A120" s="206" t="s">
        <v>369</v>
      </c>
      <c r="B120" s="207"/>
      <c r="C120" s="207"/>
      <c r="D120" s="207"/>
      <c r="E120" s="208"/>
      <c r="F120" s="209"/>
      <c r="G120" s="209" t="s">
        <v>370</v>
      </c>
      <c r="H120" s="210"/>
    </row>
    <row r="121" spans="1:8" ht="18.75" x14ac:dyDescent="0.3">
      <c r="A121" s="580" t="s">
        <v>371</v>
      </c>
      <c r="B121" s="581"/>
      <c r="C121" s="581"/>
      <c r="D121" s="581"/>
      <c r="E121" s="581"/>
      <c r="F121" s="581"/>
      <c r="G121" s="581"/>
      <c r="H121" s="582"/>
    </row>
    <row r="122" spans="1:8" ht="18.75" x14ac:dyDescent="0.3">
      <c r="A122" s="580" t="s">
        <v>367</v>
      </c>
      <c r="B122" s="581"/>
      <c r="C122" s="581"/>
      <c r="D122" s="581"/>
      <c r="E122" s="581"/>
      <c r="F122" s="203"/>
      <c r="G122" s="204" t="s">
        <v>368</v>
      </c>
      <c r="H122" s="205"/>
    </row>
    <row r="123" spans="1:8" ht="18.75" x14ac:dyDescent="0.3">
      <c r="A123" s="211" t="s">
        <v>372</v>
      </c>
      <c r="B123" s="212"/>
      <c r="C123" s="212"/>
      <c r="D123" s="212"/>
      <c r="E123" s="213"/>
      <c r="F123" s="214"/>
      <c r="G123" s="215" t="s">
        <v>370</v>
      </c>
      <c r="H123" s="216"/>
    </row>
    <row r="124" spans="1:8" ht="18.75" x14ac:dyDescent="0.3">
      <c r="A124" s="211" t="s">
        <v>373</v>
      </c>
      <c r="B124" s="212"/>
      <c r="C124" s="212"/>
      <c r="D124" s="212"/>
      <c r="E124" s="213"/>
      <c r="F124" s="214"/>
      <c r="G124" s="209" t="s">
        <v>370</v>
      </c>
      <c r="H124" s="210"/>
    </row>
    <row r="125" spans="1:8" ht="18.75" x14ac:dyDescent="0.3">
      <c r="A125" s="211" t="s">
        <v>374</v>
      </c>
      <c r="B125" s="212"/>
      <c r="C125" s="212"/>
      <c r="D125" s="212"/>
      <c r="E125" s="213"/>
      <c r="F125" s="212"/>
      <c r="G125" s="217" t="s">
        <v>370</v>
      </c>
      <c r="H125" s="218"/>
    </row>
    <row r="126" spans="1:8" ht="18.75" x14ac:dyDescent="0.3">
      <c r="A126" s="211" t="s">
        <v>376</v>
      </c>
      <c r="B126" s="212"/>
      <c r="C126" s="212"/>
      <c r="D126" s="212"/>
      <c r="E126" s="213"/>
      <c r="F126" s="212"/>
      <c r="G126" s="217" t="s">
        <v>375</v>
      </c>
      <c r="H126" s="218"/>
    </row>
    <row r="127" spans="1:8" ht="18.75" x14ac:dyDescent="0.3">
      <c r="A127" s="580" t="s">
        <v>377</v>
      </c>
      <c r="B127" s="581"/>
      <c r="C127" s="581"/>
      <c r="D127" s="581"/>
      <c r="E127" s="581"/>
      <c r="F127" s="581"/>
      <c r="G127" s="581"/>
      <c r="H127" s="582"/>
    </row>
    <row r="128" spans="1:8" ht="18.75" x14ac:dyDescent="0.3">
      <c r="A128" s="580" t="s">
        <v>367</v>
      </c>
      <c r="B128" s="581"/>
      <c r="C128" s="581"/>
      <c r="D128" s="581"/>
      <c r="E128" s="581"/>
      <c r="F128" s="219"/>
      <c r="G128" s="219"/>
      <c r="H128" s="220"/>
    </row>
    <row r="129" spans="1:8" ht="18.75" x14ac:dyDescent="0.3">
      <c r="A129" s="206" t="s">
        <v>378</v>
      </c>
      <c r="B129" s="204"/>
      <c r="C129" s="221" t="s">
        <v>407</v>
      </c>
      <c r="D129" s="221"/>
      <c r="E129" s="222"/>
      <c r="F129" s="221"/>
      <c r="G129" s="221"/>
      <c r="H129" s="205"/>
    </row>
    <row r="130" spans="1:8" ht="18.75" x14ac:dyDescent="0.3">
      <c r="A130" s="223" t="s">
        <v>380</v>
      </c>
      <c r="B130" s="224"/>
      <c r="C130" s="217"/>
      <c r="D130" s="217"/>
      <c r="E130" s="225"/>
      <c r="F130" s="217"/>
      <c r="G130" s="217"/>
      <c r="H130" s="218"/>
    </row>
    <row r="131" spans="1:8" ht="18.75" x14ac:dyDescent="0.3">
      <c r="A131" s="580" t="s">
        <v>381</v>
      </c>
      <c r="B131" s="581"/>
      <c r="C131" s="581"/>
      <c r="D131" s="581"/>
      <c r="E131" s="598"/>
      <c r="F131" s="226"/>
      <c r="G131" s="215" t="s">
        <v>382</v>
      </c>
      <c r="H131" s="227"/>
    </row>
    <row r="132" spans="1:8" ht="18.75" x14ac:dyDescent="0.3">
      <c r="A132" s="228" t="s">
        <v>383</v>
      </c>
      <c r="B132" s="215" t="s">
        <v>19</v>
      </c>
      <c r="C132" s="215" t="s">
        <v>383</v>
      </c>
      <c r="D132" s="215" t="s">
        <v>19</v>
      </c>
      <c r="E132" s="229"/>
      <c r="F132" s="215" t="s">
        <v>384</v>
      </c>
      <c r="G132" s="215"/>
      <c r="H132" s="230" t="s">
        <v>19</v>
      </c>
    </row>
    <row r="133" spans="1:8" ht="18.75" x14ac:dyDescent="0.3">
      <c r="A133" s="231" t="s">
        <v>385</v>
      </c>
      <c r="B133" s="215" t="s">
        <v>386</v>
      </c>
      <c r="C133" s="232" t="s">
        <v>387</v>
      </c>
      <c r="D133" s="232" t="s">
        <v>388</v>
      </c>
      <c r="E133" s="229"/>
      <c r="F133" s="232">
        <v>3</v>
      </c>
      <c r="G133" s="232"/>
      <c r="H133" s="233" t="s">
        <v>375</v>
      </c>
    </row>
    <row r="134" spans="1:8" ht="18.75" x14ac:dyDescent="0.3">
      <c r="A134" s="231" t="s">
        <v>389</v>
      </c>
      <c r="B134" s="215" t="s">
        <v>390</v>
      </c>
      <c r="C134" s="232" t="s">
        <v>391</v>
      </c>
      <c r="D134" s="232" t="s">
        <v>392</v>
      </c>
      <c r="E134" s="229"/>
      <c r="F134" s="232">
        <v>2</v>
      </c>
      <c r="G134" s="232"/>
      <c r="H134" s="233" t="s">
        <v>370</v>
      </c>
    </row>
    <row r="135" spans="1:8" ht="18.75" x14ac:dyDescent="0.3">
      <c r="A135" s="231" t="s">
        <v>393</v>
      </c>
      <c r="B135" s="215" t="s">
        <v>394</v>
      </c>
      <c r="C135" s="232" t="s">
        <v>395</v>
      </c>
      <c r="D135" s="232" t="s">
        <v>396</v>
      </c>
      <c r="E135" s="229"/>
      <c r="F135" s="232">
        <v>1</v>
      </c>
      <c r="G135" s="232"/>
      <c r="H135" s="233" t="s">
        <v>397</v>
      </c>
    </row>
    <row r="136" spans="1:8" ht="18.75" x14ac:dyDescent="0.3">
      <c r="A136" s="231" t="s">
        <v>398</v>
      </c>
      <c r="B136" s="215" t="s">
        <v>399</v>
      </c>
      <c r="C136" s="232" t="s">
        <v>400</v>
      </c>
      <c r="D136" s="232" t="s">
        <v>401</v>
      </c>
      <c r="E136" s="234"/>
      <c r="F136" s="235"/>
      <c r="G136" s="236"/>
      <c r="H136" s="237"/>
    </row>
    <row r="137" spans="1:8" ht="19.5" thickBot="1" x14ac:dyDescent="0.35">
      <c r="A137" s="253" t="s">
        <v>405</v>
      </c>
      <c r="B137" s="254"/>
      <c r="C137" s="255" t="s">
        <v>402</v>
      </c>
      <c r="D137" s="256"/>
      <c r="E137" s="257"/>
      <c r="F137" s="256"/>
      <c r="G137" s="255" t="s">
        <v>403</v>
      </c>
      <c r="H137" s="258"/>
    </row>
    <row r="138" spans="1:8" ht="15.75" thickBot="1" x14ac:dyDescent="0.3"/>
    <row r="139" spans="1:8" ht="18.75" x14ac:dyDescent="0.3">
      <c r="A139" s="583" t="s">
        <v>0</v>
      </c>
      <c r="B139" s="584"/>
      <c r="C139" s="584"/>
      <c r="D139" s="584"/>
      <c r="E139" s="584"/>
      <c r="F139" s="584"/>
      <c r="G139" s="584"/>
      <c r="H139" s="585"/>
    </row>
    <row r="140" spans="1:8" ht="15.75" x14ac:dyDescent="0.25">
      <c r="A140" s="586" t="s">
        <v>1</v>
      </c>
      <c r="B140" s="587"/>
      <c r="C140" s="587"/>
      <c r="D140" s="587"/>
      <c r="E140" s="587"/>
      <c r="F140" s="587"/>
      <c r="G140" s="587"/>
      <c r="H140" s="588"/>
    </row>
    <row r="141" spans="1:8" ht="18.75" x14ac:dyDescent="0.3">
      <c r="A141" s="589" t="s">
        <v>2</v>
      </c>
      <c r="B141" s="590"/>
      <c r="C141" s="590"/>
      <c r="D141" s="590"/>
      <c r="E141" s="590"/>
      <c r="F141" s="590"/>
      <c r="G141" s="590"/>
      <c r="H141" s="591"/>
    </row>
    <row r="142" spans="1:8" ht="15.75" x14ac:dyDescent="0.25">
      <c r="A142" s="586" t="s">
        <v>353</v>
      </c>
      <c r="B142" s="587"/>
      <c r="C142" s="587"/>
      <c r="D142" s="587"/>
      <c r="E142" s="587"/>
      <c r="F142" s="587"/>
      <c r="G142" s="587"/>
      <c r="H142" s="588"/>
    </row>
    <row r="143" spans="1:8" ht="18.75" x14ac:dyDescent="0.3">
      <c r="A143" s="589" t="s">
        <v>354</v>
      </c>
      <c r="B143" s="590"/>
      <c r="C143" s="590"/>
      <c r="D143" s="590"/>
      <c r="E143" s="590"/>
      <c r="F143" s="590"/>
      <c r="G143" s="590"/>
      <c r="H143" s="591"/>
    </row>
    <row r="144" spans="1:8" ht="18.75" x14ac:dyDescent="0.3">
      <c r="A144" s="152" t="s">
        <v>6</v>
      </c>
      <c r="C144" s="17" t="s">
        <v>7</v>
      </c>
      <c r="D144" s="155"/>
      <c r="E144" s="154"/>
      <c r="F144" s="155"/>
      <c r="G144" s="155"/>
      <c r="H144" s="156"/>
    </row>
    <row r="145" spans="1:1024 1026:2048 2050:3072 3074:4096 4098:5120 5122:6144 6146:7168 7170:8192 8194:9216 9218:10240 10242:11264 11266:12288 12290:13312 13314:14336 14338:15360 15362:16064" ht="18.75" x14ac:dyDescent="0.3">
      <c r="A145" s="152" t="s">
        <v>9</v>
      </c>
      <c r="C145" s="16" t="s">
        <v>39</v>
      </c>
      <c r="D145" s="16"/>
      <c r="E145" s="154"/>
      <c r="F145" s="157" t="s">
        <v>355</v>
      </c>
      <c r="G145" s="157"/>
      <c r="H145" s="158">
        <v>4</v>
      </c>
    </row>
    <row r="146" spans="1:1024 1026:2048 2050:3072 3074:4096 4098:5120 5122:6144 6146:7168 7170:8192 8194:9216 9218:10240 10242:11264 11266:12288 12290:13312 13314:14336 14338:15360 15362:16064" ht="18.75" x14ac:dyDescent="0.3">
      <c r="A146" s="152" t="s">
        <v>8</v>
      </c>
      <c r="C146" s="259">
        <v>1230</v>
      </c>
      <c r="D146" s="71"/>
      <c r="E146" s="159"/>
      <c r="F146" s="153"/>
      <c r="G146" s="153"/>
      <c r="H146" s="160"/>
    </row>
    <row r="147" spans="1:1024 1026:2048 2050:3072 3074:4096 4098:5120 5122:6144 6146:7168 7170:8192 8194:9216 9218:10240 10242:11264 11266:12288 12290:13312 13314:14336 14338:15360 15362:16064" ht="18.75" x14ac:dyDescent="0.3">
      <c r="A147" s="152" t="s">
        <v>356</v>
      </c>
      <c r="B147" s="153"/>
      <c r="C147" s="16" t="s">
        <v>40</v>
      </c>
      <c r="D147" s="153"/>
      <c r="E147" s="154"/>
      <c r="F147" s="153"/>
      <c r="G147" s="153"/>
      <c r="H147" s="266"/>
    </row>
    <row r="148" spans="1:1024 1026:2048 2050:3072 3074:4096 4098:5120 5122:6144 6146:7168 7170:8192 8194:9216 9218:10240 10242:11264 11266:12288 12290:13312 13314:14336 14338:15360 15362:16064" ht="18.75" x14ac:dyDescent="0.3">
      <c r="A148" s="152" t="s">
        <v>14</v>
      </c>
      <c r="B148" s="153"/>
      <c r="C148" s="161" t="s">
        <v>41</v>
      </c>
      <c r="E148" s="154"/>
      <c r="F148" s="153"/>
      <c r="G148" s="161"/>
      <c r="H148" s="267"/>
      <c r="J148" s="153" t="s">
        <v>14</v>
      </c>
      <c r="K148" s="153"/>
      <c r="L148" s="3" t="s">
        <v>41</v>
      </c>
      <c r="N148" s="153" t="s">
        <v>14</v>
      </c>
      <c r="O148" s="153"/>
      <c r="P148" s="3" t="s">
        <v>41</v>
      </c>
      <c r="R148" s="153" t="s">
        <v>14</v>
      </c>
      <c r="S148" s="153"/>
      <c r="T148" s="3" t="s">
        <v>41</v>
      </c>
      <c r="V148" s="153" t="s">
        <v>14</v>
      </c>
      <c r="W148" s="153"/>
      <c r="X148" s="3" t="s">
        <v>41</v>
      </c>
      <c r="Z148" s="153" t="s">
        <v>14</v>
      </c>
      <c r="AA148" s="153"/>
      <c r="AB148" s="3" t="s">
        <v>41</v>
      </c>
      <c r="AD148" s="153" t="s">
        <v>14</v>
      </c>
      <c r="AE148" s="153"/>
      <c r="AF148" s="3" t="s">
        <v>41</v>
      </c>
      <c r="AH148" s="153" t="s">
        <v>14</v>
      </c>
      <c r="AI148" s="153"/>
      <c r="AJ148" s="3" t="s">
        <v>41</v>
      </c>
      <c r="AL148" s="153" t="s">
        <v>14</v>
      </c>
      <c r="AM148" s="153"/>
      <c r="AN148" s="3" t="s">
        <v>41</v>
      </c>
      <c r="AP148" s="153" t="s">
        <v>14</v>
      </c>
      <c r="AQ148" s="153"/>
      <c r="AR148" s="3" t="s">
        <v>41</v>
      </c>
      <c r="AT148" s="153" t="s">
        <v>14</v>
      </c>
      <c r="AU148" s="153"/>
      <c r="AV148" s="3" t="s">
        <v>41</v>
      </c>
      <c r="AX148" s="153" t="s">
        <v>14</v>
      </c>
      <c r="AY148" s="153"/>
      <c r="AZ148" s="3" t="s">
        <v>41</v>
      </c>
      <c r="BB148" s="153" t="s">
        <v>14</v>
      </c>
      <c r="BC148" s="153"/>
      <c r="BD148" s="3" t="s">
        <v>41</v>
      </c>
      <c r="BF148" s="153" t="s">
        <v>14</v>
      </c>
      <c r="BG148" s="153"/>
      <c r="BH148" s="3" t="s">
        <v>41</v>
      </c>
      <c r="BJ148" s="153" t="s">
        <v>14</v>
      </c>
      <c r="BK148" s="153"/>
      <c r="BL148" s="3" t="s">
        <v>41</v>
      </c>
      <c r="BN148" s="153" t="s">
        <v>14</v>
      </c>
      <c r="BO148" s="153"/>
      <c r="BP148" s="3" t="s">
        <v>41</v>
      </c>
      <c r="BR148" s="153" t="s">
        <v>14</v>
      </c>
      <c r="BS148" s="153"/>
      <c r="BT148" s="3" t="s">
        <v>41</v>
      </c>
      <c r="BV148" s="153" t="s">
        <v>14</v>
      </c>
      <c r="BW148" s="153"/>
      <c r="BX148" s="3" t="s">
        <v>41</v>
      </c>
      <c r="BZ148" s="153" t="s">
        <v>14</v>
      </c>
      <c r="CA148" s="153"/>
      <c r="CB148" s="3" t="s">
        <v>41</v>
      </c>
      <c r="CD148" s="153" t="s">
        <v>14</v>
      </c>
      <c r="CE148" s="153"/>
      <c r="CF148" s="3" t="s">
        <v>41</v>
      </c>
      <c r="CH148" s="153" t="s">
        <v>14</v>
      </c>
      <c r="CI148" s="153"/>
      <c r="CJ148" s="3" t="s">
        <v>41</v>
      </c>
      <c r="CL148" s="153" t="s">
        <v>14</v>
      </c>
      <c r="CM148" s="153"/>
      <c r="CN148" s="3" t="s">
        <v>41</v>
      </c>
      <c r="CP148" s="153" t="s">
        <v>14</v>
      </c>
      <c r="CQ148" s="153"/>
      <c r="CR148" s="3" t="s">
        <v>41</v>
      </c>
      <c r="CT148" s="153" t="s">
        <v>14</v>
      </c>
      <c r="CU148" s="153"/>
      <c r="CV148" s="3" t="s">
        <v>41</v>
      </c>
      <c r="CX148" s="153" t="s">
        <v>14</v>
      </c>
      <c r="CY148" s="153"/>
      <c r="CZ148" s="3" t="s">
        <v>41</v>
      </c>
      <c r="DB148" s="153" t="s">
        <v>14</v>
      </c>
      <c r="DC148" s="153"/>
      <c r="DD148" s="3" t="s">
        <v>41</v>
      </c>
      <c r="DF148" s="153" t="s">
        <v>14</v>
      </c>
      <c r="DG148" s="153"/>
      <c r="DH148" s="3" t="s">
        <v>41</v>
      </c>
      <c r="DJ148" s="153" t="s">
        <v>14</v>
      </c>
      <c r="DK148" s="153"/>
      <c r="DL148" s="3" t="s">
        <v>41</v>
      </c>
      <c r="DN148" s="153" t="s">
        <v>14</v>
      </c>
      <c r="DO148" s="153"/>
      <c r="DP148" s="3" t="s">
        <v>41</v>
      </c>
      <c r="DR148" s="153" t="s">
        <v>14</v>
      </c>
      <c r="DS148" s="153"/>
      <c r="DT148" s="3" t="s">
        <v>41</v>
      </c>
      <c r="DV148" s="153" t="s">
        <v>14</v>
      </c>
      <c r="DW148" s="153"/>
      <c r="DX148" s="3" t="s">
        <v>41</v>
      </c>
      <c r="DZ148" s="153" t="s">
        <v>14</v>
      </c>
      <c r="EA148" s="153"/>
      <c r="EB148" s="3" t="s">
        <v>41</v>
      </c>
      <c r="ED148" s="153" t="s">
        <v>14</v>
      </c>
      <c r="EE148" s="153"/>
      <c r="EF148" s="3" t="s">
        <v>41</v>
      </c>
      <c r="EH148" s="153" t="s">
        <v>14</v>
      </c>
      <c r="EI148" s="153"/>
      <c r="EJ148" s="3" t="s">
        <v>41</v>
      </c>
      <c r="EL148" s="153" t="s">
        <v>14</v>
      </c>
      <c r="EM148" s="153"/>
      <c r="EN148" s="3" t="s">
        <v>41</v>
      </c>
      <c r="EP148" s="153" t="s">
        <v>14</v>
      </c>
      <c r="EQ148" s="153"/>
      <c r="ER148" s="3" t="s">
        <v>41</v>
      </c>
      <c r="ET148" s="153" t="s">
        <v>14</v>
      </c>
      <c r="EU148" s="153"/>
      <c r="EV148" s="3" t="s">
        <v>41</v>
      </c>
      <c r="EX148" s="153" t="s">
        <v>14</v>
      </c>
      <c r="EY148" s="153"/>
      <c r="EZ148" s="3" t="s">
        <v>41</v>
      </c>
      <c r="FB148" s="153" t="s">
        <v>14</v>
      </c>
      <c r="FC148" s="153"/>
      <c r="FD148" s="3" t="s">
        <v>41</v>
      </c>
      <c r="FF148" s="153" t="s">
        <v>14</v>
      </c>
      <c r="FG148" s="153"/>
      <c r="FH148" s="3" t="s">
        <v>41</v>
      </c>
      <c r="FJ148" s="153" t="s">
        <v>14</v>
      </c>
      <c r="FK148" s="153"/>
      <c r="FL148" s="3" t="s">
        <v>41</v>
      </c>
      <c r="FN148" s="153" t="s">
        <v>14</v>
      </c>
      <c r="FO148" s="153"/>
      <c r="FP148" s="3" t="s">
        <v>41</v>
      </c>
      <c r="FR148" s="153" t="s">
        <v>14</v>
      </c>
      <c r="FS148" s="153"/>
      <c r="FT148" s="3" t="s">
        <v>41</v>
      </c>
      <c r="FV148" s="153" t="s">
        <v>14</v>
      </c>
      <c r="FW148" s="153"/>
      <c r="FX148" s="3" t="s">
        <v>41</v>
      </c>
      <c r="FZ148" s="153" t="s">
        <v>14</v>
      </c>
      <c r="GA148" s="153"/>
      <c r="GB148" s="3" t="s">
        <v>41</v>
      </c>
      <c r="GD148" s="153" t="s">
        <v>14</v>
      </c>
      <c r="GE148" s="153"/>
      <c r="GF148" s="3" t="s">
        <v>41</v>
      </c>
      <c r="GH148" s="153" t="s">
        <v>14</v>
      </c>
      <c r="GI148" s="153"/>
      <c r="GJ148" s="3" t="s">
        <v>41</v>
      </c>
      <c r="GL148" s="153" t="s">
        <v>14</v>
      </c>
      <c r="GM148" s="153"/>
      <c r="GN148" s="3" t="s">
        <v>41</v>
      </c>
      <c r="GP148" s="153" t="s">
        <v>14</v>
      </c>
      <c r="GQ148" s="153"/>
      <c r="GR148" s="3" t="s">
        <v>41</v>
      </c>
      <c r="GT148" s="153" t="s">
        <v>14</v>
      </c>
      <c r="GU148" s="153"/>
      <c r="GV148" s="3" t="s">
        <v>41</v>
      </c>
      <c r="GX148" s="153" t="s">
        <v>14</v>
      </c>
      <c r="GY148" s="153"/>
      <c r="GZ148" s="3" t="s">
        <v>41</v>
      </c>
      <c r="HB148" s="153" t="s">
        <v>14</v>
      </c>
      <c r="HC148" s="153"/>
      <c r="HD148" s="3" t="s">
        <v>41</v>
      </c>
      <c r="HF148" s="153" t="s">
        <v>14</v>
      </c>
      <c r="HG148" s="153"/>
      <c r="HH148" s="3" t="s">
        <v>41</v>
      </c>
      <c r="HJ148" s="153" t="s">
        <v>14</v>
      </c>
      <c r="HK148" s="153"/>
      <c r="HL148" s="3" t="s">
        <v>41</v>
      </c>
      <c r="HN148" s="153" t="s">
        <v>14</v>
      </c>
      <c r="HO148" s="153"/>
      <c r="HP148" s="3" t="s">
        <v>41</v>
      </c>
      <c r="HR148" s="153" t="s">
        <v>14</v>
      </c>
      <c r="HS148" s="153"/>
      <c r="HT148" s="3" t="s">
        <v>41</v>
      </c>
      <c r="HV148" s="153" t="s">
        <v>14</v>
      </c>
      <c r="HW148" s="153"/>
      <c r="HX148" s="3" t="s">
        <v>41</v>
      </c>
      <c r="HZ148" s="153" t="s">
        <v>14</v>
      </c>
      <c r="IA148" s="153"/>
      <c r="IB148" s="3" t="s">
        <v>41</v>
      </c>
      <c r="ID148" s="153" t="s">
        <v>14</v>
      </c>
      <c r="IE148" s="153"/>
      <c r="IF148" s="3" t="s">
        <v>41</v>
      </c>
      <c r="IH148" s="153" t="s">
        <v>14</v>
      </c>
      <c r="II148" s="153"/>
      <c r="IJ148" s="3" t="s">
        <v>41</v>
      </c>
      <c r="IL148" s="153" t="s">
        <v>14</v>
      </c>
      <c r="IM148" s="153"/>
      <c r="IN148" s="3" t="s">
        <v>41</v>
      </c>
      <c r="IP148" s="153" t="s">
        <v>14</v>
      </c>
      <c r="IQ148" s="153"/>
      <c r="IR148" s="3" t="s">
        <v>41</v>
      </c>
      <c r="IT148" s="153" t="s">
        <v>14</v>
      </c>
      <c r="IU148" s="153"/>
      <c r="IV148" s="3" t="s">
        <v>41</v>
      </c>
      <c r="IX148" s="153" t="s">
        <v>14</v>
      </c>
      <c r="IY148" s="153"/>
      <c r="IZ148" s="3" t="s">
        <v>41</v>
      </c>
      <c r="JB148" s="153" t="s">
        <v>14</v>
      </c>
      <c r="JC148" s="153"/>
      <c r="JD148" s="3" t="s">
        <v>41</v>
      </c>
      <c r="JF148" s="153" t="s">
        <v>14</v>
      </c>
      <c r="JG148" s="153"/>
      <c r="JH148" s="3" t="s">
        <v>41</v>
      </c>
      <c r="JJ148" s="153" t="s">
        <v>14</v>
      </c>
      <c r="JK148" s="153"/>
      <c r="JL148" s="3" t="s">
        <v>41</v>
      </c>
      <c r="JN148" s="153" t="s">
        <v>14</v>
      </c>
      <c r="JO148" s="153"/>
      <c r="JP148" s="3" t="s">
        <v>41</v>
      </c>
      <c r="JR148" s="153" t="s">
        <v>14</v>
      </c>
      <c r="JS148" s="153"/>
      <c r="JT148" s="3" t="s">
        <v>41</v>
      </c>
      <c r="JV148" s="153" t="s">
        <v>14</v>
      </c>
      <c r="JW148" s="153"/>
      <c r="JX148" s="3" t="s">
        <v>41</v>
      </c>
      <c r="JZ148" s="153" t="s">
        <v>14</v>
      </c>
      <c r="KA148" s="153"/>
      <c r="KB148" s="3" t="s">
        <v>41</v>
      </c>
      <c r="KD148" s="153" t="s">
        <v>14</v>
      </c>
      <c r="KE148" s="153"/>
      <c r="KF148" s="3" t="s">
        <v>41</v>
      </c>
      <c r="KH148" s="153" t="s">
        <v>14</v>
      </c>
      <c r="KI148" s="153"/>
      <c r="KJ148" s="3" t="s">
        <v>41</v>
      </c>
      <c r="KL148" s="153" t="s">
        <v>14</v>
      </c>
      <c r="KM148" s="153"/>
      <c r="KN148" s="3" t="s">
        <v>41</v>
      </c>
      <c r="KP148" s="153" t="s">
        <v>14</v>
      </c>
      <c r="KQ148" s="153"/>
      <c r="KR148" s="3" t="s">
        <v>41</v>
      </c>
      <c r="KT148" s="153" t="s">
        <v>14</v>
      </c>
      <c r="KU148" s="153"/>
      <c r="KV148" s="3" t="s">
        <v>41</v>
      </c>
      <c r="KX148" s="153" t="s">
        <v>14</v>
      </c>
      <c r="KY148" s="153"/>
      <c r="KZ148" s="3" t="s">
        <v>41</v>
      </c>
      <c r="LB148" s="153" t="s">
        <v>14</v>
      </c>
      <c r="LC148" s="153"/>
      <c r="LD148" s="3" t="s">
        <v>41</v>
      </c>
      <c r="LF148" s="153" t="s">
        <v>14</v>
      </c>
      <c r="LG148" s="153"/>
      <c r="LH148" s="3" t="s">
        <v>41</v>
      </c>
      <c r="LJ148" s="153" t="s">
        <v>14</v>
      </c>
      <c r="LK148" s="153"/>
      <c r="LL148" s="3" t="s">
        <v>41</v>
      </c>
      <c r="LN148" s="153" t="s">
        <v>14</v>
      </c>
      <c r="LO148" s="153"/>
      <c r="LP148" s="3" t="s">
        <v>41</v>
      </c>
      <c r="LR148" s="153" t="s">
        <v>14</v>
      </c>
      <c r="LS148" s="153"/>
      <c r="LT148" s="3" t="s">
        <v>41</v>
      </c>
      <c r="LV148" s="153" t="s">
        <v>14</v>
      </c>
      <c r="LW148" s="153"/>
      <c r="LX148" s="3" t="s">
        <v>41</v>
      </c>
      <c r="LZ148" s="153" t="s">
        <v>14</v>
      </c>
      <c r="MA148" s="153"/>
      <c r="MB148" s="3" t="s">
        <v>41</v>
      </c>
      <c r="MD148" s="153" t="s">
        <v>14</v>
      </c>
      <c r="ME148" s="153"/>
      <c r="MF148" s="3" t="s">
        <v>41</v>
      </c>
      <c r="MH148" s="153" t="s">
        <v>14</v>
      </c>
      <c r="MI148" s="153"/>
      <c r="MJ148" s="3" t="s">
        <v>41</v>
      </c>
      <c r="ML148" s="153" t="s">
        <v>14</v>
      </c>
      <c r="MM148" s="153"/>
      <c r="MN148" s="3" t="s">
        <v>41</v>
      </c>
      <c r="MP148" s="153" t="s">
        <v>14</v>
      </c>
      <c r="MQ148" s="153"/>
      <c r="MR148" s="3" t="s">
        <v>41</v>
      </c>
      <c r="MT148" s="153" t="s">
        <v>14</v>
      </c>
      <c r="MU148" s="153"/>
      <c r="MV148" s="3" t="s">
        <v>41</v>
      </c>
      <c r="MX148" s="153" t="s">
        <v>14</v>
      </c>
      <c r="MY148" s="153"/>
      <c r="MZ148" s="3" t="s">
        <v>41</v>
      </c>
      <c r="NB148" s="153" t="s">
        <v>14</v>
      </c>
      <c r="NC148" s="153"/>
      <c r="ND148" s="3" t="s">
        <v>41</v>
      </c>
      <c r="NF148" s="153" t="s">
        <v>14</v>
      </c>
      <c r="NG148" s="153"/>
      <c r="NH148" s="3" t="s">
        <v>41</v>
      </c>
      <c r="NJ148" s="153" t="s">
        <v>14</v>
      </c>
      <c r="NK148" s="153"/>
      <c r="NL148" s="3" t="s">
        <v>41</v>
      </c>
      <c r="NN148" s="153" t="s">
        <v>14</v>
      </c>
      <c r="NO148" s="153"/>
      <c r="NP148" s="3" t="s">
        <v>41</v>
      </c>
      <c r="NR148" s="153" t="s">
        <v>14</v>
      </c>
      <c r="NS148" s="153"/>
      <c r="NT148" s="3" t="s">
        <v>41</v>
      </c>
      <c r="NV148" s="153" t="s">
        <v>14</v>
      </c>
      <c r="NW148" s="153"/>
      <c r="NX148" s="3" t="s">
        <v>41</v>
      </c>
      <c r="NZ148" s="153" t="s">
        <v>14</v>
      </c>
      <c r="OA148" s="153"/>
      <c r="OB148" s="3" t="s">
        <v>41</v>
      </c>
      <c r="OD148" s="153" t="s">
        <v>14</v>
      </c>
      <c r="OE148" s="153"/>
      <c r="OF148" s="3" t="s">
        <v>41</v>
      </c>
      <c r="OH148" s="153" t="s">
        <v>14</v>
      </c>
      <c r="OI148" s="153"/>
      <c r="OJ148" s="3" t="s">
        <v>41</v>
      </c>
      <c r="OL148" s="153" t="s">
        <v>14</v>
      </c>
      <c r="OM148" s="153"/>
      <c r="ON148" s="3" t="s">
        <v>41</v>
      </c>
      <c r="OP148" s="153" t="s">
        <v>14</v>
      </c>
      <c r="OQ148" s="153"/>
      <c r="OR148" s="3" t="s">
        <v>41</v>
      </c>
      <c r="OT148" s="153" t="s">
        <v>14</v>
      </c>
      <c r="OU148" s="153"/>
      <c r="OV148" s="3" t="s">
        <v>41</v>
      </c>
      <c r="OX148" s="153" t="s">
        <v>14</v>
      </c>
      <c r="OY148" s="153"/>
      <c r="OZ148" s="3" t="s">
        <v>41</v>
      </c>
      <c r="PB148" s="153" t="s">
        <v>14</v>
      </c>
      <c r="PC148" s="153"/>
      <c r="PD148" s="3" t="s">
        <v>41</v>
      </c>
      <c r="PF148" s="153" t="s">
        <v>14</v>
      </c>
      <c r="PG148" s="153"/>
      <c r="PH148" s="3" t="s">
        <v>41</v>
      </c>
      <c r="PJ148" s="153" t="s">
        <v>14</v>
      </c>
      <c r="PK148" s="153"/>
      <c r="PL148" s="3" t="s">
        <v>41</v>
      </c>
      <c r="PN148" s="153" t="s">
        <v>14</v>
      </c>
      <c r="PO148" s="153"/>
      <c r="PP148" s="3" t="s">
        <v>41</v>
      </c>
      <c r="PR148" s="153" t="s">
        <v>14</v>
      </c>
      <c r="PS148" s="153"/>
      <c r="PT148" s="3" t="s">
        <v>41</v>
      </c>
      <c r="PV148" s="153" t="s">
        <v>14</v>
      </c>
      <c r="PW148" s="153"/>
      <c r="PX148" s="3" t="s">
        <v>41</v>
      </c>
      <c r="PZ148" s="153" t="s">
        <v>14</v>
      </c>
      <c r="QA148" s="153"/>
      <c r="QB148" s="3" t="s">
        <v>41</v>
      </c>
      <c r="QD148" s="153" t="s">
        <v>14</v>
      </c>
      <c r="QE148" s="153"/>
      <c r="QF148" s="3" t="s">
        <v>41</v>
      </c>
      <c r="QH148" s="153" t="s">
        <v>14</v>
      </c>
      <c r="QI148" s="153"/>
      <c r="QJ148" s="3" t="s">
        <v>41</v>
      </c>
      <c r="QL148" s="153" t="s">
        <v>14</v>
      </c>
      <c r="QM148" s="153"/>
      <c r="QN148" s="3" t="s">
        <v>41</v>
      </c>
      <c r="QP148" s="153" t="s">
        <v>14</v>
      </c>
      <c r="QQ148" s="153"/>
      <c r="QR148" s="3" t="s">
        <v>41</v>
      </c>
      <c r="QT148" s="153" t="s">
        <v>14</v>
      </c>
      <c r="QU148" s="153"/>
      <c r="QV148" s="3" t="s">
        <v>41</v>
      </c>
      <c r="QX148" s="153" t="s">
        <v>14</v>
      </c>
      <c r="QY148" s="153"/>
      <c r="QZ148" s="3" t="s">
        <v>41</v>
      </c>
      <c r="RB148" s="153" t="s">
        <v>14</v>
      </c>
      <c r="RC148" s="153"/>
      <c r="RD148" s="3" t="s">
        <v>41</v>
      </c>
      <c r="RF148" s="153" t="s">
        <v>14</v>
      </c>
      <c r="RG148" s="153"/>
      <c r="RH148" s="3" t="s">
        <v>41</v>
      </c>
      <c r="RJ148" s="153" t="s">
        <v>14</v>
      </c>
      <c r="RK148" s="153"/>
      <c r="RL148" s="3" t="s">
        <v>41</v>
      </c>
      <c r="RN148" s="153" t="s">
        <v>14</v>
      </c>
      <c r="RO148" s="153"/>
      <c r="RP148" s="3" t="s">
        <v>41</v>
      </c>
      <c r="RR148" s="153" t="s">
        <v>14</v>
      </c>
      <c r="RS148" s="153"/>
      <c r="RT148" s="3" t="s">
        <v>41</v>
      </c>
      <c r="RV148" s="153" t="s">
        <v>14</v>
      </c>
      <c r="RW148" s="153"/>
      <c r="RX148" s="3" t="s">
        <v>41</v>
      </c>
      <c r="RZ148" s="153" t="s">
        <v>14</v>
      </c>
      <c r="SA148" s="153"/>
      <c r="SB148" s="3" t="s">
        <v>41</v>
      </c>
      <c r="SD148" s="153" t="s">
        <v>14</v>
      </c>
      <c r="SE148" s="153"/>
      <c r="SF148" s="3" t="s">
        <v>41</v>
      </c>
      <c r="SH148" s="153" t="s">
        <v>14</v>
      </c>
      <c r="SI148" s="153"/>
      <c r="SJ148" s="3" t="s">
        <v>41</v>
      </c>
      <c r="SL148" s="153" t="s">
        <v>14</v>
      </c>
      <c r="SM148" s="153"/>
      <c r="SN148" s="3" t="s">
        <v>41</v>
      </c>
      <c r="SP148" s="153" t="s">
        <v>14</v>
      </c>
      <c r="SQ148" s="153"/>
      <c r="SR148" s="3" t="s">
        <v>41</v>
      </c>
      <c r="ST148" s="153" t="s">
        <v>14</v>
      </c>
      <c r="SU148" s="153"/>
      <c r="SV148" s="3" t="s">
        <v>41</v>
      </c>
      <c r="SX148" s="153" t="s">
        <v>14</v>
      </c>
      <c r="SY148" s="153"/>
      <c r="SZ148" s="3" t="s">
        <v>41</v>
      </c>
      <c r="TB148" s="153" t="s">
        <v>14</v>
      </c>
      <c r="TC148" s="153"/>
      <c r="TD148" s="3" t="s">
        <v>41</v>
      </c>
      <c r="TF148" s="153" t="s">
        <v>14</v>
      </c>
      <c r="TG148" s="153"/>
      <c r="TH148" s="3" t="s">
        <v>41</v>
      </c>
      <c r="TJ148" s="153" t="s">
        <v>14</v>
      </c>
      <c r="TK148" s="153"/>
      <c r="TL148" s="3" t="s">
        <v>41</v>
      </c>
      <c r="TN148" s="153" t="s">
        <v>14</v>
      </c>
      <c r="TO148" s="153"/>
      <c r="TP148" s="3" t="s">
        <v>41</v>
      </c>
      <c r="TR148" s="153" t="s">
        <v>14</v>
      </c>
      <c r="TS148" s="153"/>
      <c r="TT148" s="3" t="s">
        <v>41</v>
      </c>
      <c r="TV148" s="153" t="s">
        <v>14</v>
      </c>
      <c r="TW148" s="153"/>
      <c r="TX148" s="3" t="s">
        <v>41</v>
      </c>
      <c r="TZ148" s="153" t="s">
        <v>14</v>
      </c>
      <c r="UA148" s="153"/>
      <c r="UB148" s="3" t="s">
        <v>41</v>
      </c>
      <c r="UD148" s="153" t="s">
        <v>14</v>
      </c>
      <c r="UE148" s="153"/>
      <c r="UF148" s="3" t="s">
        <v>41</v>
      </c>
      <c r="UH148" s="153" t="s">
        <v>14</v>
      </c>
      <c r="UI148" s="153"/>
      <c r="UJ148" s="3" t="s">
        <v>41</v>
      </c>
      <c r="UL148" s="153" t="s">
        <v>14</v>
      </c>
      <c r="UM148" s="153"/>
      <c r="UN148" s="3" t="s">
        <v>41</v>
      </c>
      <c r="UP148" s="153" t="s">
        <v>14</v>
      </c>
      <c r="UQ148" s="153"/>
      <c r="UR148" s="3" t="s">
        <v>41</v>
      </c>
      <c r="UT148" s="153" t="s">
        <v>14</v>
      </c>
      <c r="UU148" s="153"/>
      <c r="UV148" s="3" t="s">
        <v>41</v>
      </c>
      <c r="UX148" s="153" t="s">
        <v>14</v>
      </c>
      <c r="UY148" s="153"/>
      <c r="UZ148" s="3" t="s">
        <v>41</v>
      </c>
      <c r="VB148" s="153" t="s">
        <v>14</v>
      </c>
      <c r="VC148" s="153"/>
      <c r="VD148" s="3" t="s">
        <v>41</v>
      </c>
      <c r="VF148" s="153" t="s">
        <v>14</v>
      </c>
      <c r="VG148" s="153"/>
      <c r="VH148" s="3" t="s">
        <v>41</v>
      </c>
      <c r="VJ148" s="153" t="s">
        <v>14</v>
      </c>
      <c r="VK148" s="153"/>
      <c r="VL148" s="3" t="s">
        <v>41</v>
      </c>
      <c r="VN148" s="153" t="s">
        <v>14</v>
      </c>
      <c r="VO148" s="153"/>
      <c r="VP148" s="3" t="s">
        <v>41</v>
      </c>
      <c r="VR148" s="153" t="s">
        <v>14</v>
      </c>
      <c r="VS148" s="153"/>
      <c r="VT148" s="3" t="s">
        <v>41</v>
      </c>
      <c r="VV148" s="153" t="s">
        <v>14</v>
      </c>
      <c r="VW148" s="153"/>
      <c r="VX148" s="3" t="s">
        <v>41</v>
      </c>
      <c r="VZ148" s="153" t="s">
        <v>14</v>
      </c>
      <c r="WA148" s="153"/>
      <c r="WB148" s="3" t="s">
        <v>41</v>
      </c>
      <c r="WD148" s="153" t="s">
        <v>14</v>
      </c>
      <c r="WE148" s="153"/>
      <c r="WF148" s="3" t="s">
        <v>41</v>
      </c>
      <c r="WH148" s="153" t="s">
        <v>14</v>
      </c>
      <c r="WI148" s="153"/>
      <c r="WJ148" s="3" t="s">
        <v>41</v>
      </c>
      <c r="WL148" s="153" t="s">
        <v>14</v>
      </c>
      <c r="WM148" s="153"/>
      <c r="WN148" s="3" t="s">
        <v>41</v>
      </c>
      <c r="WP148" s="153" t="s">
        <v>14</v>
      </c>
      <c r="WQ148" s="153"/>
      <c r="WR148" s="3" t="s">
        <v>41</v>
      </c>
      <c r="WT148" s="153" t="s">
        <v>14</v>
      </c>
      <c r="WU148" s="153"/>
      <c r="WV148" s="3" t="s">
        <v>41</v>
      </c>
      <c r="WX148" s="153" t="s">
        <v>14</v>
      </c>
      <c r="WY148" s="153"/>
      <c r="WZ148" s="3" t="s">
        <v>41</v>
      </c>
      <c r="XB148" s="153" t="s">
        <v>14</v>
      </c>
      <c r="XC148" s="153"/>
      <c r="XD148" s="3" t="s">
        <v>41</v>
      </c>
      <c r="XF148" s="153" t="s">
        <v>14</v>
      </c>
      <c r="XG148" s="153"/>
      <c r="XH148" s="3" t="s">
        <v>41</v>
      </c>
      <c r="XJ148" s="153" t="s">
        <v>14</v>
      </c>
      <c r="XK148" s="153"/>
      <c r="XL148" s="3" t="s">
        <v>41</v>
      </c>
      <c r="XN148" s="153" t="s">
        <v>14</v>
      </c>
      <c r="XO148" s="153"/>
      <c r="XP148" s="3" t="s">
        <v>41</v>
      </c>
      <c r="XR148" s="153" t="s">
        <v>14</v>
      </c>
      <c r="XS148" s="153"/>
      <c r="XT148" s="3" t="s">
        <v>41</v>
      </c>
      <c r="XV148" s="153" t="s">
        <v>14</v>
      </c>
      <c r="XW148" s="153"/>
      <c r="XX148" s="3" t="s">
        <v>41</v>
      </c>
      <c r="XZ148" s="153" t="s">
        <v>14</v>
      </c>
      <c r="YA148" s="153"/>
      <c r="YB148" s="3" t="s">
        <v>41</v>
      </c>
      <c r="YD148" s="153" t="s">
        <v>14</v>
      </c>
      <c r="YE148" s="153"/>
      <c r="YF148" s="3" t="s">
        <v>41</v>
      </c>
      <c r="YH148" s="153" t="s">
        <v>14</v>
      </c>
      <c r="YI148" s="153"/>
      <c r="YJ148" s="3" t="s">
        <v>41</v>
      </c>
      <c r="YL148" s="153" t="s">
        <v>14</v>
      </c>
      <c r="YM148" s="153"/>
      <c r="YN148" s="3" t="s">
        <v>41</v>
      </c>
      <c r="YP148" s="153" t="s">
        <v>14</v>
      </c>
      <c r="YQ148" s="153"/>
      <c r="YR148" s="3" t="s">
        <v>41</v>
      </c>
      <c r="YT148" s="153" t="s">
        <v>14</v>
      </c>
      <c r="YU148" s="153"/>
      <c r="YV148" s="3" t="s">
        <v>41</v>
      </c>
      <c r="YX148" s="153" t="s">
        <v>14</v>
      </c>
      <c r="YY148" s="153"/>
      <c r="YZ148" s="3" t="s">
        <v>41</v>
      </c>
      <c r="ZB148" s="153" t="s">
        <v>14</v>
      </c>
      <c r="ZC148" s="153"/>
      <c r="ZD148" s="3" t="s">
        <v>41</v>
      </c>
      <c r="ZF148" s="153" t="s">
        <v>14</v>
      </c>
      <c r="ZG148" s="153"/>
      <c r="ZH148" s="3" t="s">
        <v>41</v>
      </c>
      <c r="ZJ148" s="153" t="s">
        <v>14</v>
      </c>
      <c r="ZK148" s="153"/>
      <c r="ZL148" s="3" t="s">
        <v>41</v>
      </c>
      <c r="ZN148" s="153" t="s">
        <v>14</v>
      </c>
      <c r="ZO148" s="153"/>
      <c r="ZP148" s="3" t="s">
        <v>41</v>
      </c>
      <c r="ZR148" s="153" t="s">
        <v>14</v>
      </c>
      <c r="ZS148" s="153"/>
      <c r="ZT148" s="3" t="s">
        <v>41</v>
      </c>
      <c r="ZV148" s="153" t="s">
        <v>14</v>
      </c>
      <c r="ZW148" s="153"/>
      <c r="ZX148" s="3" t="s">
        <v>41</v>
      </c>
      <c r="ZZ148" s="153" t="s">
        <v>14</v>
      </c>
      <c r="AAA148" s="153"/>
      <c r="AAB148" s="3" t="s">
        <v>41</v>
      </c>
      <c r="AAD148" s="153" t="s">
        <v>14</v>
      </c>
      <c r="AAE148" s="153"/>
      <c r="AAF148" s="3" t="s">
        <v>41</v>
      </c>
      <c r="AAH148" s="153" t="s">
        <v>14</v>
      </c>
      <c r="AAI148" s="153"/>
      <c r="AAJ148" s="3" t="s">
        <v>41</v>
      </c>
      <c r="AAL148" s="153" t="s">
        <v>14</v>
      </c>
      <c r="AAM148" s="153"/>
      <c r="AAN148" s="3" t="s">
        <v>41</v>
      </c>
      <c r="AAP148" s="153" t="s">
        <v>14</v>
      </c>
      <c r="AAQ148" s="153"/>
      <c r="AAR148" s="3" t="s">
        <v>41</v>
      </c>
      <c r="AAT148" s="153" t="s">
        <v>14</v>
      </c>
      <c r="AAU148" s="153"/>
      <c r="AAV148" s="3" t="s">
        <v>41</v>
      </c>
      <c r="AAX148" s="153" t="s">
        <v>14</v>
      </c>
      <c r="AAY148" s="153"/>
      <c r="AAZ148" s="3" t="s">
        <v>41</v>
      </c>
      <c r="ABB148" s="153" t="s">
        <v>14</v>
      </c>
      <c r="ABC148" s="153"/>
      <c r="ABD148" s="3" t="s">
        <v>41</v>
      </c>
      <c r="ABF148" s="153" t="s">
        <v>14</v>
      </c>
      <c r="ABG148" s="153"/>
      <c r="ABH148" s="3" t="s">
        <v>41</v>
      </c>
      <c r="ABJ148" s="153" t="s">
        <v>14</v>
      </c>
      <c r="ABK148" s="153"/>
      <c r="ABL148" s="3" t="s">
        <v>41</v>
      </c>
      <c r="ABN148" s="153" t="s">
        <v>14</v>
      </c>
      <c r="ABO148" s="153"/>
      <c r="ABP148" s="3" t="s">
        <v>41</v>
      </c>
      <c r="ABR148" s="153" t="s">
        <v>14</v>
      </c>
      <c r="ABS148" s="153"/>
      <c r="ABT148" s="3" t="s">
        <v>41</v>
      </c>
      <c r="ABV148" s="153" t="s">
        <v>14</v>
      </c>
      <c r="ABW148" s="153"/>
      <c r="ABX148" s="3" t="s">
        <v>41</v>
      </c>
      <c r="ABZ148" s="153" t="s">
        <v>14</v>
      </c>
      <c r="ACA148" s="153"/>
      <c r="ACB148" s="3" t="s">
        <v>41</v>
      </c>
      <c r="ACD148" s="153" t="s">
        <v>14</v>
      </c>
      <c r="ACE148" s="153"/>
      <c r="ACF148" s="3" t="s">
        <v>41</v>
      </c>
      <c r="ACH148" s="153" t="s">
        <v>14</v>
      </c>
      <c r="ACI148" s="153"/>
      <c r="ACJ148" s="3" t="s">
        <v>41</v>
      </c>
      <c r="ACL148" s="153" t="s">
        <v>14</v>
      </c>
      <c r="ACM148" s="153"/>
      <c r="ACN148" s="3" t="s">
        <v>41</v>
      </c>
      <c r="ACP148" s="153" t="s">
        <v>14</v>
      </c>
      <c r="ACQ148" s="153"/>
      <c r="ACR148" s="3" t="s">
        <v>41</v>
      </c>
      <c r="ACT148" s="153" t="s">
        <v>14</v>
      </c>
      <c r="ACU148" s="153"/>
      <c r="ACV148" s="3" t="s">
        <v>41</v>
      </c>
      <c r="ACX148" s="153" t="s">
        <v>14</v>
      </c>
      <c r="ACY148" s="153"/>
      <c r="ACZ148" s="3" t="s">
        <v>41</v>
      </c>
      <c r="ADB148" s="153" t="s">
        <v>14</v>
      </c>
      <c r="ADC148" s="153"/>
      <c r="ADD148" s="3" t="s">
        <v>41</v>
      </c>
      <c r="ADF148" s="153" t="s">
        <v>14</v>
      </c>
      <c r="ADG148" s="153"/>
      <c r="ADH148" s="3" t="s">
        <v>41</v>
      </c>
      <c r="ADJ148" s="153" t="s">
        <v>14</v>
      </c>
      <c r="ADK148" s="153"/>
      <c r="ADL148" s="3" t="s">
        <v>41</v>
      </c>
      <c r="ADN148" s="153" t="s">
        <v>14</v>
      </c>
      <c r="ADO148" s="153"/>
      <c r="ADP148" s="3" t="s">
        <v>41</v>
      </c>
      <c r="ADR148" s="153" t="s">
        <v>14</v>
      </c>
      <c r="ADS148" s="153"/>
      <c r="ADT148" s="3" t="s">
        <v>41</v>
      </c>
      <c r="ADV148" s="153" t="s">
        <v>14</v>
      </c>
      <c r="ADW148" s="153"/>
      <c r="ADX148" s="3" t="s">
        <v>41</v>
      </c>
      <c r="ADZ148" s="153" t="s">
        <v>14</v>
      </c>
      <c r="AEA148" s="153"/>
      <c r="AEB148" s="3" t="s">
        <v>41</v>
      </c>
      <c r="AED148" s="153" t="s">
        <v>14</v>
      </c>
      <c r="AEE148" s="153"/>
      <c r="AEF148" s="3" t="s">
        <v>41</v>
      </c>
      <c r="AEH148" s="153" t="s">
        <v>14</v>
      </c>
      <c r="AEI148" s="153"/>
      <c r="AEJ148" s="3" t="s">
        <v>41</v>
      </c>
      <c r="AEL148" s="153" t="s">
        <v>14</v>
      </c>
      <c r="AEM148" s="153"/>
      <c r="AEN148" s="3" t="s">
        <v>41</v>
      </c>
      <c r="AEP148" s="153" t="s">
        <v>14</v>
      </c>
      <c r="AEQ148" s="153"/>
      <c r="AER148" s="3" t="s">
        <v>41</v>
      </c>
      <c r="AET148" s="153" t="s">
        <v>14</v>
      </c>
      <c r="AEU148" s="153"/>
      <c r="AEV148" s="3" t="s">
        <v>41</v>
      </c>
      <c r="AEX148" s="153" t="s">
        <v>14</v>
      </c>
      <c r="AEY148" s="153"/>
      <c r="AEZ148" s="3" t="s">
        <v>41</v>
      </c>
      <c r="AFB148" s="153" t="s">
        <v>14</v>
      </c>
      <c r="AFC148" s="153"/>
      <c r="AFD148" s="3" t="s">
        <v>41</v>
      </c>
      <c r="AFF148" s="153" t="s">
        <v>14</v>
      </c>
      <c r="AFG148" s="153"/>
      <c r="AFH148" s="3" t="s">
        <v>41</v>
      </c>
      <c r="AFJ148" s="153" t="s">
        <v>14</v>
      </c>
      <c r="AFK148" s="153"/>
      <c r="AFL148" s="3" t="s">
        <v>41</v>
      </c>
      <c r="AFN148" s="153" t="s">
        <v>14</v>
      </c>
      <c r="AFO148" s="153"/>
      <c r="AFP148" s="3" t="s">
        <v>41</v>
      </c>
      <c r="AFR148" s="153" t="s">
        <v>14</v>
      </c>
      <c r="AFS148" s="153"/>
      <c r="AFT148" s="3" t="s">
        <v>41</v>
      </c>
      <c r="AFV148" s="153" t="s">
        <v>14</v>
      </c>
      <c r="AFW148" s="153"/>
      <c r="AFX148" s="3" t="s">
        <v>41</v>
      </c>
      <c r="AFZ148" s="153" t="s">
        <v>14</v>
      </c>
      <c r="AGA148" s="153"/>
      <c r="AGB148" s="3" t="s">
        <v>41</v>
      </c>
      <c r="AGD148" s="153" t="s">
        <v>14</v>
      </c>
      <c r="AGE148" s="153"/>
      <c r="AGF148" s="3" t="s">
        <v>41</v>
      </c>
      <c r="AGH148" s="153" t="s">
        <v>14</v>
      </c>
      <c r="AGI148" s="153"/>
      <c r="AGJ148" s="3" t="s">
        <v>41</v>
      </c>
      <c r="AGL148" s="153" t="s">
        <v>14</v>
      </c>
      <c r="AGM148" s="153"/>
      <c r="AGN148" s="3" t="s">
        <v>41</v>
      </c>
      <c r="AGP148" s="153" t="s">
        <v>14</v>
      </c>
      <c r="AGQ148" s="153"/>
      <c r="AGR148" s="3" t="s">
        <v>41</v>
      </c>
      <c r="AGT148" s="153" t="s">
        <v>14</v>
      </c>
      <c r="AGU148" s="153"/>
      <c r="AGV148" s="3" t="s">
        <v>41</v>
      </c>
      <c r="AGX148" s="153" t="s">
        <v>14</v>
      </c>
      <c r="AGY148" s="153"/>
      <c r="AGZ148" s="3" t="s">
        <v>41</v>
      </c>
      <c r="AHB148" s="153" t="s">
        <v>14</v>
      </c>
      <c r="AHC148" s="153"/>
      <c r="AHD148" s="3" t="s">
        <v>41</v>
      </c>
      <c r="AHF148" s="153" t="s">
        <v>14</v>
      </c>
      <c r="AHG148" s="153"/>
      <c r="AHH148" s="3" t="s">
        <v>41</v>
      </c>
      <c r="AHJ148" s="153" t="s">
        <v>14</v>
      </c>
      <c r="AHK148" s="153"/>
      <c r="AHL148" s="3" t="s">
        <v>41</v>
      </c>
      <c r="AHN148" s="153" t="s">
        <v>14</v>
      </c>
      <c r="AHO148" s="153"/>
      <c r="AHP148" s="3" t="s">
        <v>41</v>
      </c>
      <c r="AHR148" s="153" t="s">
        <v>14</v>
      </c>
      <c r="AHS148" s="153"/>
      <c r="AHT148" s="3" t="s">
        <v>41</v>
      </c>
      <c r="AHV148" s="153" t="s">
        <v>14</v>
      </c>
      <c r="AHW148" s="153"/>
      <c r="AHX148" s="3" t="s">
        <v>41</v>
      </c>
      <c r="AHZ148" s="153" t="s">
        <v>14</v>
      </c>
      <c r="AIA148" s="153"/>
      <c r="AIB148" s="3" t="s">
        <v>41</v>
      </c>
      <c r="AID148" s="153" t="s">
        <v>14</v>
      </c>
      <c r="AIE148" s="153"/>
      <c r="AIF148" s="3" t="s">
        <v>41</v>
      </c>
      <c r="AIH148" s="153" t="s">
        <v>14</v>
      </c>
      <c r="AII148" s="153"/>
      <c r="AIJ148" s="3" t="s">
        <v>41</v>
      </c>
      <c r="AIL148" s="153" t="s">
        <v>14</v>
      </c>
      <c r="AIM148" s="153"/>
      <c r="AIN148" s="3" t="s">
        <v>41</v>
      </c>
      <c r="AIP148" s="153" t="s">
        <v>14</v>
      </c>
      <c r="AIQ148" s="153"/>
      <c r="AIR148" s="3" t="s">
        <v>41</v>
      </c>
      <c r="AIT148" s="153" t="s">
        <v>14</v>
      </c>
      <c r="AIU148" s="153"/>
      <c r="AIV148" s="3" t="s">
        <v>41</v>
      </c>
      <c r="AIX148" s="153" t="s">
        <v>14</v>
      </c>
      <c r="AIY148" s="153"/>
      <c r="AIZ148" s="3" t="s">
        <v>41</v>
      </c>
      <c r="AJB148" s="153" t="s">
        <v>14</v>
      </c>
      <c r="AJC148" s="153"/>
      <c r="AJD148" s="3" t="s">
        <v>41</v>
      </c>
      <c r="AJF148" s="153" t="s">
        <v>14</v>
      </c>
      <c r="AJG148" s="153"/>
      <c r="AJH148" s="3" t="s">
        <v>41</v>
      </c>
      <c r="AJJ148" s="153" t="s">
        <v>14</v>
      </c>
      <c r="AJK148" s="153"/>
      <c r="AJL148" s="3" t="s">
        <v>41</v>
      </c>
      <c r="AJN148" s="153" t="s">
        <v>14</v>
      </c>
      <c r="AJO148" s="153"/>
      <c r="AJP148" s="3" t="s">
        <v>41</v>
      </c>
      <c r="AJR148" s="153" t="s">
        <v>14</v>
      </c>
      <c r="AJS148" s="153"/>
      <c r="AJT148" s="3" t="s">
        <v>41</v>
      </c>
      <c r="AJV148" s="153" t="s">
        <v>14</v>
      </c>
      <c r="AJW148" s="153"/>
      <c r="AJX148" s="3" t="s">
        <v>41</v>
      </c>
      <c r="AJZ148" s="153" t="s">
        <v>14</v>
      </c>
      <c r="AKA148" s="153"/>
      <c r="AKB148" s="3" t="s">
        <v>41</v>
      </c>
      <c r="AKD148" s="153" t="s">
        <v>14</v>
      </c>
      <c r="AKE148" s="153"/>
      <c r="AKF148" s="3" t="s">
        <v>41</v>
      </c>
      <c r="AKH148" s="153" t="s">
        <v>14</v>
      </c>
      <c r="AKI148" s="153"/>
      <c r="AKJ148" s="3" t="s">
        <v>41</v>
      </c>
      <c r="AKL148" s="153" t="s">
        <v>14</v>
      </c>
      <c r="AKM148" s="153"/>
      <c r="AKN148" s="3" t="s">
        <v>41</v>
      </c>
      <c r="AKP148" s="153" t="s">
        <v>14</v>
      </c>
      <c r="AKQ148" s="153"/>
      <c r="AKR148" s="3" t="s">
        <v>41</v>
      </c>
      <c r="AKT148" s="153" t="s">
        <v>14</v>
      </c>
      <c r="AKU148" s="153"/>
      <c r="AKV148" s="3" t="s">
        <v>41</v>
      </c>
      <c r="AKX148" s="153" t="s">
        <v>14</v>
      </c>
      <c r="AKY148" s="153"/>
      <c r="AKZ148" s="3" t="s">
        <v>41</v>
      </c>
      <c r="ALB148" s="153" t="s">
        <v>14</v>
      </c>
      <c r="ALC148" s="153"/>
      <c r="ALD148" s="3" t="s">
        <v>41</v>
      </c>
      <c r="ALF148" s="153" t="s">
        <v>14</v>
      </c>
      <c r="ALG148" s="153"/>
      <c r="ALH148" s="3" t="s">
        <v>41</v>
      </c>
      <c r="ALJ148" s="153" t="s">
        <v>14</v>
      </c>
      <c r="ALK148" s="153"/>
      <c r="ALL148" s="3" t="s">
        <v>41</v>
      </c>
      <c r="ALN148" s="153" t="s">
        <v>14</v>
      </c>
      <c r="ALO148" s="153"/>
      <c r="ALP148" s="3" t="s">
        <v>41</v>
      </c>
      <c r="ALR148" s="153" t="s">
        <v>14</v>
      </c>
      <c r="ALS148" s="153"/>
      <c r="ALT148" s="3" t="s">
        <v>41</v>
      </c>
      <c r="ALV148" s="153" t="s">
        <v>14</v>
      </c>
      <c r="ALW148" s="153"/>
      <c r="ALX148" s="3" t="s">
        <v>41</v>
      </c>
      <c r="ALZ148" s="153" t="s">
        <v>14</v>
      </c>
      <c r="AMA148" s="153"/>
      <c r="AMB148" s="3" t="s">
        <v>41</v>
      </c>
      <c r="AMD148" s="153" t="s">
        <v>14</v>
      </c>
      <c r="AME148" s="153"/>
      <c r="AMF148" s="3" t="s">
        <v>41</v>
      </c>
      <c r="AMH148" s="153" t="s">
        <v>14</v>
      </c>
      <c r="AMI148" s="153"/>
      <c r="AMJ148" s="3" t="s">
        <v>41</v>
      </c>
      <c r="AML148" s="153" t="s">
        <v>14</v>
      </c>
      <c r="AMM148" s="153"/>
      <c r="AMN148" s="3" t="s">
        <v>41</v>
      </c>
      <c r="AMP148" s="153" t="s">
        <v>14</v>
      </c>
      <c r="AMQ148" s="153"/>
      <c r="AMR148" s="3" t="s">
        <v>41</v>
      </c>
      <c r="AMT148" s="153" t="s">
        <v>14</v>
      </c>
      <c r="AMU148" s="153"/>
      <c r="AMV148" s="3" t="s">
        <v>41</v>
      </c>
      <c r="AMX148" s="153" t="s">
        <v>14</v>
      </c>
      <c r="AMY148" s="153"/>
      <c r="AMZ148" s="3" t="s">
        <v>41</v>
      </c>
      <c r="ANB148" s="153" t="s">
        <v>14</v>
      </c>
      <c r="ANC148" s="153"/>
      <c r="AND148" s="3" t="s">
        <v>41</v>
      </c>
      <c r="ANF148" s="153" t="s">
        <v>14</v>
      </c>
      <c r="ANG148" s="153"/>
      <c r="ANH148" s="3" t="s">
        <v>41</v>
      </c>
      <c r="ANJ148" s="153" t="s">
        <v>14</v>
      </c>
      <c r="ANK148" s="153"/>
      <c r="ANL148" s="3" t="s">
        <v>41</v>
      </c>
      <c r="ANN148" s="153" t="s">
        <v>14</v>
      </c>
      <c r="ANO148" s="153"/>
      <c r="ANP148" s="3" t="s">
        <v>41</v>
      </c>
      <c r="ANR148" s="153" t="s">
        <v>14</v>
      </c>
      <c r="ANS148" s="153"/>
      <c r="ANT148" s="3" t="s">
        <v>41</v>
      </c>
      <c r="ANV148" s="153" t="s">
        <v>14</v>
      </c>
      <c r="ANW148" s="153"/>
      <c r="ANX148" s="3" t="s">
        <v>41</v>
      </c>
      <c r="ANZ148" s="153" t="s">
        <v>14</v>
      </c>
      <c r="AOA148" s="153"/>
      <c r="AOB148" s="3" t="s">
        <v>41</v>
      </c>
      <c r="AOD148" s="153" t="s">
        <v>14</v>
      </c>
      <c r="AOE148" s="153"/>
      <c r="AOF148" s="3" t="s">
        <v>41</v>
      </c>
      <c r="AOH148" s="153" t="s">
        <v>14</v>
      </c>
      <c r="AOI148" s="153"/>
      <c r="AOJ148" s="3" t="s">
        <v>41</v>
      </c>
      <c r="AOL148" s="153" t="s">
        <v>14</v>
      </c>
      <c r="AOM148" s="153"/>
      <c r="AON148" s="3" t="s">
        <v>41</v>
      </c>
      <c r="AOP148" s="153" t="s">
        <v>14</v>
      </c>
      <c r="AOQ148" s="153"/>
      <c r="AOR148" s="3" t="s">
        <v>41</v>
      </c>
      <c r="AOT148" s="153" t="s">
        <v>14</v>
      </c>
      <c r="AOU148" s="153"/>
      <c r="AOV148" s="3" t="s">
        <v>41</v>
      </c>
      <c r="AOX148" s="153" t="s">
        <v>14</v>
      </c>
      <c r="AOY148" s="153"/>
      <c r="AOZ148" s="3" t="s">
        <v>41</v>
      </c>
      <c r="APB148" s="153" t="s">
        <v>14</v>
      </c>
      <c r="APC148" s="153"/>
      <c r="APD148" s="3" t="s">
        <v>41</v>
      </c>
      <c r="APF148" s="153" t="s">
        <v>14</v>
      </c>
      <c r="APG148" s="153"/>
      <c r="APH148" s="3" t="s">
        <v>41</v>
      </c>
      <c r="APJ148" s="153" t="s">
        <v>14</v>
      </c>
      <c r="APK148" s="153"/>
      <c r="APL148" s="3" t="s">
        <v>41</v>
      </c>
      <c r="APN148" s="153" t="s">
        <v>14</v>
      </c>
      <c r="APO148" s="153"/>
      <c r="APP148" s="3" t="s">
        <v>41</v>
      </c>
      <c r="APR148" s="153" t="s">
        <v>14</v>
      </c>
      <c r="APS148" s="153"/>
      <c r="APT148" s="3" t="s">
        <v>41</v>
      </c>
      <c r="APV148" s="153" t="s">
        <v>14</v>
      </c>
      <c r="APW148" s="153"/>
      <c r="APX148" s="3" t="s">
        <v>41</v>
      </c>
      <c r="APZ148" s="153" t="s">
        <v>14</v>
      </c>
      <c r="AQA148" s="153"/>
      <c r="AQB148" s="3" t="s">
        <v>41</v>
      </c>
      <c r="AQD148" s="153" t="s">
        <v>14</v>
      </c>
      <c r="AQE148" s="153"/>
      <c r="AQF148" s="3" t="s">
        <v>41</v>
      </c>
      <c r="AQH148" s="153" t="s">
        <v>14</v>
      </c>
      <c r="AQI148" s="153"/>
      <c r="AQJ148" s="3" t="s">
        <v>41</v>
      </c>
      <c r="AQL148" s="153" t="s">
        <v>14</v>
      </c>
      <c r="AQM148" s="153"/>
      <c r="AQN148" s="3" t="s">
        <v>41</v>
      </c>
      <c r="AQP148" s="153" t="s">
        <v>14</v>
      </c>
      <c r="AQQ148" s="153"/>
      <c r="AQR148" s="3" t="s">
        <v>41</v>
      </c>
      <c r="AQT148" s="153" t="s">
        <v>14</v>
      </c>
      <c r="AQU148" s="153"/>
      <c r="AQV148" s="3" t="s">
        <v>41</v>
      </c>
      <c r="AQX148" s="153" t="s">
        <v>14</v>
      </c>
      <c r="AQY148" s="153"/>
      <c r="AQZ148" s="3" t="s">
        <v>41</v>
      </c>
      <c r="ARB148" s="153" t="s">
        <v>14</v>
      </c>
      <c r="ARC148" s="153"/>
      <c r="ARD148" s="3" t="s">
        <v>41</v>
      </c>
      <c r="ARF148" s="153" t="s">
        <v>14</v>
      </c>
      <c r="ARG148" s="153"/>
      <c r="ARH148" s="3" t="s">
        <v>41</v>
      </c>
      <c r="ARJ148" s="153" t="s">
        <v>14</v>
      </c>
      <c r="ARK148" s="153"/>
      <c r="ARL148" s="3" t="s">
        <v>41</v>
      </c>
      <c r="ARN148" s="153" t="s">
        <v>14</v>
      </c>
      <c r="ARO148" s="153"/>
      <c r="ARP148" s="3" t="s">
        <v>41</v>
      </c>
      <c r="ARR148" s="153" t="s">
        <v>14</v>
      </c>
      <c r="ARS148" s="153"/>
      <c r="ART148" s="3" t="s">
        <v>41</v>
      </c>
      <c r="ARV148" s="153" t="s">
        <v>14</v>
      </c>
      <c r="ARW148" s="153"/>
      <c r="ARX148" s="3" t="s">
        <v>41</v>
      </c>
      <c r="ARZ148" s="153" t="s">
        <v>14</v>
      </c>
      <c r="ASA148" s="153"/>
      <c r="ASB148" s="3" t="s">
        <v>41</v>
      </c>
      <c r="ASD148" s="153" t="s">
        <v>14</v>
      </c>
      <c r="ASE148" s="153"/>
      <c r="ASF148" s="3" t="s">
        <v>41</v>
      </c>
      <c r="ASH148" s="153" t="s">
        <v>14</v>
      </c>
      <c r="ASI148" s="153"/>
      <c r="ASJ148" s="3" t="s">
        <v>41</v>
      </c>
      <c r="ASL148" s="153" t="s">
        <v>14</v>
      </c>
      <c r="ASM148" s="153"/>
      <c r="ASN148" s="3" t="s">
        <v>41</v>
      </c>
      <c r="ASP148" s="153" t="s">
        <v>14</v>
      </c>
      <c r="ASQ148" s="153"/>
      <c r="ASR148" s="3" t="s">
        <v>41</v>
      </c>
      <c r="AST148" s="153" t="s">
        <v>14</v>
      </c>
      <c r="ASU148" s="153"/>
      <c r="ASV148" s="3" t="s">
        <v>41</v>
      </c>
      <c r="ASX148" s="153" t="s">
        <v>14</v>
      </c>
      <c r="ASY148" s="153"/>
      <c r="ASZ148" s="3" t="s">
        <v>41</v>
      </c>
      <c r="ATB148" s="153" t="s">
        <v>14</v>
      </c>
      <c r="ATC148" s="153"/>
      <c r="ATD148" s="3" t="s">
        <v>41</v>
      </c>
      <c r="ATF148" s="153" t="s">
        <v>14</v>
      </c>
      <c r="ATG148" s="153"/>
      <c r="ATH148" s="3" t="s">
        <v>41</v>
      </c>
      <c r="ATJ148" s="153" t="s">
        <v>14</v>
      </c>
      <c r="ATK148" s="153"/>
      <c r="ATL148" s="3" t="s">
        <v>41</v>
      </c>
      <c r="ATN148" s="153" t="s">
        <v>14</v>
      </c>
      <c r="ATO148" s="153"/>
      <c r="ATP148" s="3" t="s">
        <v>41</v>
      </c>
      <c r="ATR148" s="153" t="s">
        <v>14</v>
      </c>
      <c r="ATS148" s="153"/>
      <c r="ATT148" s="3" t="s">
        <v>41</v>
      </c>
      <c r="ATV148" s="153" t="s">
        <v>14</v>
      </c>
      <c r="ATW148" s="153"/>
      <c r="ATX148" s="3" t="s">
        <v>41</v>
      </c>
      <c r="ATZ148" s="153" t="s">
        <v>14</v>
      </c>
      <c r="AUA148" s="153"/>
      <c r="AUB148" s="3" t="s">
        <v>41</v>
      </c>
      <c r="AUD148" s="153" t="s">
        <v>14</v>
      </c>
      <c r="AUE148" s="153"/>
      <c r="AUF148" s="3" t="s">
        <v>41</v>
      </c>
      <c r="AUH148" s="153" t="s">
        <v>14</v>
      </c>
      <c r="AUI148" s="153"/>
      <c r="AUJ148" s="3" t="s">
        <v>41</v>
      </c>
      <c r="AUL148" s="153" t="s">
        <v>14</v>
      </c>
      <c r="AUM148" s="153"/>
      <c r="AUN148" s="3" t="s">
        <v>41</v>
      </c>
      <c r="AUP148" s="153" t="s">
        <v>14</v>
      </c>
      <c r="AUQ148" s="153"/>
      <c r="AUR148" s="3" t="s">
        <v>41</v>
      </c>
      <c r="AUT148" s="153" t="s">
        <v>14</v>
      </c>
      <c r="AUU148" s="153"/>
      <c r="AUV148" s="3" t="s">
        <v>41</v>
      </c>
      <c r="AUX148" s="153" t="s">
        <v>14</v>
      </c>
      <c r="AUY148" s="153"/>
      <c r="AUZ148" s="3" t="s">
        <v>41</v>
      </c>
      <c r="AVB148" s="153" t="s">
        <v>14</v>
      </c>
      <c r="AVC148" s="153"/>
      <c r="AVD148" s="3" t="s">
        <v>41</v>
      </c>
      <c r="AVF148" s="153" t="s">
        <v>14</v>
      </c>
      <c r="AVG148" s="153"/>
      <c r="AVH148" s="3" t="s">
        <v>41</v>
      </c>
      <c r="AVJ148" s="153" t="s">
        <v>14</v>
      </c>
      <c r="AVK148" s="153"/>
      <c r="AVL148" s="3" t="s">
        <v>41</v>
      </c>
      <c r="AVN148" s="153" t="s">
        <v>14</v>
      </c>
      <c r="AVO148" s="153"/>
      <c r="AVP148" s="3" t="s">
        <v>41</v>
      </c>
      <c r="AVR148" s="153" t="s">
        <v>14</v>
      </c>
      <c r="AVS148" s="153"/>
      <c r="AVT148" s="3" t="s">
        <v>41</v>
      </c>
      <c r="AVV148" s="153" t="s">
        <v>14</v>
      </c>
      <c r="AVW148" s="153"/>
      <c r="AVX148" s="3" t="s">
        <v>41</v>
      </c>
      <c r="AVZ148" s="153" t="s">
        <v>14</v>
      </c>
      <c r="AWA148" s="153"/>
      <c r="AWB148" s="3" t="s">
        <v>41</v>
      </c>
      <c r="AWD148" s="153" t="s">
        <v>14</v>
      </c>
      <c r="AWE148" s="153"/>
      <c r="AWF148" s="3" t="s">
        <v>41</v>
      </c>
      <c r="AWH148" s="153" t="s">
        <v>14</v>
      </c>
      <c r="AWI148" s="153"/>
      <c r="AWJ148" s="3" t="s">
        <v>41</v>
      </c>
      <c r="AWL148" s="153" t="s">
        <v>14</v>
      </c>
      <c r="AWM148" s="153"/>
      <c r="AWN148" s="3" t="s">
        <v>41</v>
      </c>
      <c r="AWP148" s="153" t="s">
        <v>14</v>
      </c>
      <c r="AWQ148" s="153"/>
      <c r="AWR148" s="3" t="s">
        <v>41</v>
      </c>
      <c r="AWT148" s="153" t="s">
        <v>14</v>
      </c>
      <c r="AWU148" s="153"/>
      <c r="AWV148" s="3" t="s">
        <v>41</v>
      </c>
      <c r="AWX148" s="153" t="s">
        <v>14</v>
      </c>
      <c r="AWY148" s="153"/>
      <c r="AWZ148" s="3" t="s">
        <v>41</v>
      </c>
      <c r="AXB148" s="153" t="s">
        <v>14</v>
      </c>
      <c r="AXC148" s="153"/>
      <c r="AXD148" s="3" t="s">
        <v>41</v>
      </c>
      <c r="AXF148" s="153" t="s">
        <v>14</v>
      </c>
      <c r="AXG148" s="153"/>
      <c r="AXH148" s="3" t="s">
        <v>41</v>
      </c>
      <c r="AXJ148" s="153" t="s">
        <v>14</v>
      </c>
      <c r="AXK148" s="153"/>
      <c r="AXL148" s="3" t="s">
        <v>41</v>
      </c>
      <c r="AXN148" s="153" t="s">
        <v>14</v>
      </c>
      <c r="AXO148" s="153"/>
      <c r="AXP148" s="3" t="s">
        <v>41</v>
      </c>
      <c r="AXR148" s="153" t="s">
        <v>14</v>
      </c>
      <c r="AXS148" s="153"/>
      <c r="AXT148" s="3" t="s">
        <v>41</v>
      </c>
      <c r="AXV148" s="153" t="s">
        <v>14</v>
      </c>
      <c r="AXW148" s="153"/>
      <c r="AXX148" s="3" t="s">
        <v>41</v>
      </c>
      <c r="AXZ148" s="153" t="s">
        <v>14</v>
      </c>
      <c r="AYA148" s="153"/>
      <c r="AYB148" s="3" t="s">
        <v>41</v>
      </c>
      <c r="AYD148" s="153" t="s">
        <v>14</v>
      </c>
      <c r="AYE148" s="153"/>
      <c r="AYF148" s="3" t="s">
        <v>41</v>
      </c>
      <c r="AYH148" s="153" t="s">
        <v>14</v>
      </c>
      <c r="AYI148" s="153"/>
      <c r="AYJ148" s="3" t="s">
        <v>41</v>
      </c>
      <c r="AYL148" s="153" t="s">
        <v>14</v>
      </c>
      <c r="AYM148" s="153"/>
      <c r="AYN148" s="3" t="s">
        <v>41</v>
      </c>
      <c r="AYP148" s="153" t="s">
        <v>14</v>
      </c>
      <c r="AYQ148" s="153"/>
      <c r="AYR148" s="3" t="s">
        <v>41</v>
      </c>
      <c r="AYT148" s="153" t="s">
        <v>14</v>
      </c>
      <c r="AYU148" s="153"/>
      <c r="AYV148" s="3" t="s">
        <v>41</v>
      </c>
      <c r="AYX148" s="153" t="s">
        <v>14</v>
      </c>
      <c r="AYY148" s="153"/>
      <c r="AYZ148" s="3" t="s">
        <v>41</v>
      </c>
      <c r="AZB148" s="153" t="s">
        <v>14</v>
      </c>
      <c r="AZC148" s="153"/>
      <c r="AZD148" s="3" t="s">
        <v>41</v>
      </c>
      <c r="AZF148" s="153" t="s">
        <v>14</v>
      </c>
      <c r="AZG148" s="153"/>
      <c r="AZH148" s="3" t="s">
        <v>41</v>
      </c>
      <c r="AZJ148" s="153" t="s">
        <v>14</v>
      </c>
      <c r="AZK148" s="153"/>
      <c r="AZL148" s="3" t="s">
        <v>41</v>
      </c>
      <c r="AZN148" s="153" t="s">
        <v>14</v>
      </c>
      <c r="AZO148" s="153"/>
      <c r="AZP148" s="3" t="s">
        <v>41</v>
      </c>
      <c r="AZR148" s="153" t="s">
        <v>14</v>
      </c>
      <c r="AZS148" s="153"/>
      <c r="AZT148" s="3" t="s">
        <v>41</v>
      </c>
      <c r="AZV148" s="153" t="s">
        <v>14</v>
      </c>
      <c r="AZW148" s="153"/>
      <c r="AZX148" s="3" t="s">
        <v>41</v>
      </c>
      <c r="AZZ148" s="153" t="s">
        <v>14</v>
      </c>
      <c r="BAA148" s="153"/>
      <c r="BAB148" s="3" t="s">
        <v>41</v>
      </c>
      <c r="BAD148" s="153" t="s">
        <v>14</v>
      </c>
      <c r="BAE148" s="153"/>
      <c r="BAF148" s="3" t="s">
        <v>41</v>
      </c>
      <c r="BAH148" s="153" t="s">
        <v>14</v>
      </c>
      <c r="BAI148" s="153"/>
      <c r="BAJ148" s="3" t="s">
        <v>41</v>
      </c>
      <c r="BAL148" s="153" t="s">
        <v>14</v>
      </c>
      <c r="BAM148" s="153"/>
      <c r="BAN148" s="3" t="s">
        <v>41</v>
      </c>
      <c r="BAP148" s="153" t="s">
        <v>14</v>
      </c>
      <c r="BAQ148" s="153"/>
      <c r="BAR148" s="3" t="s">
        <v>41</v>
      </c>
      <c r="BAT148" s="153" t="s">
        <v>14</v>
      </c>
      <c r="BAU148" s="153"/>
      <c r="BAV148" s="3" t="s">
        <v>41</v>
      </c>
      <c r="BAX148" s="153" t="s">
        <v>14</v>
      </c>
      <c r="BAY148" s="153"/>
      <c r="BAZ148" s="3" t="s">
        <v>41</v>
      </c>
      <c r="BBB148" s="153" t="s">
        <v>14</v>
      </c>
      <c r="BBC148" s="153"/>
      <c r="BBD148" s="3" t="s">
        <v>41</v>
      </c>
      <c r="BBF148" s="153" t="s">
        <v>14</v>
      </c>
      <c r="BBG148" s="153"/>
      <c r="BBH148" s="3" t="s">
        <v>41</v>
      </c>
      <c r="BBJ148" s="153" t="s">
        <v>14</v>
      </c>
      <c r="BBK148" s="153"/>
      <c r="BBL148" s="3" t="s">
        <v>41</v>
      </c>
      <c r="BBN148" s="153" t="s">
        <v>14</v>
      </c>
      <c r="BBO148" s="153"/>
      <c r="BBP148" s="3" t="s">
        <v>41</v>
      </c>
      <c r="BBR148" s="153" t="s">
        <v>14</v>
      </c>
      <c r="BBS148" s="153"/>
      <c r="BBT148" s="3" t="s">
        <v>41</v>
      </c>
      <c r="BBV148" s="153" t="s">
        <v>14</v>
      </c>
      <c r="BBW148" s="153"/>
      <c r="BBX148" s="3" t="s">
        <v>41</v>
      </c>
      <c r="BBZ148" s="153" t="s">
        <v>14</v>
      </c>
      <c r="BCA148" s="153"/>
      <c r="BCB148" s="3" t="s">
        <v>41</v>
      </c>
      <c r="BCD148" s="153" t="s">
        <v>14</v>
      </c>
      <c r="BCE148" s="153"/>
      <c r="BCF148" s="3" t="s">
        <v>41</v>
      </c>
      <c r="BCH148" s="153" t="s">
        <v>14</v>
      </c>
      <c r="BCI148" s="153"/>
      <c r="BCJ148" s="3" t="s">
        <v>41</v>
      </c>
      <c r="BCL148" s="153" t="s">
        <v>14</v>
      </c>
      <c r="BCM148" s="153"/>
      <c r="BCN148" s="3" t="s">
        <v>41</v>
      </c>
      <c r="BCP148" s="153" t="s">
        <v>14</v>
      </c>
      <c r="BCQ148" s="153"/>
      <c r="BCR148" s="3" t="s">
        <v>41</v>
      </c>
      <c r="BCT148" s="153" t="s">
        <v>14</v>
      </c>
      <c r="BCU148" s="153"/>
      <c r="BCV148" s="3" t="s">
        <v>41</v>
      </c>
      <c r="BCX148" s="153" t="s">
        <v>14</v>
      </c>
      <c r="BCY148" s="153"/>
      <c r="BCZ148" s="3" t="s">
        <v>41</v>
      </c>
      <c r="BDB148" s="153" t="s">
        <v>14</v>
      </c>
      <c r="BDC148" s="153"/>
      <c r="BDD148" s="3" t="s">
        <v>41</v>
      </c>
      <c r="BDF148" s="153" t="s">
        <v>14</v>
      </c>
      <c r="BDG148" s="153"/>
      <c r="BDH148" s="3" t="s">
        <v>41</v>
      </c>
      <c r="BDJ148" s="153" t="s">
        <v>14</v>
      </c>
      <c r="BDK148" s="153"/>
      <c r="BDL148" s="3" t="s">
        <v>41</v>
      </c>
      <c r="BDN148" s="153" t="s">
        <v>14</v>
      </c>
      <c r="BDO148" s="153"/>
      <c r="BDP148" s="3" t="s">
        <v>41</v>
      </c>
      <c r="BDR148" s="153" t="s">
        <v>14</v>
      </c>
      <c r="BDS148" s="153"/>
      <c r="BDT148" s="3" t="s">
        <v>41</v>
      </c>
      <c r="BDV148" s="153" t="s">
        <v>14</v>
      </c>
      <c r="BDW148" s="153"/>
      <c r="BDX148" s="3" t="s">
        <v>41</v>
      </c>
      <c r="BDZ148" s="153" t="s">
        <v>14</v>
      </c>
      <c r="BEA148" s="153"/>
      <c r="BEB148" s="3" t="s">
        <v>41</v>
      </c>
      <c r="BED148" s="153" t="s">
        <v>14</v>
      </c>
      <c r="BEE148" s="153"/>
      <c r="BEF148" s="3" t="s">
        <v>41</v>
      </c>
      <c r="BEH148" s="153" t="s">
        <v>14</v>
      </c>
      <c r="BEI148" s="153"/>
      <c r="BEJ148" s="3" t="s">
        <v>41</v>
      </c>
      <c r="BEL148" s="153" t="s">
        <v>14</v>
      </c>
      <c r="BEM148" s="153"/>
      <c r="BEN148" s="3" t="s">
        <v>41</v>
      </c>
      <c r="BEP148" s="153" t="s">
        <v>14</v>
      </c>
      <c r="BEQ148" s="153"/>
      <c r="BER148" s="3" t="s">
        <v>41</v>
      </c>
      <c r="BET148" s="153" t="s">
        <v>14</v>
      </c>
      <c r="BEU148" s="153"/>
      <c r="BEV148" s="3" t="s">
        <v>41</v>
      </c>
      <c r="BEX148" s="153" t="s">
        <v>14</v>
      </c>
      <c r="BEY148" s="153"/>
      <c r="BEZ148" s="3" t="s">
        <v>41</v>
      </c>
      <c r="BFB148" s="153" t="s">
        <v>14</v>
      </c>
      <c r="BFC148" s="153"/>
      <c r="BFD148" s="3" t="s">
        <v>41</v>
      </c>
      <c r="BFF148" s="153" t="s">
        <v>14</v>
      </c>
      <c r="BFG148" s="153"/>
      <c r="BFH148" s="3" t="s">
        <v>41</v>
      </c>
      <c r="BFJ148" s="153" t="s">
        <v>14</v>
      </c>
      <c r="BFK148" s="153"/>
      <c r="BFL148" s="3" t="s">
        <v>41</v>
      </c>
      <c r="BFN148" s="153" t="s">
        <v>14</v>
      </c>
      <c r="BFO148" s="153"/>
      <c r="BFP148" s="3" t="s">
        <v>41</v>
      </c>
      <c r="BFR148" s="153" t="s">
        <v>14</v>
      </c>
      <c r="BFS148" s="153"/>
      <c r="BFT148" s="3" t="s">
        <v>41</v>
      </c>
      <c r="BFV148" s="153" t="s">
        <v>14</v>
      </c>
      <c r="BFW148" s="153"/>
      <c r="BFX148" s="3" t="s">
        <v>41</v>
      </c>
      <c r="BFZ148" s="153" t="s">
        <v>14</v>
      </c>
      <c r="BGA148" s="153"/>
      <c r="BGB148" s="3" t="s">
        <v>41</v>
      </c>
      <c r="BGD148" s="153" t="s">
        <v>14</v>
      </c>
      <c r="BGE148" s="153"/>
      <c r="BGF148" s="3" t="s">
        <v>41</v>
      </c>
      <c r="BGH148" s="153" t="s">
        <v>14</v>
      </c>
      <c r="BGI148" s="153"/>
      <c r="BGJ148" s="3" t="s">
        <v>41</v>
      </c>
      <c r="BGL148" s="153" t="s">
        <v>14</v>
      </c>
      <c r="BGM148" s="153"/>
      <c r="BGN148" s="3" t="s">
        <v>41</v>
      </c>
      <c r="BGP148" s="153" t="s">
        <v>14</v>
      </c>
      <c r="BGQ148" s="153"/>
      <c r="BGR148" s="3" t="s">
        <v>41</v>
      </c>
      <c r="BGT148" s="153" t="s">
        <v>14</v>
      </c>
      <c r="BGU148" s="153"/>
      <c r="BGV148" s="3" t="s">
        <v>41</v>
      </c>
      <c r="BGX148" s="153" t="s">
        <v>14</v>
      </c>
      <c r="BGY148" s="153"/>
      <c r="BGZ148" s="3" t="s">
        <v>41</v>
      </c>
      <c r="BHB148" s="153" t="s">
        <v>14</v>
      </c>
      <c r="BHC148" s="153"/>
      <c r="BHD148" s="3" t="s">
        <v>41</v>
      </c>
      <c r="BHF148" s="153" t="s">
        <v>14</v>
      </c>
      <c r="BHG148" s="153"/>
      <c r="BHH148" s="3" t="s">
        <v>41</v>
      </c>
      <c r="BHJ148" s="153" t="s">
        <v>14</v>
      </c>
      <c r="BHK148" s="153"/>
      <c r="BHL148" s="3" t="s">
        <v>41</v>
      </c>
      <c r="BHN148" s="153" t="s">
        <v>14</v>
      </c>
      <c r="BHO148" s="153"/>
      <c r="BHP148" s="3" t="s">
        <v>41</v>
      </c>
      <c r="BHR148" s="153" t="s">
        <v>14</v>
      </c>
      <c r="BHS148" s="153"/>
      <c r="BHT148" s="3" t="s">
        <v>41</v>
      </c>
      <c r="BHV148" s="153" t="s">
        <v>14</v>
      </c>
      <c r="BHW148" s="153"/>
      <c r="BHX148" s="3" t="s">
        <v>41</v>
      </c>
      <c r="BHZ148" s="153" t="s">
        <v>14</v>
      </c>
      <c r="BIA148" s="153"/>
      <c r="BIB148" s="3" t="s">
        <v>41</v>
      </c>
      <c r="BID148" s="153" t="s">
        <v>14</v>
      </c>
      <c r="BIE148" s="153"/>
      <c r="BIF148" s="3" t="s">
        <v>41</v>
      </c>
      <c r="BIH148" s="153" t="s">
        <v>14</v>
      </c>
      <c r="BII148" s="153"/>
      <c r="BIJ148" s="3" t="s">
        <v>41</v>
      </c>
      <c r="BIL148" s="153" t="s">
        <v>14</v>
      </c>
      <c r="BIM148" s="153"/>
      <c r="BIN148" s="3" t="s">
        <v>41</v>
      </c>
      <c r="BIP148" s="153" t="s">
        <v>14</v>
      </c>
      <c r="BIQ148" s="153"/>
      <c r="BIR148" s="3" t="s">
        <v>41</v>
      </c>
      <c r="BIT148" s="153" t="s">
        <v>14</v>
      </c>
      <c r="BIU148" s="153"/>
      <c r="BIV148" s="3" t="s">
        <v>41</v>
      </c>
      <c r="BIX148" s="153" t="s">
        <v>14</v>
      </c>
      <c r="BIY148" s="153"/>
      <c r="BIZ148" s="3" t="s">
        <v>41</v>
      </c>
      <c r="BJB148" s="153" t="s">
        <v>14</v>
      </c>
      <c r="BJC148" s="153"/>
      <c r="BJD148" s="3" t="s">
        <v>41</v>
      </c>
      <c r="BJF148" s="153" t="s">
        <v>14</v>
      </c>
      <c r="BJG148" s="153"/>
      <c r="BJH148" s="3" t="s">
        <v>41</v>
      </c>
      <c r="BJJ148" s="153" t="s">
        <v>14</v>
      </c>
      <c r="BJK148" s="153"/>
      <c r="BJL148" s="3" t="s">
        <v>41</v>
      </c>
      <c r="BJN148" s="153" t="s">
        <v>14</v>
      </c>
      <c r="BJO148" s="153"/>
      <c r="BJP148" s="3" t="s">
        <v>41</v>
      </c>
      <c r="BJR148" s="153" t="s">
        <v>14</v>
      </c>
      <c r="BJS148" s="153"/>
      <c r="BJT148" s="3" t="s">
        <v>41</v>
      </c>
      <c r="BJV148" s="153" t="s">
        <v>14</v>
      </c>
      <c r="BJW148" s="153"/>
      <c r="BJX148" s="3" t="s">
        <v>41</v>
      </c>
      <c r="BJZ148" s="153" t="s">
        <v>14</v>
      </c>
      <c r="BKA148" s="153"/>
      <c r="BKB148" s="3" t="s">
        <v>41</v>
      </c>
      <c r="BKD148" s="153" t="s">
        <v>14</v>
      </c>
      <c r="BKE148" s="153"/>
      <c r="BKF148" s="3" t="s">
        <v>41</v>
      </c>
      <c r="BKH148" s="153" t="s">
        <v>14</v>
      </c>
      <c r="BKI148" s="153"/>
      <c r="BKJ148" s="3" t="s">
        <v>41</v>
      </c>
      <c r="BKL148" s="153" t="s">
        <v>14</v>
      </c>
      <c r="BKM148" s="153"/>
      <c r="BKN148" s="3" t="s">
        <v>41</v>
      </c>
      <c r="BKP148" s="153" t="s">
        <v>14</v>
      </c>
      <c r="BKQ148" s="153"/>
      <c r="BKR148" s="3" t="s">
        <v>41</v>
      </c>
      <c r="BKT148" s="153" t="s">
        <v>14</v>
      </c>
      <c r="BKU148" s="153"/>
      <c r="BKV148" s="3" t="s">
        <v>41</v>
      </c>
      <c r="BKX148" s="153" t="s">
        <v>14</v>
      </c>
      <c r="BKY148" s="153"/>
      <c r="BKZ148" s="3" t="s">
        <v>41</v>
      </c>
      <c r="BLB148" s="153" t="s">
        <v>14</v>
      </c>
      <c r="BLC148" s="153"/>
      <c r="BLD148" s="3" t="s">
        <v>41</v>
      </c>
      <c r="BLF148" s="153" t="s">
        <v>14</v>
      </c>
      <c r="BLG148" s="153"/>
      <c r="BLH148" s="3" t="s">
        <v>41</v>
      </c>
      <c r="BLJ148" s="153" t="s">
        <v>14</v>
      </c>
      <c r="BLK148" s="153"/>
      <c r="BLL148" s="3" t="s">
        <v>41</v>
      </c>
      <c r="BLN148" s="153" t="s">
        <v>14</v>
      </c>
      <c r="BLO148" s="153"/>
      <c r="BLP148" s="3" t="s">
        <v>41</v>
      </c>
      <c r="BLR148" s="153" t="s">
        <v>14</v>
      </c>
      <c r="BLS148" s="153"/>
      <c r="BLT148" s="3" t="s">
        <v>41</v>
      </c>
      <c r="BLV148" s="153" t="s">
        <v>14</v>
      </c>
      <c r="BLW148" s="153"/>
      <c r="BLX148" s="3" t="s">
        <v>41</v>
      </c>
      <c r="BLZ148" s="153" t="s">
        <v>14</v>
      </c>
      <c r="BMA148" s="153"/>
      <c r="BMB148" s="3" t="s">
        <v>41</v>
      </c>
      <c r="BMD148" s="153" t="s">
        <v>14</v>
      </c>
      <c r="BME148" s="153"/>
      <c r="BMF148" s="3" t="s">
        <v>41</v>
      </c>
      <c r="BMH148" s="153" t="s">
        <v>14</v>
      </c>
      <c r="BMI148" s="153"/>
      <c r="BMJ148" s="3" t="s">
        <v>41</v>
      </c>
      <c r="BML148" s="153" t="s">
        <v>14</v>
      </c>
      <c r="BMM148" s="153"/>
      <c r="BMN148" s="3" t="s">
        <v>41</v>
      </c>
      <c r="BMP148" s="153" t="s">
        <v>14</v>
      </c>
      <c r="BMQ148" s="153"/>
      <c r="BMR148" s="3" t="s">
        <v>41</v>
      </c>
      <c r="BMT148" s="153" t="s">
        <v>14</v>
      </c>
      <c r="BMU148" s="153"/>
      <c r="BMV148" s="3" t="s">
        <v>41</v>
      </c>
      <c r="BMX148" s="153" t="s">
        <v>14</v>
      </c>
      <c r="BMY148" s="153"/>
      <c r="BMZ148" s="3" t="s">
        <v>41</v>
      </c>
      <c r="BNB148" s="153" t="s">
        <v>14</v>
      </c>
      <c r="BNC148" s="153"/>
      <c r="BND148" s="3" t="s">
        <v>41</v>
      </c>
      <c r="BNF148" s="153" t="s">
        <v>14</v>
      </c>
      <c r="BNG148" s="153"/>
      <c r="BNH148" s="3" t="s">
        <v>41</v>
      </c>
      <c r="BNJ148" s="153" t="s">
        <v>14</v>
      </c>
      <c r="BNK148" s="153"/>
      <c r="BNL148" s="3" t="s">
        <v>41</v>
      </c>
      <c r="BNN148" s="153" t="s">
        <v>14</v>
      </c>
      <c r="BNO148" s="153"/>
      <c r="BNP148" s="3" t="s">
        <v>41</v>
      </c>
      <c r="BNR148" s="153" t="s">
        <v>14</v>
      </c>
      <c r="BNS148" s="153"/>
      <c r="BNT148" s="3" t="s">
        <v>41</v>
      </c>
      <c r="BNV148" s="153" t="s">
        <v>14</v>
      </c>
      <c r="BNW148" s="153"/>
      <c r="BNX148" s="3" t="s">
        <v>41</v>
      </c>
      <c r="BNZ148" s="153" t="s">
        <v>14</v>
      </c>
      <c r="BOA148" s="153"/>
      <c r="BOB148" s="3" t="s">
        <v>41</v>
      </c>
      <c r="BOD148" s="153" t="s">
        <v>14</v>
      </c>
      <c r="BOE148" s="153"/>
      <c r="BOF148" s="3" t="s">
        <v>41</v>
      </c>
      <c r="BOH148" s="153" t="s">
        <v>14</v>
      </c>
      <c r="BOI148" s="153"/>
      <c r="BOJ148" s="3" t="s">
        <v>41</v>
      </c>
      <c r="BOL148" s="153" t="s">
        <v>14</v>
      </c>
      <c r="BOM148" s="153"/>
      <c r="BON148" s="3" t="s">
        <v>41</v>
      </c>
      <c r="BOP148" s="153" t="s">
        <v>14</v>
      </c>
      <c r="BOQ148" s="153"/>
      <c r="BOR148" s="3" t="s">
        <v>41</v>
      </c>
      <c r="BOT148" s="153" t="s">
        <v>14</v>
      </c>
      <c r="BOU148" s="153"/>
      <c r="BOV148" s="3" t="s">
        <v>41</v>
      </c>
      <c r="BOX148" s="153" t="s">
        <v>14</v>
      </c>
      <c r="BOY148" s="153"/>
      <c r="BOZ148" s="3" t="s">
        <v>41</v>
      </c>
      <c r="BPB148" s="153" t="s">
        <v>14</v>
      </c>
      <c r="BPC148" s="153"/>
      <c r="BPD148" s="3" t="s">
        <v>41</v>
      </c>
      <c r="BPF148" s="153" t="s">
        <v>14</v>
      </c>
      <c r="BPG148" s="153"/>
      <c r="BPH148" s="3" t="s">
        <v>41</v>
      </c>
      <c r="BPJ148" s="153" t="s">
        <v>14</v>
      </c>
      <c r="BPK148" s="153"/>
      <c r="BPL148" s="3" t="s">
        <v>41</v>
      </c>
      <c r="BPN148" s="153" t="s">
        <v>14</v>
      </c>
      <c r="BPO148" s="153"/>
      <c r="BPP148" s="3" t="s">
        <v>41</v>
      </c>
      <c r="BPR148" s="153" t="s">
        <v>14</v>
      </c>
      <c r="BPS148" s="153"/>
      <c r="BPT148" s="3" t="s">
        <v>41</v>
      </c>
      <c r="BPV148" s="153" t="s">
        <v>14</v>
      </c>
      <c r="BPW148" s="153"/>
      <c r="BPX148" s="3" t="s">
        <v>41</v>
      </c>
      <c r="BPZ148" s="153" t="s">
        <v>14</v>
      </c>
      <c r="BQA148" s="153"/>
      <c r="BQB148" s="3" t="s">
        <v>41</v>
      </c>
      <c r="BQD148" s="153" t="s">
        <v>14</v>
      </c>
      <c r="BQE148" s="153"/>
      <c r="BQF148" s="3" t="s">
        <v>41</v>
      </c>
      <c r="BQH148" s="153" t="s">
        <v>14</v>
      </c>
      <c r="BQI148" s="153"/>
      <c r="BQJ148" s="3" t="s">
        <v>41</v>
      </c>
      <c r="BQL148" s="153" t="s">
        <v>14</v>
      </c>
      <c r="BQM148" s="153"/>
      <c r="BQN148" s="3" t="s">
        <v>41</v>
      </c>
      <c r="BQP148" s="153" t="s">
        <v>14</v>
      </c>
      <c r="BQQ148" s="153"/>
      <c r="BQR148" s="3" t="s">
        <v>41</v>
      </c>
      <c r="BQT148" s="153" t="s">
        <v>14</v>
      </c>
      <c r="BQU148" s="153"/>
      <c r="BQV148" s="3" t="s">
        <v>41</v>
      </c>
      <c r="BQX148" s="153" t="s">
        <v>14</v>
      </c>
      <c r="BQY148" s="153"/>
      <c r="BQZ148" s="3" t="s">
        <v>41</v>
      </c>
      <c r="BRB148" s="153" t="s">
        <v>14</v>
      </c>
      <c r="BRC148" s="153"/>
      <c r="BRD148" s="3" t="s">
        <v>41</v>
      </c>
      <c r="BRF148" s="153" t="s">
        <v>14</v>
      </c>
      <c r="BRG148" s="153"/>
      <c r="BRH148" s="3" t="s">
        <v>41</v>
      </c>
      <c r="BRJ148" s="153" t="s">
        <v>14</v>
      </c>
      <c r="BRK148" s="153"/>
      <c r="BRL148" s="3" t="s">
        <v>41</v>
      </c>
      <c r="BRN148" s="153" t="s">
        <v>14</v>
      </c>
      <c r="BRO148" s="153"/>
      <c r="BRP148" s="3" t="s">
        <v>41</v>
      </c>
      <c r="BRR148" s="153" t="s">
        <v>14</v>
      </c>
      <c r="BRS148" s="153"/>
      <c r="BRT148" s="3" t="s">
        <v>41</v>
      </c>
      <c r="BRV148" s="153" t="s">
        <v>14</v>
      </c>
      <c r="BRW148" s="153"/>
      <c r="BRX148" s="3" t="s">
        <v>41</v>
      </c>
      <c r="BRZ148" s="153" t="s">
        <v>14</v>
      </c>
      <c r="BSA148" s="153"/>
      <c r="BSB148" s="3" t="s">
        <v>41</v>
      </c>
      <c r="BSD148" s="153" t="s">
        <v>14</v>
      </c>
      <c r="BSE148" s="153"/>
      <c r="BSF148" s="3" t="s">
        <v>41</v>
      </c>
      <c r="BSH148" s="153" t="s">
        <v>14</v>
      </c>
      <c r="BSI148" s="153"/>
      <c r="BSJ148" s="3" t="s">
        <v>41</v>
      </c>
      <c r="BSL148" s="153" t="s">
        <v>14</v>
      </c>
      <c r="BSM148" s="153"/>
      <c r="BSN148" s="3" t="s">
        <v>41</v>
      </c>
      <c r="BSP148" s="153" t="s">
        <v>14</v>
      </c>
      <c r="BSQ148" s="153"/>
      <c r="BSR148" s="3" t="s">
        <v>41</v>
      </c>
      <c r="BST148" s="153" t="s">
        <v>14</v>
      </c>
      <c r="BSU148" s="153"/>
      <c r="BSV148" s="3" t="s">
        <v>41</v>
      </c>
      <c r="BSX148" s="153" t="s">
        <v>14</v>
      </c>
      <c r="BSY148" s="153"/>
      <c r="BSZ148" s="3" t="s">
        <v>41</v>
      </c>
      <c r="BTB148" s="153" t="s">
        <v>14</v>
      </c>
      <c r="BTC148" s="153"/>
      <c r="BTD148" s="3" t="s">
        <v>41</v>
      </c>
      <c r="BTF148" s="153" t="s">
        <v>14</v>
      </c>
      <c r="BTG148" s="153"/>
      <c r="BTH148" s="3" t="s">
        <v>41</v>
      </c>
      <c r="BTJ148" s="153" t="s">
        <v>14</v>
      </c>
      <c r="BTK148" s="153"/>
      <c r="BTL148" s="3" t="s">
        <v>41</v>
      </c>
      <c r="BTN148" s="153" t="s">
        <v>14</v>
      </c>
      <c r="BTO148" s="153"/>
      <c r="BTP148" s="3" t="s">
        <v>41</v>
      </c>
      <c r="BTR148" s="153" t="s">
        <v>14</v>
      </c>
      <c r="BTS148" s="153"/>
      <c r="BTT148" s="3" t="s">
        <v>41</v>
      </c>
      <c r="BTV148" s="153" t="s">
        <v>14</v>
      </c>
      <c r="BTW148" s="153"/>
      <c r="BTX148" s="3" t="s">
        <v>41</v>
      </c>
      <c r="BTZ148" s="153" t="s">
        <v>14</v>
      </c>
      <c r="BUA148" s="153"/>
      <c r="BUB148" s="3" t="s">
        <v>41</v>
      </c>
      <c r="BUD148" s="153" t="s">
        <v>14</v>
      </c>
      <c r="BUE148" s="153"/>
      <c r="BUF148" s="3" t="s">
        <v>41</v>
      </c>
      <c r="BUH148" s="153" t="s">
        <v>14</v>
      </c>
      <c r="BUI148" s="153"/>
      <c r="BUJ148" s="3" t="s">
        <v>41</v>
      </c>
      <c r="BUL148" s="153" t="s">
        <v>14</v>
      </c>
      <c r="BUM148" s="153"/>
      <c r="BUN148" s="3" t="s">
        <v>41</v>
      </c>
      <c r="BUP148" s="153" t="s">
        <v>14</v>
      </c>
      <c r="BUQ148" s="153"/>
      <c r="BUR148" s="3" t="s">
        <v>41</v>
      </c>
      <c r="BUT148" s="153" t="s">
        <v>14</v>
      </c>
      <c r="BUU148" s="153"/>
      <c r="BUV148" s="3" t="s">
        <v>41</v>
      </c>
      <c r="BUX148" s="153" t="s">
        <v>14</v>
      </c>
      <c r="BUY148" s="153"/>
      <c r="BUZ148" s="3" t="s">
        <v>41</v>
      </c>
      <c r="BVB148" s="153" t="s">
        <v>14</v>
      </c>
      <c r="BVC148" s="153"/>
      <c r="BVD148" s="3" t="s">
        <v>41</v>
      </c>
      <c r="BVF148" s="153" t="s">
        <v>14</v>
      </c>
      <c r="BVG148" s="153"/>
      <c r="BVH148" s="3" t="s">
        <v>41</v>
      </c>
      <c r="BVJ148" s="153" t="s">
        <v>14</v>
      </c>
      <c r="BVK148" s="153"/>
      <c r="BVL148" s="3" t="s">
        <v>41</v>
      </c>
      <c r="BVN148" s="153" t="s">
        <v>14</v>
      </c>
      <c r="BVO148" s="153"/>
      <c r="BVP148" s="3" t="s">
        <v>41</v>
      </c>
      <c r="BVR148" s="153" t="s">
        <v>14</v>
      </c>
      <c r="BVS148" s="153"/>
      <c r="BVT148" s="3" t="s">
        <v>41</v>
      </c>
      <c r="BVV148" s="153" t="s">
        <v>14</v>
      </c>
      <c r="BVW148" s="153"/>
      <c r="BVX148" s="3" t="s">
        <v>41</v>
      </c>
      <c r="BVZ148" s="153" t="s">
        <v>14</v>
      </c>
      <c r="BWA148" s="153"/>
      <c r="BWB148" s="3" t="s">
        <v>41</v>
      </c>
      <c r="BWD148" s="153" t="s">
        <v>14</v>
      </c>
      <c r="BWE148" s="153"/>
      <c r="BWF148" s="3" t="s">
        <v>41</v>
      </c>
      <c r="BWH148" s="153" t="s">
        <v>14</v>
      </c>
      <c r="BWI148" s="153"/>
      <c r="BWJ148" s="3" t="s">
        <v>41</v>
      </c>
      <c r="BWL148" s="153" t="s">
        <v>14</v>
      </c>
      <c r="BWM148" s="153"/>
      <c r="BWN148" s="3" t="s">
        <v>41</v>
      </c>
      <c r="BWP148" s="153" t="s">
        <v>14</v>
      </c>
      <c r="BWQ148" s="153"/>
      <c r="BWR148" s="3" t="s">
        <v>41</v>
      </c>
      <c r="BWT148" s="153" t="s">
        <v>14</v>
      </c>
      <c r="BWU148" s="153"/>
      <c r="BWV148" s="3" t="s">
        <v>41</v>
      </c>
      <c r="BWX148" s="153" t="s">
        <v>14</v>
      </c>
      <c r="BWY148" s="153"/>
      <c r="BWZ148" s="3" t="s">
        <v>41</v>
      </c>
      <c r="BXB148" s="153" t="s">
        <v>14</v>
      </c>
      <c r="BXC148" s="153"/>
      <c r="BXD148" s="3" t="s">
        <v>41</v>
      </c>
      <c r="BXF148" s="153" t="s">
        <v>14</v>
      </c>
      <c r="BXG148" s="153"/>
      <c r="BXH148" s="3" t="s">
        <v>41</v>
      </c>
      <c r="BXJ148" s="153" t="s">
        <v>14</v>
      </c>
      <c r="BXK148" s="153"/>
      <c r="BXL148" s="3" t="s">
        <v>41</v>
      </c>
      <c r="BXN148" s="153" t="s">
        <v>14</v>
      </c>
      <c r="BXO148" s="153"/>
      <c r="BXP148" s="3" t="s">
        <v>41</v>
      </c>
      <c r="BXR148" s="153" t="s">
        <v>14</v>
      </c>
      <c r="BXS148" s="153"/>
      <c r="BXT148" s="3" t="s">
        <v>41</v>
      </c>
      <c r="BXV148" s="153" t="s">
        <v>14</v>
      </c>
      <c r="BXW148" s="153"/>
      <c r="BXX148" s="3" t="s">
        <v>41</v>
      </c>
      <c r="BXZ148" s="153" t="s">
        <v>14</v>
      </c>
      <c r="BYA148" s="153"/>
      <c r="BYB148" s="3" t="s">
        <v>41</v>
      </c>
      <c r="BYD148" s="153" t="s">
        <v>14</v>
      </c>
      <c r="BYE148" s="153"/>
      <c r="BYF148" s="3" t="s">
        <v>41</v>
      </c>
      <c r="BYH148" s="153" t="s">
        <v>14</v>
      </c>
      <c r="BYI148" s="153"/>
      <c r="BYJ148" s="3" t="s">
        <v>41</v>
      </c>
      <c r="BYL148" s="153" t="s">
        <v>14</v>
      </c>
      <c r="BYM148" s="153"/>
      <c r="BYN148" s="3" t="s">
        <v>41</v>
      </c>
      <c r="BYP148" s="153" t="s">
        <v>14</v>
      </c>
      <c r="BYQ148" s="153"/>
      <c r="BYR148" s="3" t="s">
        <v>41</v>
      </c>
      <c r="BYT148" s="153" t="s">
        <v>14</v>
      </c>
      <c r="BYU148" s="153"/>
      <c r="BYV148" s="3" t="s">
        <v>41</v>
      </c>
      <c r="BYX148" s="153" t="s">
        <v>14</v>
      </c>
      <c r="BYY148" s="153"/>
      <c r="BYZ148" s="3" t="s">
        <v>41</v>
      </c>
      <c r="BZB148" s="153" t="s">
        <v>14</v>
      </c>
      <c r="BZC148" s="153"/>
      <c r="BZD148" s="3" t="s">
        <v>41</v>
      </c>
      <c r="BZF148" s="153" t="s">
        <v>14</v>
      </c>
      <c r="BZG148" s="153"/>
      <c r="BZH148" s="3" t="s">
        <v>41</v>
      </c>
      <c r="BZJ148" s="153" t="s">
        <v>14</v>
      </c>
      <c r="BZK148" s="153"/>
      <c r="BZL148" s="3" t="s">
        <v>41</v>
      </c>
      <c r="BZN148" s="153" t="s">
        <v>14</v>
      </c>
      <c r="BZO148" s="153"/>
      <c r="BZP148" s="3" t="s">
        <v>41</v>
      </c>
      <c r="BZR148" s="153" t="s">
        <v>14</v>
      </c>
      <c r="BZS148" s="153"/>
      <c r="BZT148" s="3" t="s">
        <v>41</v>
      </c>
      <c r="BZV148" s="153" t="s">
        <v>14</v>
      </c>
      <c r="BZW148" s="153"/>
      <c r="BZX148" s="3" t="s">
        <v>41</v>
      </c>
      <c r="BZZ148" s="153" t="s">
        <v>14</v>
      </c>
      <c r="CAA148" s="153"/>
      <c r="CAB148" s="3" t="s">
        <v>41</v>
      </c>
      <c r="CAD148" s="153" t="s">
        <v>14</v>
      </c>
      <c r="CAE148" s="153"/>
      <c r="CAF148" s="3" t="s">
        <v>41</v>
      </c>
      <c r="CAH148" s="153" t="s">
        <v>14</v>
      </c>
      <c r="CAI148" s="153"/>
      <c r="CAJ148" s="3" t="s">
        <v>41</v>
      </c>
      <c r="CAL148" s="153" t="s">
        <v>14</v>
      </c>
      <c r="CAM148" s="153"/>
      <c r="CAN148" s="3" t="s">
        <v>41</v>
      </c>
      <c r="CAP148" s="153" t="s">
        <v>14</v>
      </c>
      <c r="CAQ148" s="153"/>
      <c r="CAR148" s="3" t="s">
        <v>41</v>
      </c>
      <c r="CAT148" s="153" t="s">
        <v>14</v>
      </c>
      <c r="CAU148" s="153"/>
      <c r="CAV148" s="3" t="s">
        <v>41</v>
      </c>
      <c r="CAX148" s="153" t="s">
        <v>14</v>
      </c>
      <c r="CAY148" s="153"/>
      <c r="CAZ148" s="3" t="s">
        <v>41</v>
      </c>
      <c r="CBB148" s="153" t="s">
        <v>14</v>
      </c>
      <c r="CBC148" s="153"/>
      <c r="CBD148" s="3" t="s">
        <v>41</v>
      </c>
      <c r="CBF148" s="153" t="s">
        <v>14</v>
      </c>
      <c r="CBG148" s="153"/>
      <c r="CBH148" s="3" t="s">
        <v>41</v>
      </c>
      <c r="CBJ148" s="153" t="s">
        <v>14</v>
      </c>
      <c r="CBK148" s="153"/>
      <c r="CBL148" s="3" t="s">
        <v>41</v>
      </c>
      <c r="CBN148" s="153" t="s">
        <v>14</v>
      </c>
      <c r="CBO148" s="153"/>
      <c r="CBP148" s="3" t="s">
        <v>41</v>
      </c>
      <c r="CBR148" s="153" t="s">
        <v>14</v>
      </c>
      <c r="CBS148" s="153"/>
      <c r="CBT148" s="3" t="s">
        <v>41</v>
      </c>
      <c r="CBV148" s="153" t="s">
        <v>14</v>
      </c>
      <c r="CBW148" s="153"/>
      <c r="CBX148" s="3" t="s">
        <v>41</v>
      </c>
      <c r="CBZ148" s="153" t="s">
        <v>14</v>
      </c>
      <c r="CCA148" s="153"/>
      <c r="CCB148" s="3" t="s">
        <v>41</v>
      </c>
      <c r="CCD148" s="153" t="s">
        <v>14</v>
      </c>
      <c r="CCE148" s="153"/>
      <c r="CCF148" s="3" t="s">
        <v>41</v>
      </c>
      <c r="CCH148" s="153" t="s">
        <v>14</v>
      </c>
      <c r="CCI148" s="153"/>
      <c r="CCJ148" s="3" t="s">
        <v>41</v>
      </c>
      <c r="CCL148" s="153" t="s">
        <v>14</v>
      </c>
      <c r="CCM148" s="153"/>
      <c r="CCN148" s="3" t="s">
        <v>41</v>
      </c>
      <c r="CCP148" s="153" t="s">
        <v>14</v>
      </c>
      <c r="CCQ148" s="153"/>
      <c r="CCR148" s="3" t="s">
        <v>41</v>
      </c>
      <c r="CCT148" s="153" t="s">
        <v>14</v>
      </c>
      <c r="CCU148" s="153"/>
      <c r="CCV148" s="3" t="s">
        <v>41</v>
      </c>
      <c r="CCX148" s="153" t="s">
        <v>14</v>
      </c>
      <c r="CCY148" s="153"/>
      <c r="CCZ148" s="3" t="s">
        <v>41</v>
      </c>
      <c r="CDB148" s="153" t="s">
        <v>14</v>
      </c>
      <c r="CDC148" s="153"/>
      <c r="CDD148" s="3" t="s">
        <v>41</v>
      </c>
      <c r="CDF148" s="153" t="s">
        <v>14</v>
      </c>
      <c r="CDG148" s="153"/>
      <c r="CDH148" s="3" t="s">
        <v>41</v>
      </c>
      <c r="CDJ148" s="153" t="s">
        <v>14</v>
      </c>
      <c r="CDK148" s="153"/>
      <c r="CDL148" s="3" t="s">
        <v>41</v>
      </c>
      <c r="CDN148" s="153" t="s">
        <v>14</v>
      </c>
      <c r="CDO148" s="153"/>
      <c r="CDP148" s="3" t="s">
        <v>41</v>
      </c>
      <c r="CDR148" s="153" t="s">
        <v>14</v>
      </c>
      <c r="CDS148" s="153"/>
      <c r="CDT148" s="3" t="s">
        <v>41</v>
      </c>
      <c r="CDV148" s="153" t="s">
        <v>14</v>
      </c>
      <c r="CDW148" s="153"/>
      <c r="CDX148" s="3" t="s">
        <v>41</v>
      </c>
      <c r="CDZ148" s="153" t="s">
        <v>14</v>
      </c>
      <c r="CEA148" s="153"/>
      <c r="CEB148" s="3" t="s">
        <v>41</v>
      </c>
      <c r="CED148" s="153" t="s">
        <v>14</v>
      </c>
      <c r="CEE148" s="153"/>
      <c r="CEF148" s="3" t="s">
        <v>41</v>
      </c>
      <c r="CEH148" s="153" t="s">
        <v>14</v>
      </c>
      <c r="CEI148" s="153"/>
      <c r="CEJ148" s="3" t="s">
        <v>41</v>
      </c>
      <c r="CEL148" s="153" t="s">
        <v>14</v>
      </c>
      <c r="CEM148" s="153"/>
      <c r="CEN148" s="3" t="s">
        <v>41</v>
      </c>
      <c r="CEP148" s="153" t="s">
        <v>14</v>
      </c>
      <c r="CEQ148" s="153"/>
      <c r="CER148" s="3" t="s">
        <v>41</v>
      </c>
      <c r="CET148" s="153" t="s">
        <v>14</v>
      </c>
      <c r="CEU148" s="153"/>
      <c r="CEV148" s="3" t="s">
        <v>41</v>
      </c>
      <c r="CEX148" s="153" t="s">
        <v>14</v>
      </c>
      <c r="CEY148" s="153"/>
      <c r="CEZ148" s="3" t="s">
        <v>41</v>
      </c>
      <c r="CFB148" s="153" t="s">
        <v>14</v>
      </c>
      <c r="CFC148" s="153"/>
      <c r="CFD148" s="3" t="s">
        <v>41</v>
      </c>
      <c r="CFF148" s="153" t="s">
        <v>14</v>
      </c>
      <c r="CFG148" s="153"/>
      <c r="CFH148" s="3" t="s">
        <v>41</v>
      </c>
      <c r="CFJ148" s="153" t="s">
        <v>14</v>
      </c>
      <c r="CFK148" s="153"/>
      <c r="CFL148" s="3" t="s">
        <v>41</v>
      </c>
      <c r="CFN148" s="153" t="s">
        <v>14</v>
      </c>
      <c r="CFO148" s="153"/>
      <c r="CFP148" s="3" t="s">
        <v>41</v>
      </c>
      <c r="CFR148" s="153" t="s">
        <v>14</v>
      </c>
      <c r="CFS148" s="153"/>
      <c r="CFT148" s="3" t="s">
        <v>41</v>
      </c>
      <c r="CFV148" s="153" t="s">
        <v>14</v>
      </c>
      <c r="CFW148" s="153"/>
      <c r="CFX148" s="3" t="s">
        <v>41</v>
      </c>
      <c r="CFZ148" s="153" t="s">
        <v>14</v>
      </c>
      <c r="CGA148" s="153"/>
      <c r="CGB148" s="3" t="s">
        <v>41</v>
      </c>
      <c r="CGD148" s="153" t="s">
        <v>14</v>
      </c>
      <c r="CGE148" s="153"/>
      <c r="CGF148" s="3" t="s">
        <v>41</v>
      </c>
      <c r="CGH148" s="153" t="s">
        <v>14</v>
      </c>
      <c r="CGI148" s="153"/>
      <c r="CGJ148" s="3" t="s">
        <v>41</v>
      </c>
      <c r="CGL148" s="153" t="s">
        <v>14</v>
      </c>
      <c r="CGM148" s="153"/>
      <c r="CGN148" s="3" t="s">
        <v>41</v>
      </c>
      <c r="CGP148" s="153" t="s">
        <v>14</v>
      </c>
      <c r="CGQ148" s="153"/>
      <c r="CGR148" s="3" t="s">
        <v>41</v>
      </c>
      <c r="CGT148" s="153" t="s">
        <v>14</v>
      </c>
      <c r="CGU148" s="153"/>
      <c r="CGV148" s="3" t="s">
        <v>41</v>
      </c>
      <c r="CGX148" s="153" t="s">
        <v>14</v>
      </c>
      <c r="CGY148" s="153"/>
      <c r="CGZ148" s="3" t="s">
        <v>41</v>
      </c>
      <c r="CHB148" s="153" t="s">
        <v>14</v>
      </c>
      <c r="CHC148" s="153"/>
      <c r="CHD148" s="3" t="s">
        <v>41</v>
      </c>
      <c r="CHF148" s="153" t="s">
        <v>14</v>
      </c>
      <c r="CHG148" s="153"/>
      <c r="CHH148" s="3" t="s">
        <v>41</v>
      </c>
      <c r="CHJ148" s="153" t="s">
        <v>14</v>
      </c>
      <c r="CHK148" s="153"/>
      <c r="CHL148" s="3" t="s">
        <v>41</v>
      </c>
      <c r="CHN148" s="153" t="s">
        <v>14</v>
      </c>
      <c r="CHO148" s="153"/>
      <c r="CHP148" s="3" t="s">
        <v>41</v>
      </c>
      <c r="CHR148" s="153" t="s">
        <v>14</v>
      </c>
      <c r="CHS148" s="153"/>
      <c r="CHT148" s="3" t="s">
        <v>41</v>
      </c>
      <c r="CHV148" s="153" t="s">
        <v>14</v>
      </c>
      <c r="CHW148" s="153"/>
      <c r="CHX148" s="3" t="s">
        <v>41</v>
      </c>
      <c r="CHZ148" s="153" t="s">
        <v>14</v>
      </c>
      <c r="CIA148" s="153"/>
      <c r="CIB148" s="3" t="s">
        <v>41</v>
      </c>
      <c r="CID148" s="153" t="s">
        <v>14</v>
      </c>
      <c r="CIE148" s="153"/>
      <c r="CIF148" s="3" t="s">
        <v>41</v>
      </c>
      <c r="CIH148" s="153" t="s">
        <v>14</v>
      </c>
      <c r="CII148" s="153"/>
      <c r="CIJ148" s="3" t="s">
        <v>41</v>
      </c>
      <c r="CIL148" s="153" t="s">
        <v>14</v>
      </c>
      <c r="CIM148" s="153"/>
      <c r="CIN148" s="3" t="s">
        <v>41</v>
      </c>
      <c r="CIP148" s="153" t="s">
        <v>14</v>
      </c>
      <c r="CIQ148" s="153"/>
      <c r="CIR148" s="3" t="s">
        <v>41</v>
      </c>
      <c r="CIT148" s="153" t="s">
        <v>14</v>
      </c>
      <c r="CIU148" s="153"/>
      <c r="CIV148" s="3" t="s">
        <v>41</v>
      </c>
      <c r="CIX148" s="153" t="s">
        <v>14</v>
      </c>
      <c r="CIY148" s="153"/>
      <c r="CIZ148" s="3" t="s">
        <v>41</v>
      </c>
      <c r="CJB148" s="153" t="s">
        <v>14</v>
      </c>
      <c r="CJC148" s="153"/>
      <c r="CJD148" s="3" t="s">
        <v>41</v>
      </c>
      <c r="CJF148" s="153" t="s">
        <v>14</v>
      </c>
      <c r="CJG148" s="153"/>
      <c r="CJH148" s="3" t="s">
        <v>41</v>
      </c>
      <c r="CJJ148" s="153" t="s">
        <v>14</v>
      </c>
      <c r="CJK148" s="153"/>
      <c r="CJL148" s="3" t="s">
        <v>41</v>
      </c>
      <c r="CJN148" s="153" t="s">
        <v>14</v>
      </c>
      <c r="CJO148" s="153"/>
      <c r="CJP148" s="3" t="s">
        <v>41</v>
      </c>
      <c r="CJR148" s="153" t="s">
        <v>14</v>
      </c>
      <c r="CJS148" s="153"/>
      <c r="CJT148" s="3" t="s">
        <v>41</v>
      </c>
      <c r="CJV148" s="153" t="s">
        <v>14</v>
      </c>
      <c r="CJW148" s="153"/>
      <c r="CJX148" s="3" t="s">
        <v>41</v>
      </c>
      <c r="CJZ148" s="153" t="s">
        <v>14</v>
      </c>
      <c r="CKA148" s="153"/>
      <c r="CKB148" s="3" t="s">
        <v>41</v>
      </c>
      <c r="CKD148" s="153" t="s">
        <v>14</v>
      </c>
      <c r="CKE148" s="153"/>
      <c r="CKF148" s="3" t="s">
        <v>41</v>
      </c>
      <c r="CKH148" s="153" t="s">
        <v>14</v>
      </c>
      <c r="CKI148" s="153"/>
      <c r="CKJ148" s="3" t="s">
        <v>41</v>
      </c>
      <c r="CKL148" s="153" t="s">
        <v>14</v>
      </c>
      <c r="CKM148" s="153"/>
      <c r="CKN148" s="3" t="s">
        <v>41</v>
      </c>
      <c r="CKP148" s="153" t="s">
        <v>14</v>
      </c>
      <c r="CKQ148" s="153"/>
      <c r="CKR148" s="3" t="s">
        <v>41</v>
      </c>
      <c r="CKT148" s="153" t="s">
        <v>14</v>
      </c>
      <c r="CKU148" s="153"/>
      <c r="CKV148" s="3" t="s">
        <v>41</v>
      </c>
      <c r="CKX148" s="153" t="s">
        <v>14</v>
      </c>
      <c r="CKY148" s="153"/>
      <c r="CKZ148" s="3" t="s">
        <v>41</v>
      </c>
      <c r="CLB148" s="153" t="s">
        <v>14</v>
      </c>
      <c r="CLC148" s="153"/>
      <c r="CLD148" s="3" t="s">
        <v>41</v>
      </c>
      <c r="CLF148" s="153" t="s">
        <v>14</v>
      </c>
      <c r="CLG148" s="153"/>
      <c r="CLH148" s="3" t="s">
        <v>41</v>
      </c>
      <c r="CLJ148" s="153" t="s">
        <v>14</v>
      </c>
      <c r="CLK148" s="153"/>
      <c r="CLL148" s="3" t="s">
        <v>41</v>
      </c>
      <c r="CLN148" s="153" t="s">
        <v>14</v>
      </c>
      <c r="CLO148" s="153"/>
      <c r="CLP148" s="3" t="s">
        <v>41</v>
      </c>
      <c r="CLR148" s="153" t="s">
        <v>14</v>
      </c>
      <c r="CLS148" s="153"/>
      <c r="CLT148" s="3" t="s">
        <v>41</v>
      </c>
      <c r="CLV148" s="153" t="s">
        <v>14</v>
      </c>
      <c r="CLW148" s="153"/>
      <c r="CLX148" s="3" t="s">
        <v>41</v>
      </c>
      <c r="CLZ148" s="153" t="s">
        <v>14</v>
      </c>
      <c r="CMA148" s="153"/>
      <c r="CMB148" s="3" t="s">
        <v>41</v>
      </c>
      <c r="CMD148" s="153" t="s">
        <v>14</v>
      </c>
      <c r="CME148" s="153"/>
      <c r="CMF148" s="3" t="s">
        <v>41</v>
      </c>
      <c r="CMH148" s="153" t="s">
        <v>14</v>
      </c>
      <c r="CMI148" s="153"/>
      <c r="CMJ148" s="3" t="s">
        <v>41</v>
      </c>
      <c r="CML148" s="153" t="s">
        <v>14</v>
      </c>
      <c r="CMM148" s="153"/>
      <c r="CMN148" s="3" t="s">
        <v>41</v>
      </c>
      <c r="CMP148" s="153" t="s">
        <v>14</v>
      </c>
      <c r="CMQ148" s="153"/>
      <c r="CMR148" s="3" t="s">
        <v>41</v>
      </c>
      <c r="CMT148" s="153" t="s">
        <v>14</v>
      </c>
      <c r="CMU148" s="153"/>
      <c r="CMV148" s="3" t="s">
        <v>41</v>
      </c>
      <c r="CMX148" s="153" t="s">
        <v>14</v>
      </c>
      <c r="CMY148" s="153"/>
      <c r="CMZ148" s="3" t="s">
        <v>41</v>
      </c>
      <c r="CNB148" s="153" t="s">
        <v>14</v>
      </c>
      <c r="CNC148" s="153"/>
      <c r="CND148" s="3" t="s">
        <v>41</v>
      </c>
      <c r="CNF148" s="153" t="s">
        <v>14</v>
      </c>
      <c r="CNG148" s="153"/>
      <c r="CNH148" s="3" t="s">
        <v>41</v>
      </c>
      <c r="CNJ148" s="153" t="s">
        <v>14</v>
      </c>
      <c r="CNK148" s="153"/>
      <c r="CNL148" s="3" t="s">
        <v>41</v>
      </c>
      <c r="CNN148" s="153" t="s">
        <v>14</v>
      </c>
      <c r="CNO148" s="153"/>
      <c r="CNP148" s="3" t="s">
        <v>41</v>
      </c>
      <c r="CNR148" s="153" t="s">
        <v>14</v>
      </c>
      <c r="CNS148" s="153"/>
      <c r="CNT148" s="3" t="s">
        <v>41</v>
      </c>
      <c r="CNV148" s="153" t="s">
        <v>14</v>
      </c>
      <c r="CNW148" s="153"/>
      <c r="CNX148" s="3" t="s">
        <v>41</v>
      </c>
      <c r="CNZ148" s="153" t="s">
        <v>14</v>
      </c>
      <c r="COA148" s="153"/>
      <c r="COB148" s="3" t="s">
        <v>41</v>
      </c>
      <c r="COD148" s="153" t="s">
        <v>14</v>
      </c>
      <c r="COE148" s="153"/>
      <c r="COF148" s="3" t="s">
        <v>41</v>
      </c>
      <c r="COH148" s="153" t="s">
        <v>14</v>
      </c>
      <c r="COI148" s="153"/>
      <c r="COJ148" s="3" t="s">
        <v>41</v>
      </c>
      <c r="COL148" s="153" t="s">
        <v>14</v>
      </c>
      <c r="COM148" s="153"/>
      <c r="CON148" s="3" t="s">
        <v>41</v>
      </c>
      <c r="COP148" s="153" t="s">
        <v>14</v>
      </c>
      <c r="COQ148" s="153"/>
      <c r="COR148" s="3" t="s">
        <v>41</v>
      </c>
      <c r="COT148" s="153" t="s">
        <v>14</v>
      </c>
      <c r="COU148" s="153"/>
      <c r="COV148" s="3" t="s">
        <v>41</v>
      </c>
      <c r="COX148" s="153" t="s">
        <v>14</v>
      </c>
      <c r="COY148" s="153"/>
      <c r="COZ148" s="3" t="s">
        <v>41</v>
      </c>
      <c r="CPB148" s="153" t="s">
        <v>14</v>
      </c>
      <c r="CPC148" s="153"/>
      <c r="CPD148" s="3" t="s">
        <v>41</v>
      </c>
      <c r="CPF148" s="153" t="s">
        <v>14</v>
      </c>
      <c r="CPG148" s="153"/>
      <c r="CPH148" s="3" t="s">
        <v>41</v>
      </c>
      <c r="CPJ148" s="153" t="s">
        <v>14</v>
      </c>
      <c r="CPK148" s="153"/>
      <c r="CPL148" s="3" t="s">
        <v>41</v>
      </c>
      <c r="CPN148" s="153" t="s">
        <v>14</v>
      </c>
      <c r="CPO148" s="153"/>
      <c r="CPP148" s="3" t="s">
        <v>41</v>
      </c>
      <c r="CPR148" s="153" t="s">
        <v>14</v>
      </c>
      <c r="CPS148" s="153"/>
      <c r="CPT148" s="3" t="s">
        <v>41</v>
      </c>
      <c r="CPV148" s="153" t="s">
        <v>14</v>
      </c>
      <c r="CPW148" s="153"/>
      <c r="CPX148" s="3" t="s">
        <v>41</v>
      </c>
      <c r="CPZ148" s="153" t="s">
        <v>14</v>
      </c>
      <c r="CQA148" s="153"/>
      <c r="CQB148" s="3" t="s">
        <v>41</v>
      </c>
      <c r="CQD148" s="153" t="s">
        <v>14</v>
      </c>
      <c r="CQE148" s="153"/>
      <c r="CQF148" s="3" t="s">
        <v>41</v>
      </c>
      <c r="CQH148" s="153" t="s">
        <v>14</v>
      </c>
      <c r="CQI148" s="153"/>
      <c r="CQJ148" s="3" t="s">
        <v>41</v>
      </c>
      <c r="CQL148" s="153" t="s">
        <v>14</v>
      </c>
      <c r="CQM148" s="153"/>
      <c r="CQN148" s="3" t="s">
        <v>41</v>
      </c>
      <c r="CQP148" s="153" t="s">
        <v>14</v>
      </c>
      <c r="CQQ148" s="153"/>
      <c r="CQR148" s="3" t="s">
        <v>41</v>
      </c>
      <c r="CQT148" s="153" t="s">
        <v>14</v>
      </c>
      <c r="CQU148" s="153"/>
      <c r="CQV148" s="3" t="s">
        <v>41</v>
      </c>
      <c r="CQX148" s="153" t="s">
        <v>14</v>
      </c>
      <c r="CQY148" s="153"/>
      <c r="CQZ148" s="3" t="s">
        <v>41</v>
      </c>
      <c r="CRB148" s="153" t="s">
        <v>14</v>
      </c>
      <c r="CRC148" s="153"/>
      <c r="CRD148" s="3" t="s">
        <v>41</v>
      </c>
      <c r="CRF148" s="153" t="s">
        <v>14</v>
      </c>
      <c r="CRG148" s="153"/>
      <c r="CRH148" s="3" t="s">
        <v>41</v>
      </c>
      <c r="CRJ148" s="153" t="s">
        <v>14</v>
      </c>
      <c r="CRK148" s="153"/>
      <c r="CRL148" s="3" t="s">
        <v>41</v>
      </c>
      <c r="CRN148" s="153" t="s">
        <v>14</v>
      </c>
      <c r="CRO148" s="153"/>
      <c r="CRP148" s="3" t="s">
        <v>41</v>
      </c>
      <c r="CRR148" s="153" t="s">
        <v>14</v>
      </c>
      <c r="CRS148" s="153"/>
      <c r="CRT148" s="3" t="s">
        <v>41</v>
      </c>
      <c r="CRV148" s="153" t="s">
        <v>14</v>
      </c>
      <c r="CRW148" s="153"/>
      <c r="CRX148" s="3" t="s">
        <v>41</v>
      </c>
      <c r="CRZ148" s="153" t="s">
        <v>14</v>
      </c>
      <c r="CSA148" s="153"/>
      <c r="CSB148" s="3" t="s">
        <v>41</v>
      </c>
      <c r="CSD148" s="153" t="s">
        <v>14</v>
      </c>
      <c r="CSE148" s="153"/>
      <c r="CSF148" s="3" t="s">
        <v>41</v>
      </c>
      <c r="CSH148" s="153" t="s">
        <v>14</v>
      </c>
      <c r="CSI148" s="153"/>
      <c r="CSJ148" s="3" t="s">
        <v>41</v>
      </c>
      <c r="CSL148" s="153" t="s">
        <v>14</v>
      </c>
      <c r="CSM148" s="153"/>
      <c r="CSN148" s="3" t="s">
        <v>41</v>
      </c>
      <c r="CSP148" s="153" t="s">
        <v>14</v>
      </c>
      <c r="CSQ148" s="153"/>
      <c r="CSR148" s="3" t="s">
        <v>41</v>
      </c>
      <c r="CST148" s="153" t="s">
        <v>14</v>
      </c>
      <c r="CSU148" s="153"/>
      <c r="CSV148" s="3" t="s">
        <v>41</v>
      </c>
      <c r="CSX148" s="153" t="s">
        <v>14</v>
      </c>
      <c r="CSY148" s="153"/>
      <c r="CSZ148" s="3" t="s">
        <v>41</v>
      </c>
      <c r="CTB148" s="153" t="s">
        <v>14</v>
      </c>
      <c r="CTC148" s="153"/>
      <c r="CTD148" s="3" t="s">
        <v>41</v>
      </c>
      <c r="CTF148" s="153" t="s">
        <v>14</v>
      </c>
      <c r="CTG148" s="153"/>
      <c r="CTH148" s="3" t="s">
        <v>41</v>
      </c>
      <c r="CTJ148" s="153" t="s">
        <v>14</v>
      </c>
      <c r="CTK148" s="153"/>
      <c r="CTL148" s="3" t="s">
        <v>41</v>
      </c>
      <c r="CTN148" s="153" t="s">
        <v>14</v>
      </c>
      <c r="CTO148" s="153"/>
      <c r="CTP148" s="3" t="s">
        <v>41</v>
      </c>
      <c r="CTR148" s="153" t="s">
        <v>14</v>
      </c>
      <c r="CTS148" s="153"/>
      <c r="CTT148" s="3" t="s">
        <v>41</v>
      </c>
      <c r="CTV148" s="153" t="s">
        <v>14</v>
      </c>
      <c r="CTW148" s="153"/>
      <c r="CTX148" s="3" t="s">
        <v>41</v>
      </c>
      <c r="CTZ148" s="153" t="s">
        <v>14</v>
      </c>
      <c r="CUA148" s="153"/>
      <c r="CUB148" s="3" t="s">
        <v>41</v>
      </c>
      <c r="CUD148" s="153" t="s">
        <v>14</v>
      </c>
      <c r="CUE148" s="153"/>
      <c r="CUF148" s="3" t="s">
        <v>41</v>
      </c>
      <c r="CUH148" s="153" t="s">
        <v>14</v>
      </c>
      <c r="CUI148" s="153"/>
      <c r="CUJ148" s="3" t="s">
        <v>41</v>
      </c>
      <c r="CUL148" s="153" t="s">
        <v>14</v>
      </c>
      <c r="CUM148" s="153"/>
      <c r="CUN148" s="3" t="s">
        <v>41</v>
      </c>
      <c r="CUP148" s="153" t="s">
        <v>14</v>
      </c>
      <c r="CUQ148" s="153"/>
      <c r="CUR148" s="3" t="s">
        <v>41</v>
      </c>
      <c r="CUT148" s="153" t="s">
        <v>14</v>
      </c>
      <c r="CUU148" s="153"/>
      <c r="CUV148" s="3" t="s">
        <v>41</v>
      </c>
      <c r="CUX148" s="153" t="s">
        <v>14</v>
      </c>
      <c r="CUY148" s="153"/>
      <c r="CUZ148" s="3" t="s">
        <v>41</v>
      </c>
      <c r="CVB148" s="153" t="s">
        <v>14</v>
      </c>
      <c r="CVC148" s="153"/>
      <c r="CVD148" s="3" t="s">
        <v>41</v>
      </c>
      <c r="CVF148" s="153" t="s">
        <v>14</v>
      </c>
      <c r="CVG148" s="153"/>
      <c r="CVH148" s="3" t="s">
        <v>41</v>
      </c>
      <c r="CVJ148" s="153" t="s">
        <v>14</v>
      </c>
      <c r="CVK148" s="153"/>
      <c r="CVL148" s="3" t="s">
        <v>41</v>
      </c>
      <c r="CVN148" s="153" t="s">
        <v>14</v>
      </c>
      <c r="CVO148" s="153"/>
      <c r="CVP148" s="3" t="s">
        <v>41</v>
      </c>
      <c r="CVR148" s="153" t="s">
        <v>14</v>
      </c>
      <c r="CVS148" s="153"/>
      <c r="CVT148" s="3" t="s">
        <v>41</v>
      </c>
      <c r="CVV148" s="153" t="s">
        <v>14</v>
      </c>
      <c r="CVW148" s="153"/>
      <c r="CVX148" s="3" t="s">
        <v>41</v>
      </c>
      <c r="CVZ148" s="153" t="s">
        <v>14</v>
      </c>
      <c r="CWA148" s="153"/>
      <c r="CWB148" s="3" t="s">
        <v>41</v>
      </c>
      <c r="CWD148" s="153" t="s">
        <v>14</v>
      </c>
      <c r="CWE148" s="153"/>
      <c r="CWF148" s="3" t="s">
        <v>41</v>
      </c>
      <c r="CWH148" s="153" t="s">
        <v>14</v>
      </c>
      <c r="CWI148" s="153"/>
      <c r="CWJ148" s="3" t="s">
        <v>41</v>
      </c>
      <c r="CWL148" s="153" t="s">
        <v>14</v>
      </c>
      <c r="CWM148" s="153"/>
      <c r="CWN148" s="3" t="s">
        <v>41</v>
      </c>
      <c r="CWP148" s="153" t="s">
        <v>14</v>
      </c>
      <c r="CWQ148" s="153"/>
      <c r="CWR148" s="3" t="s">
        <v>41</v>
      </c>
      <c r="CWT148" s="153" t="s">
        <v>14</v>
      </c>
      <c r="CWU148" s="153"/>
      <c r="CWV148" s="3" t="s">
        <v>41</v>
      </c>
      <c r="CWX148" s="153" t="s">
        <v>14</v>
      </c>
      <c r="CWY148" s="153"/>
      <c r="CWZ148" s="3" t="s">
        <v>41</v>
      </c>
      <c r="CXB148" s="153" t="s">
        <v>14</v>
      </c>
      <c r="CXC148" s="153"/>
      <c r="CXD148" s="3" t="s">
        <v>41</v>
      </c>
      <c r="CXF148" s="153" t="s">
        <v>14</v>
      </c>
      <c r="CXG148" s="153"/>
      <c r="CXH148" s="3" t="s">
        <v>41</v>
      </c>
      <c r="CXJ148" s="153" t="s">
        <v>14</v>
      </c>
      <c r="CXK148" s="153"/>
      <c r="CXL148" s="3" t="s">
        <v>41</v>
      </c>
      <c r="CXN148" s="153" t="s">
        <v>14</v>
      </c>
      <c r="CXO148" s="153"/>
      <c r="CXP148" s="3" t="s">
        <v>41</v>
      </c>
      <c r="CXR148" s="153" t="s">
        <v>14</v>
      </c>
      <c r="CXS148" s="153"/>
      <c r="CXT148" s="3" t="s">
        <v>41</v>
      </c>
      <c r="CXV148" s="153" t="s">
        <v>14</v>
      </c>
      <c r="CXW148" s="153"/>
      <c r="CXX148" s="3" t="s">
        <v>41</v>
      </c>
      <c r="CXZ148" s="153" t="s">
        <v>14</v>
      </c>
      <c r="CYA148" s="153"/>
      <c r="CYB148" s="3" t="s">
        <v>41</v>
      </c>
      <c r="CYD148" s="153" t="s">
        <v>14</v>
      </c>
      <c r="CYE148" s="153"/>
      <c r="CYF148" s="3" t="s">
        <v>41</v>
      </c>
      <c r="CYH148" s="153" t="s">
        <v>14</v>
      </c>
      <c r="CYI148" s="153"/>
      <c r="CYJ148" s="3" t="s">
        <v>41</v>
      </c>
      <c r="CYL148" s="153" t="s">
        <v>14</v>
      </c>
      <c r="CYM148" s="153"/>
      <c r="CYN148" s="3" t="s">
        <v>41</v>
      </c>
      <c r="CYP148" s="153" t="s">
        <v>14</v>
      </c>
      <c r="CYQ148" s="153"/>
      <c r="CYR148" s="3" t="s">
        <v>41</v>
      </c>
      <c r="CYT148" s="153" t="s">
        <v>14</v>
      </c>
      <c r="CYU148" s="153"/>
      <c r="CYV148" s="3" t="s">
        <v>41</v>
      </c>
      <c r="CYX148" s="153" t="s">
        <v>14</v>
      </c>
      <c r="CYY148" s="153"/>
      <c r="CYZ148" s="3" t="s">
        <v>41</v>
      </c>
      <c r="CZB148" s="153" t="s">
        <v>14</v>
      </c>
      <c r="CZC148" s="153"/>
      <c r="CZD148" s="3" t="s">
        <v>41</v>
      </c>
      <c r="CZF148" s="153" t="s">
        <v>14</v>
      </c>
      <c r="CZG148" s="153"/>
      <c r="CZH148" s="3" t="s">
        <v>41</v>
      </c>
      <c r="CZJ148" s="153" t="s">
        <v>14</v>
      </c>
      <c r="CZK148" s="153"/>
      <c r="CZL148" s="3" t="s">
        <v>41</v>
      </c>
      <c r="CZN148" s="153" t="s">
        <v>14</v>
      </c>
      <c r="CZO148" s="153"/>
      <c r="CZP148" s="3" t="s">
        <v>41</v>
      </c>
      <c r="CZR148" s="153" t="s">
        <v>14</v>
      </c>
      <c r="CZS148" s="153"/>
      <c r="CZT148" s="3" t="s">
        <v>41</v>
      </c>
      <c r="CZV148" s="153" t="s">
        <v>14</v>
      </c>
      <c r="CZW148" s="153"/>
      <c r="CZX148" s="3" t="s">
        <v>41</v>
      </c>
      <c r="CZZ148" s="153" t="s">
        <v>14</v>
      </c>
      <c r="DAA148" s="153"/>
      <c r="DAB148" s="3" t="s">
        <v>41</v>
      </c>
      <c r="DAD148" s="153" t="s">
        <v>14</v>
      </c>
      <c r="DAE148" s="153"/>
      <c r="DAF148" s="3" t="s">
        <v>41</v>
      </c>
      <c r="DAH148" s="153" t="s">
        <v>14</v>
      </c>
      <c r="DAI148" s="153"/>
      <c r="DAJ148" s="3" t="s">
        <v>41</v>
      </c>
      <c r="DAL148" s="153" t="s">
        <v>14</v>
      </c>
      <c r="DAM148" s="153"/>
      <c r="DAN148" s="3" t="s">
        <v>41</v>
      </c>
      <c r="DAP148" s="153" t="s">
        <v>14</v>
      </c>
      <c r="DAQ148" s="153"/>
      <c r="DAR148" s="3" t="s">
        <v>41</v>
      </c>
      <c r="DAT148" s="153" t="s">
        <v>14</v>
      </c>
      <c r="DAU148" s="153"/>
      <c r="DAV148" s="3" t="s">
        <v>41</v>
      </c>
      <c r="DAX148" s="153" t="s">
        <v>14</v>
      </c>
      <c r="DAY148" s="153"/>
      <c r="DAZ148" s="3" t="s">
        <v>41</v>
      </c>
      <c r="DBB148" s="153" t="s">
        <v>14</v>
      </c>
      <c r="DBC148" s="153"/>
      <c r="DBD148" s="3" t="s">
        <v>41</v>
      </c>
      <c r="DBF148" s="153" t="s">
        <v>14</v>
      </c>
      <c r="DBG148" s="153"/>
      <c r="DBH148" s="3" t="s">
        <v>41</v>
      </c>
      <c r="DBJ148" s="153" t="s">
        <v>14</v>
      </c>
      <c r="DBK148" s="153"/>
      <c r="DBL148" s="3" t="s">
        <v>41</v>
      </c>
      <c r="DBN148" s="153" t="s">
        <v>14</v>
      </c>
      <c r="DBO148" s="153"/>
      <c r="DBP148" s="3" t="s">
        <v>41</v>
      </c>
      <c r="DBR148" s="153" t="s">
        <v>14</v>
      </c>
      <c r="DBS148" s="153"/>
      <c r="DBT148" s="3" t="s">
        <v>41</v>
      </c>
      <c r="DBV148" s="153" t="s">
        <v>14</v>
      </c>
      <c r="DBW148" s="153"/>
      <c r="DBX148" s="3" t="s">
        <v>41</v>
      </c>
      <c r="DBZ148" s="153" t="s">
        <v>14</v>
      </c>
      <c r="DCA148" s="153"/>
      <c r="DCB148" s="3" t="s">
        <v>41</v>
      </c>
      <c r="DCD148" s="153" t="s">
        <v>14</v>
      </c>
      <c r="DCE148" s="153"/>
      <c r="DCF148" s="3" t="s">
        <v>41</v>
      </c>
      <c r="DCH148" s="153" t="s">
        <v>14</v>
      </c>
      <c r="DCI148" s="153"/>
      <c r="DCJ148" s="3" t="s">
        <v>41</v>
      </c>
      <c r="DCL148" s="153" t="s">
        <v>14</v>
      </c>
      <c r="DCM148" s="153"/>
      <c r="DCN148" s="3" t="s">
        <v>41</v>
      </c>
      <c r="DCP148" s="153" t="s">
        <v>14</v>
      </c>
      <c r="DCQ148" s="153"/>
      <c r="DCR148" s="3" t="s">
        <v>41</v>
      </c>
      <c r="DCT148" s="153" t="s">
        <v>14</v>
      </c>
      <c r="DCU148" s="153"/>
      <c r="DCV148" s="3" t="s">
        <v>41</v>
      </c>
      <c r="DCX148" s="153" t="s">
        <v>14</v>
      </c>
      <c r="DCY148" s="153"/>
      <c r="DCZ148" s="3" t="s">
        <v>41</v>
      </c>
      <c r="DDB148" s="153" t="s">
        <v>14</v>
      </c>
      <c r="DDC148" s="153"/>
      <c r="DDD148" s="3" t="s">
        <v>41</v>
      </c>
      <c r="DDF148" s="153" t="s">
        <v>14</v>
      </c>
      <c r="DDG148" s="153"/>
      <c r="DDH148" s="3" t="s">
        <v>41</v>
      </c>
      <c r="DDJ148" s="153" t="s">
        <v>14</v>
      </c>
      <c r="DDK148" s="153"/>
      <c r="DDL148" s="3" t="s">
        <v>41</v>
      </c>
      <c r="DDN148" s="153" t="s">
        <v>14</v>
      </c>
      <c r="DDO148" s="153"/>
      <c r="DDP148" s="3" t="s">
        <v>41</v>
      </c>
      <c r="DDR148" s="153" t="s">
        <v>14</v>
      </c>
      <c r="DDS148" s="153"/>
      <c r="DDT148" s="3" t="s">
        <v>41</v>
      </c>
      <c r="DDV148" s="153" t="s">
        <v>14</v>
      </c>
      <c r="DDW148" s="153"/>
      <c r="DDX148" s="3" t="s">
        <v>41</v>
      </c>
      <c r="DDZ148" s="153" t="s">
        <v>14</v>
      </c>
      <c r="DEA148" s="153"/>
      <c r="DEB148" s="3" t="s">
        <v>41</v>
      </c>
      <c r="DED148" s="153" t="s">
        <v>14</v>
      </c>
      <c r="DEE148" s="153"/>
      <c r="DEF148" s="3" t="s">
        <v>41</v>
      </c>
      <c r="DEH148" s="153" t="s">
        <v>14</v>
      </c>
      <c r="DEI148" s="153"/>
      <c r="DEJ148" s="3" t="s">
        <v>41</v>
      </c>
      <c r="DEL148" s="153" t="s">
        <v>14</v>
      </c>
      <c r="DEM148" s="153"/>
      <c r="DEN148" s="3" t="s">
        <v>41</v>
      </c>
      <c r="DEP148" s="153" t="s">
        <v>14</v>
      </c>
      <c r="DEQ148" s="153"/>
      <c r="DER148" s="3" t="s">
        <v>41</v>
      </c>
      <c r="DET148" s="153" t="s">
        <v>14</v>
      </c>
      <c r="DEU148" s="153"/>
      <c r="DEV148" s="3" t="s">
        <v>41</v>
      </c>
      <c r="DEX148" s="153" t="s">
        <v>14</v>
      </c>
      <c r="DEY148" s="153"/>
      <c r="DEZ148" s="3" t="s">
        <v>41</v>
      </c>
      <c r="DFB148" s="153" t="s">
        <v>14</v>
      </c>
      <c r="DFC148" s="153"/>
      <c r="DFD148" s="3" t="s">
        <v>41</v>
      </c>
      <c r="DFF148" s="153" t="s">
        <v>14</v>
      </c>
      <c r="DFG148" s="153"/>
      <c r="DFH148" s="3" t="s">
        <v>41</v>
      </c>
      <c r="DFJ148" s="153" t="s">
        <v>14</v>
      </c>
      <c r="DFK148" s="153"/>
      <c r="DFL148" s="3" t="s">
        <v>41</v>
      </c>
      <c r="DFN148" s="153" t="s">
        <v>14</v>
      </c>
      <c r="DFO148" s="153"/>
      <c r="DFP148" s="3" t="s">
        <v>41</v>
      </c>
      <c r="DFR148" s="153" t="s">
        <v>14</v>
      </c>
      <c r="DFS148" s="153"/>
      <c r="DFT148" s="3" t="s">
        <v>41</v>
      </c>
      <c r="DFV148" s="153" t="s">
        <v>14</v>
      </c>
      <c r="DFW148" s="153"/>
      <c r="DFX148" s="3" t="s">
        <v>41</v>
      </c>
      <c r="DFZ148" s="153" t="s">
        <v>14</v>
      </c>
      <c r="DGA148" s="153"/>
      <c r="DGB148" s="3" t="s">
        <v>41</v>
      </c>
      <c r="DGD148" s="153" t="s">
        <v>14</v>
      </c>
      <c r="DGE148" s="153"/>
      <c r="DGF148" s="3" t="s">
        <v>41</v>
      </c>
      <c r="DGH148" s="153" t="s">
        <v>14</v>
      </c>
      <c r="DGI148" s="153"/>
      <c r="DGJ148" s="3" t="s">
        <v>41</v>
      </c>
      <c r="DGL148" s="153" t="s">
        <v>14</v>
      </c>
      <c r="DGM148" s="153"/>
      <c r="DGN148" s="3" t="s">
        <v>41</v>
      </c>
      <c r="DGP148" s="153" t="s">
        <v>14</v>
      </c>
      <c r="DGQ148" s="153"/>
      <c r="DGR148" s="3" t="s">
        <v>41</v>
      </c>
      <c r="DGT148" s="153" t="s">
        <v>14</v>
      </c>
      <c r="DGU148" s="153"/>
      <c r="DGV148" s="3" t="s">
        <v>41</v>
      </c>
      <c r="DGX148" s="153" t="s">
        <v>14</v>
      </c>
      <c r="DGY148" s="153"/>
      <c r="DGZ148" s="3" t="s">
        <v>41</v>
      </c>
      <c r="DHB148" s="153" t="s">
        <v>14</v>
      </c>
      <c r="DHC148" s="153"/>
      <c r="DHD148" s="3" t="s">
        <v>41</v>
      </c>
      <c r="DHF148" s="153" t="s">
        <v>14</v>
      </c>
      <c r="DHG148" s="153"/>
      <c r="DHH148" s="3" t="s">
        <v>41</v>
      </c>
      <c r="DHJ148" s="153" t="s">
        <v>14</v>
      </c>
      <c r="DHK148" s="153"/>
      <c r="DHL148" s="3" t="s">
        <v>41</v>
      </c>
      <c r="DHN148" s="153" t="s">
        <v>14</v>
      </c>
      <c r="DHO148" s="153"/>
      <c r="DHP148" s="3" t="s">
        <v>41</v>
      </c>
      <c r="DHR148" s="153" t="s">
        <v>14</v>
      </c>
      <c r="DHS148" s="153"/>
      <c r="DHT148" s="3" t="s">
        <v>41</v>
      </c>
      <c r="DHV148" s="153" t="s">
        <v>14</v>
      </c>
      <c r="DHW148" s="153"/>
      <c r="DHX148" s="3" t="s">
        <v>41</v>
      </c>
      <c r="DHZ148" s="153" t="s">
        <v>14</v>
      </c>
      <c r="DIA148" s="153"/>
      <c r="DIB148" s="3" t="s">
        <v>41</v>
      </c>
      <c r="DID148" s="153" t="s">
        <v>14</v>
      </c>
      <c r="DIE148" s="153"/>
      <c r="DIF148" s="3" t="s">
        <v>41</v>
      </c>
      <c r="DIH148" s="153" t="s">
        <v>14</v>
      </c>
      <c r="DII148" s="153"/>
      <c r="DIJ148" s="3" t="s">
        <v>41</v>
      </c>
      <c r="DIL148" s="153" t="s">
        <v>14</v>
      </c>
      <c r="DIM148" s="153"/>
      <c r="DIN148" s="3" t="s">
        <v>41</v>
      </c>
      <c r="DIP148" s="153" t="s">
        <v>14</v>
      </c>
      <c r="DIQ148" s="153"/>
      <c r="DIR148" s="3" t="s">
        <v>41</v>
      </c>
      <c r="DIT148" s="153" t="s">
        <v>14</v>
      </c>
      <c r="DIU148" s="153"/>
      <c r="DIV148" s="3" t="s">
        <v>41</v>
      </c>
      <c r="DIX148" s="153" t="s">
        <v>14</v>
      </c>
      <c r="DIY148" s="153"/>
      <c r="DIZ148" s="3" t="s">
        <v>41</v>
      </c>
      <c r="DJB148" s="153" t="s">
        <v>14</v>
      </c>
      <c r="DJC148" s="153"/>
      <c r="DJD148" s="3" t="s">
        <v>41</v>
      </c>
      <c r="DJF148" s="153" t="s">
        <v>14</v>
      </c>
      <c r="DJG148" s="153"/>
      <c r="DJH148" s="3" t="s">
        <v>41</v>
      </c>
      <c r="DJJ148" s="153" t="s">
        <v>14</v>
      </c>
      <c r="DJK148" s="153"/>
      <c r="DJL148" s="3" t="s">
        <v>41</v>
      </c>
      <c r="DJN148" s="153" t="s">
        <v>14</v>
      </c>
      <c r="DJO148" s="153"/>
      <c r="DJP148" s="3" t="s">
        <v>41</v>
      </c>
      <c r="DJR148" s="153" t="s">
        <v>14</v>
      </c>
      <c r="DJS148" s="153"/>
      <c r="DJT148" s="3" t="s">
        <v>41</v>
      </c>
      <c r="DJV148" s="153" t="s">
        <v>14</v>
      </c>
      <c r="DJW148" s="153"/>
      <c r="DJX148" s="3" t="s">
        <v>41</v>
      </c>
      <c r="DJZ148" s="153" t="s">
        <v>14</v>
      </c>
      <c r="DKA148" s="153"/>
      <c r="DKB148" s="3" t="s">
        <v>41</v>
      </c>
      <c r="DKD148" s="153" t="s">
        <v>14</v>
      </c>
      <c r="DKE148" s="153"/>
      <c r="DKF148" s="3" t="s">
        <v>41</v>
      </c>
      <c r="DKH148" s="153" t="s">
        <v>14</v>
      </c>
      <c r="DKI148" s="153"/>
      <c r="DKJ148" s="3" t="s">
        <v>41</v>
      </c>
      <c r="DKL148" s="153" t="s">
        <v>14</v>
      </c>
      <c r="DKM148" s="153"/>
      <c r="DKN148" s="3" t="s">
        <v>41</v>
      </c>
      <c r="DKP148" s="153" t="s">
        <v>14</v>
      </c>
      <c r="DKQ148" s="153"/>
      <c r="DKR148" s="3" t="s">
        <v>41</v>
      </c>
      <c r="DKT148" s="153" t="s">
        <v>14</v>
      </c>
      <c r="DKU148" s="153"/>
      <c r="DKV148" s="3" t="s">
        <v>41</v>
      </c>
      <c r="DKX148" s="153" t="s">
        <v>14</v>
      </c>
      <c r="DKY148" s="153"/>
      <c r="DKZ148" s="3" t="s">
        <v>41</v>
      </c>
      <c r="DLB148" s="153" t="s">
        <v>14</v>
      </c>
      <c r="DLC148" s="153"/>
      <c r="DLD148" s="3" t="s">
        <v>41</v>
      </c>
      <c r="DLF148" s="153" t="s">
        <v>14</v>
      </c>
      <c r="DLG148" s="153"/>
      <c r="DLH148" s="3" t="s">
        <v>41</v>
      </c>
      <c r="DLJ148" s="153" t="s">
        <v>14</v>
      </c>
      <c r="DLK148" s="153"/>
      <c r="DLL148" s="3" t="s">
        <v>41</v>
      </c>
      <c r="DLN148" s="153" t="s">
        <v>14</v>
      </c>
      <c r="DLO148" s="153"/>
      <c r="DLP148" s="3" t="s">
        <v>41</v>
      </c>
      <c r="DLR148" s="153" t="s">
        <v>14</v>
      </c>
      <c r="DLS148" s="153"/>
      <c r="DLT148" s="3" t="s">
        <v>41</v>
      </c>
      <c r="DLV148" s="153" t="s">
        <v>14</v>
      </c>
      <c r="DLW148" s="153"/>
      <c r="DLX148" s="3" t="s">
        <v>41</v>
      </c>
      <c r="DLZ148" s="153" t="s">
        <v>14</v>
      </c>
      <c r="DMA148" s="153"/>
      <c r="DMB148" s="3" t="s">
        <v>41</v>
      </c>
      <c r="DMD148" s="153" t="s">
        <v>14</v>
      </c>
      <c r="DME148" s="153"/>
      <c r="DMF148" s="3" t="s">
        <v>41</v>
      </c>
      <c r="DMH148" s="153" t="s">
        <v>14</v>
      </c>
      <c r="DMI148" s="153"/>
      <c r="DMJ148" s="3" t="s">
        <v>41</v>
      </c>
      <c r="DML148" s="153" t="s">
        <v>14</v>
      </c>
      <c r="DMM148" s="153"/>
      <c r="DMN148" s="3" t="s">
        <v>41</v>
      </c>
      <c r="DMP148" s="153" t="s">
        <v>14</v>
      </c>
      <c r="DMQ148" s="153"/>
      <c r="DMR148" s="3" t="s">
        <v>41</v>
      </c>
      <c r="DMT148" s="153" t="s">
        <v>14</v>
      </c>
      <c r="DMU148" s="153"/>
      <c r="DMV148" s="3" t="s">
        <v>41</v>
      </c>
      <c r="DMX148" s="153" t="s">
        <v>14</v>
      </c>
      <c r="DMY148" s="153"/>
      <c r="DMZ148" s="3" t="s">
        <v>41</v>
      </c>
      <c r="DNB148" s="153" t="s">
        <v>14</v>
      </c>
      <c r="DNC148" s="153"/>
      <c r="DND148" s="3" t="s">
        <v>41</v>
      </c>
      <c r="DNF148" s="153" t="s">
        <v>14</v>
      </c>
      <c r="DNG148" s="153"/>
      <c r="DNH148" s="3" t="s">
        <v>41</v>
      </c>
      <c r="DNJ148" s="153" t="s">
        <v>14</v>
      </c>
      <c r="DNK148" s="153"/>
      <c r="DNL148" s="3" t="s">
        <v>41</v>
      </c>
      <c r="DNN148" s="153" t="s">
        <v>14</v>
      </c>
      <c r="DNO148" s="153"/>
      <c r="DNP148" s="3" t="s">
        <v>41</v>
      </c>
      <c r="DNR148" s="153" t="s">
        <v>14</v>
      </c>
      <c r="DNS148" s="153"/>
      <c r="DNT148" s="3" t="s">
        <v>41</v>
      </c>
      <c r="DNV148" s="153" t="s">
        <v>14</v>
      </c>
      <c r="DNW148" s="153"/>
      <c r="DNX148" s="3" t="s">
        <v>41</v>
      </c>
      <c r="DNZ148" s="153" t="s">
        <v>14</v>
      </c>
      <c r="DOA148" s="153"/>
      <c r="DOB148" s="3" t="s">
        <v>41</v>
      </c>
      <c r="DOD148" s="153" t="s">
        <v>14</v>
      </c>
      <c r="DOE148" s="153"/>
      <c r="DOF148" s="3" t="s">
        <v>41</v>
      </c>
      <c r="DOH148" s="153" t="s">
        <v>14</v>
      </c>
      <c r="DOI148" s="153"/>
      <c r="DOJ148" s="3" t="s">
        <v>41</v>
      </c>
      <c r="DOL148" s="153" t="s">
        <v>14</v>
      </c>
      <c r="DOM148" s="153"/>
      <c r="DON148" s="3" t="s">
        <v>41</v>
      </c>
      <c r="DOP148" s="153" t="s">
        <v>14</v>
      </c>
      <c r="DOQ148" s="153"/>
      <c r="DOR148" s="3" t="s">
        <v>41</v>
      </c>
      <c r="DOT148" s="153" t="s">
        <v>14</v>
      </c>
      <c r="DOU148" s="153"/>
      <c r="DOV148" s="3" t="s">
        <v>41</v>
      </c>
      <c r="DOX148" s="153" t="s">
        <v>14</v>
      </c>
      <c r="DOY148" s="153"/>
      <c r="DOZ148" s="3" t="s">
        <v>41</v>
      </c>
      <c r="DPB148" s="153" t="s">
        <v>14</v>
      </c>
      <c r="DPC148" s="153"/>
      <c r="DPD148" s="3" t="s">
        <v>41</v>
      </c>
      <c r="DPF148" s="153" t="s">
        <v>14</v>
      </c>
      <c r="DPG148" s="153"/>
      <c r="DPH148" s="3" t="s">
        <v>41</v>
      </c>
      <c r="DPJ148" s="153" t="s">
        <v>14</v>
      </c>
      <c r="DPK148" s="153"/>
      <c r="DPL148" s="3" t="s">
        <v>41</v>
      </c>
      <c r="DPN148" s="153" t="s">
        <v>14</v>
      </c>
      <c r="DPO148" s="153"/>
      <c r="DPP148" s="3" t="s">
        <v>41</v>
      </c>
      <c r="DPR148" s="153" t="s">
        <v>14</v>
      </c>
      <c r="DPS148" s="153"/>
      <c r="DPT148" s="3" t="s">
        <v>41</v>
      </c>
      <c r="DPV148" s="153" t="s">
        <v>14</v>
      </c>
      <c r="DPW148" s="153"/>
      <c r="DPX148" s="3" t="s">
        <v>41</v>
      </c>
      <c r="DPZ148" s="153" t="s">
        <v>14</v>
      </c>
      <c r="DQA148" s="153"/>
      <c r="DQB148" s="3" t="s">
        <v>41</v>
      </c>
      <c r="DQD148" s="153" t="s">
        <v>14</v>
      </c>
      <c r="DQE148" s="153"/>
      <c r="DQF148" s="3" t="s">
        <v>41</v>
      </c>
      <c r="DQH148" s="153" t="s">
        <v>14</v>
      </c>
      <c r="DQI148" s="153"/>
      <c r="DQJ148" s="3" t="s">
        <v>41</v>
      </c>
      <c r="DQL148" s="153" t="s">
        <v>14</v>
      </c>
      <c r="DQM148" s="153"/>
      <c r="DQN148" s="3" t="s">
        <v>41</v>
      </c>
      <c r="DQP148" s="153" t="s">
        <v>14</v>
      </c>
      <c r="DQQ148" s="153"/>
      <c r="DQR148" s="3" t="s">
        <v>41</v>
      </c>
      <c r="DQT148" s="153" t="s">
        <v>14</v>
      </c>
      <c r="DQU148" s="153"/>
      <c r="DQV148" s="3" t="s">
        <v>41</v>
      </c>
      <c r="DQX148" s="153" t="s">
        <v>14</v>
      </c>
      <c r="DQY148" s="153"/>
      <c r="DQZ148" s="3" t="s">
        <v>41</v>
      </c>
      <c r="DRB148" s="153" t="s">
        <v>14</v>
      </c>
      <c r="DRC148" s="153"/>
      <c r="DRD148" s="3" t="s">
        <v>41</v>
      </c>
      <c r="DRF148" s="153" t="s">
        <v>14</v>
      </c>
      <c r="DRG148" s="153"/>
      <c r="DRH148" s="3" t="s">
        <v>41</v>
      </c>
      <c r="DRJ148" s="153" t="s">
        <v>14</v>
      </c>
      <c r="DRK148" s="153"/>
      <c r="DRL148" s="3" t="s">
        <v>41</v>
      </c>
      <c r="DRN148" s="153" t="s">
        <v>14</v>
      </c>
      <c r="DRO148" s="153"/>
      <c r="DRP148" s="3" t="s">
        <v>41</v>
      </c>
      <c r="DRR148" s="153" t="s">
        <v>14</v>
      </c>
      <c r="DRS148" s="153"/>
      <c r="DRT148" s="3" t="s">
        <v>41</v>
      </c>
      <c r="DRV148" s="153" t="s">
        <v>14</v>
      </c>
      <c r="DRW148" s="153"/>
      <c r="DRX148" s="3" t="s">
        <v>41</v>
      </c>
      <c r="DRZ148" s="153" t="s">
        <v>14</v>
      </c>
      <c r="DSA148" s="153"/>
      <c r="DSB148" s="3" t="s">
        <v>41</v>
      </c>
      <c r="DSD148" s="153" t="s">
        <v>14</v>
      </c>
      <c r="DSE148" s="153"/>
      <c r="DSF148" s="3" t="s">
        <v>41</v>
      </c>
      <c r="DSH148" s="153" t="s">
        <v>14</v>
      </c>
      <c r="DSI148" s="153"/>
      <c r="DSJ148" s="3" t="s">
        <v>41</v>
      </c>
      <c r="DSL148" s="153" t="s">
        <v>14</v>
      </c>
      <c r="DSM148" s="153"/>
      <c r="DSN148" s="3" t="s">
        <v>41</v>
      </c>
      <c r="DSP148" s="153" t="s">
        <v>14</v>
      </c>
      <c r="DSQ148" s="153"/>
      <c r="DSR148" s="3" t="s">
        <v>41</v>
      </c>
      <c r="DST148" s="153" t="s">
        <v>14</v>
      </c>
      <c r="DSU148" s="153"/>
      <c r="DSV148" s="3" t="s">
        <v>41</v>
      </c>
      <c r="DSX148" s="153" t="s">
        <v>14</v>
      </c>
      <c r="DSY148" s="153"/>
      <c r="DSZ148" s="3" t="s">
        <v>41</v>
      </c>
      <c r="DTB148" s="153" t="s">
        <v>14</v>
      </c>
      <c r="DTC148" s="153"/>
      <c r="DTD148" s="3" t="s">
        <v>41</v>
      </c>
      <c r="DTF148" s="153" t="s">
        <v>14</v>
      </c>
      <c r="DTG148" s="153"/>
      <c r="DTH148" s="3" t="s">
        <v>41</v>
      </c>
      <c r="DTJ148" s="153" t="s">
        <v>14</v>
      </c>
      <c r="DTK148" s="153"/>
      <c r="DTL148" s="3" t="s">
        <v>41</v>
      </c>
      <c r="DTN148" s="153" t="s">
        <v>14</v>
      </c>
      <c r="DTO148" s="153"/>
      <c r="DTP148" s="3" t="s">
        <v>41</v>
      </c>
      <c r="DTR148" s="153" t="s">
        <v>14</v>
      </c>
      <c r="DTS148" s="153"/>
      <c r="DTT148" s="3" t="s">
        <v>41</v>
      </c>
      <c r="DTV148" s="153" t="s">
        <v>14</v>
      </c>
      <c r="DTW148" s="153"/>
      <c r="DTX148" s="3" t="s">
        <v>41</v>
      </c>
      <c r="DTZ148" s="153" t="s">
        <v>14</v>
      </c>
      <c r="DUA148" s="153"/>
      <c r="DUB148" s="3" t="s">
        <v>41</v>
      </c>
      <c r="DUD148" s="153" t="s">
        <v>14</v>
      </c>
      <c r="DUE148" s="153"/>
      <c r="DUF148" s="3" t="s">
        <v>41</v>
      </c>
      <c r="DUH148" s="153" t="s">
        <v>14</v>
      </c>
      <c r="DUI148" s="153"/>
      <c r="DUJ148" s="3" t="s">
        <v>41</v>
      </c>
      <c r="DUL148" s="153" t="s">
        <v>14</v>
      </c>
      <c r="DUM148" s="153"/>
      <c r="DUN148" s="3" t="s">
        <v>41</v>
      </c>
      <c r="DUP148" s="153" t="s">
        <v>14</v>
      </c>
      <c r="DUQ148" s="153"/>
      <c r="DUR148" s="3" t="s">
        <v>41</v>
      </c>
      <c r="DUT148" s="153" t="s">
        <v>14</v>
      </c>
      <c r="DUU148" s="153"/>
      <c r="DUV148" s="3" t="s">
        <v>41</v>
      </c>
      <c r="DUX148" s="153" t="s">
        <v>14</v>
      </c>
      <c r="DUY148" s="153"/>
      <c r="DUZ148" s="3" t="s">
        <v>41</v>
      </c>
      <c r="DVB148" s="153" t="s">
        <v>14</v>
      </c>
      <c r="DVC148" s="153"/>
      <c r="DVD148" s="3" t="s">
        <v>41</v>
      </c>
      <c r="DVF148" s="153" t="s">
        <v>14</v>
      </c>
      <c r="DVG148" s="153"/>
      <c r="DVH148" s="3" t="s">
        <v>41</v>
      </c>
      <c r="DVJ148" s="153" t="s">
        <v>14</v>
      </c>
      <c r="DVK148" s="153"/>
      <c r="DVL148" s="3" t="s">
        <v>41</v>
      </c>
      <c r="DVN148" s="153" t="s">
        <v>14</v>
      </c>
      <c r="DVO148" s="153"/>
      <c r="DVP148" s="3" t="s">
        <v>41</v>
      </c>
      <c r="DVR148" s="153" t="s">
        <v>14</v>
      </c>
      <c r="DVS148" s="153"/>
      <c r="DVT148" s="3" t="s">
        <v>41</v>
      </c>
      <c r="DVV148" s="153" t="s">
        <v>14</v>
      </c>
      <c r="DVW148" s="153"/>
      <c r="DVX148" s="3" t="s">
        <v>41</v>
      </c>
      <c r="DVZ148" s="153" t="s">
        <v>14</v>
      </c>
      <c r="DWA148" s="153"/>
      <c r="DWB148" s="3" t="s">
        <v>41</v>
      </c>
      <c r="DWD148" s="153" t="s">
        <v>14</v>
      </c>
      <c r="DWE148" s="153"/>
      <c r="DWF148" s="3" t="s">
        <v>41</v>
      </c>
      <c r="DWH148" s="153" t="s">
        <v>14</v>
      </c>
      <c r="DWI148" s="153"/>
      <c r="DWJ148" s="3" t="s">
        <v>41</v>
      </c>
      <c r="DWL148" s="153" t="s">
        <v>14</v>
      </c>
      <c r="DWM148" s="153"/>
      <c r="DWN148" s="3" t="s">
        <v>41</v>
      </c>
      <c r="DWP148" s="153" t="s">
        <v>14</v>
      </c>
      <c r="DWQ148" s="153"/>
      <c r="DWR148" s="3" t="s">
        <v>41</v>
      </c>
      <c r="DWT148" s="153" t="s">
        <v>14</v>
      </c>
      <c r="DWU148" s="153"/>
      <c r="DWV148" s="3" t="s">
        <v>41</v>
      </c>
      <c r="DWX148" s="153" t="s">
        <v>14</v>
      </c>
      <c r="DWY148" s="153"/>
      <c r="DWZ148" s="3" t="s">
        <v>41</v>
      </c>
      <c r="DXB148" s="153" t="s">
        <v>14</v>
      </c>
      <c r="DXC148" s="153"/>
      <c r="DXD148" s="3" t="s">
        <v>41</v>
      </c>
      <c r="DXF148" s="153" t="s">
        <v>14</v>
      </c>
      <c r="DXG148" s="153"/>
      <c r="DXH148" s="3" t="s">
        <v>41</v>
      </c>
      <c r="DXJ148" s="153" t="s">
        <v>14</v>
      </c>
      <c r="DXK148" s="153"/>
      <c r="DXL148" s="3" t="s">
        <v>41</v>
      </c>
      <c r="DXN148" s="153" t="s">
        <v>14</v>
      </c>
      <c r="DXO148" s="153"/>
      <c r="DXP148" s="3" t="s">
        <v>41</v>
      </c>
      <c r="DXR148" s="153" t="s">
        <v>14</v>
      </c>
      <c r="DXS148" s="153"/>
      <c r="DXT148" s="3" t="s">
        <v>41</v>
      </c>
      <c r="DXV148" s="153" t="s">
        <v>14</v>
      </c>
      <c r="DXW148" s="153"/>
      <c r="DXX148" s="3" t="s">
        <v>41</v>
      </c>
      <c r="DXZ148" s="153" t="s">
        <v>14</v>
      </c>
      <c r="DYA148" s="153"/>
      <c r="DYB148" s="3" t="s">
        <v>41</v>
      </c>
      <c r="DYD148" s="153" t="s">
        <v>14</v>
      </c>
      <c r="DYE148" s="153"/>
      <c r="DYF148" s="3" t="s">
        <v>41</v>
      </c>
      <c r="DYH148" s="153" t="s">
        <v>14</v>
      </c>
      <c r="DYI148" s="153"/>
      <c r="DYJ148" s="3" t="s">
        <v>41</v>
      </c>
      <c r="DYL148" s="153" t="s">
        <v>14</v>
      </c>
      <c r="DYM148" s="153"/>
      <c r="DYN148" s="3" t="s">
        <v>41</v>
      </c>
      <c r="DYP148" s="153" t="s">
        <v>14</v>
      </c>
      <c r="DYQ148" s="153"/>
      <c r="DYR148" s="3" t="s">
        <v>41</v>
      </c>
      <c r="DYT148" s="153" t="s">
        <v>14</v>
      </c>
      <c r="DYU148" s="153"/>
      <c r="DYV148" s="3" t="s">
        <v>41</v>
      </c>
      <c r="DYX148" s="153" t="s">
        <v>14</v>
      </c>
      <c r="DYY148" s="153"/>
      <c r="DYZ148" s="3" t="s">
        <v>41</v>
      </c>
      <c r="DZB148" s="153" t="s">
        <v>14</v>
      </c>
      <c r="DZC148" s="153"/>
      <c r="DZD148" s="3" t="s">
        <v>41</v>
      </c>
      <c r="DZF148" s="153" t="s">
        <v>14</v>
      </c>
      <c r="DZG148" s="153"/>
      <c r="DZH148" s="3" t="s">
        <v>41</v>
      </c>
      <c r="DZJ148" s="153" t="s">
        <v>14</v>
      </c>
      <c r="DZK148" s="153"/>
      <c r="DZL148" s="3" t="s">
        <v>41</v>
      </c>
      <c r="DZN148" s="153" t="s">
        <v>14</v>
      </c>
      <c r="DZO148" s="153"/>
      <c r="DZP148" s="3" t="s">
        <v>41</v>
      </c>
      <c r="DZR148" s="153" t="s">
        <v>14</v>
      </c>
      <c r="DZS148" s="153"/>
      <c r="DZT148" s="3" t="s">
        <v>41</v>
      </c>
      <c r="DZV148" s="153" t="s">
        <v>14</v>
      </c>
      <c r="DZW148" s="153"/>
      <c r="DZX148" s="3" t="s">
        <v>41</v>
      </c>
      <c r="DZZ148" s="153" t="s">
        <v>14</v>
      </c>
      <c r="EAA148" s="153"/>
      <c r="EAB148" s="3" t="s">
        <v>41</v>
      </c>
      <c r="EAD148" s="153" t="s">
        <v>14</v>
      </c>
      <c r="EAE148" s="153"/>
      <c r="EAF148" s="3" t="s">
        <v>41</v>
      </c>
      <c r="EAH148" s="153" t="s">
        <v>14</v>
      </c>
      <c r="EAI148" s="153"/>
      <c r="EAJ148" s="3" t="s">
        <v>41</v>
      </c>
      <c r="EAL148" s="153" t="s">
        <v>14</v>
      </c>
      <c r="EAM148" s="153"/>
      <c r="EAN148" s="3" t="s">
        <v>41</v>
      </c>
      <c r="EAP148" s="153" t="s">
        <v>14</v>
      </c>
      <c r="EAQ148" s="153"/>
      <c r="EAR148" s="3" t="s">
        <v>41</v>
      </c>
      <c r="EAT148" s="153" t="s">
        <v>14</v>
      </c>
      <c r="EAU148" s="153"/>
      <c r="EAV148" s="3" t="s">
        <v>41</v>
      </c>
      <c r="EAX148" s="153" t="s">
        <v>14</v>
      </c>
      <c r="EAY148" s="153"/>
      <c r="EAZ148" s="3" t="s">
        <v>41</v>
      </c>
      <c r="EBB148" s="153" t="s">
        <v>14</v>
      </c>
      <c r="EBC148" s="153"/>
      <c r="EBD148" s="3" t="s">
        <v>41</v>
      </c>
      <c r="EBF148" s="153" t="s">
        <v>14</v>
      </c>
      <c r="EBG148" s="153"/>
      <c r="EBH148" s="3" t="s">
        <v>41</v>
      </c>
      <c r="EBJ148" s="153" t="s">
        <v>14</v>
      </c>
      <c r="EBK148" s="153"/>
      <c r="EBL148" s="3" t="s">
        <v>41</v>
      </c>
      <c r="EBN148" s="153" t="s">
        <v>14</v>
      </c>
      <c r="EBO148" s="153"/>
      <c r="EBP148" s="3" t="s">
        <v>41</v>
      </c>
      <c r="EBR148" s="153" t="s">
        <v>14</v>
      </c>
      <c r="EBS148" s="153"/>
      <c r="EBT148" s="3" t="s">
        <v>41</v>
      </c>
      <c r="EBV148" s="153" t="s">
        <v>14</v>
      </c>
      <c r="EBW148" s="153"/>
      <c r="EBX148" s="3" t="s">
        <v>41</v>
      </c>
      <c r="EBZ148" s="153" t="s">
        <v>14</v>
      </c>
      <c r="ECA148" s="153"/>
      <c r="ECB148" s="3" t="s">
        <v>41</v>
      </c>
      <c r="ECD148" s="153" t="s">
        <v>14</v>
      </c>
      <c r="ECE148" s="153"/>
      <c r="ECF148" s="3" t="s">
        <v>41</v>
      </c>
      <c r="ECH148" s="153" t="s">
        <v>14</v>
      </c>
      <c r="ECI148" s="153"/>
      <c r="ECJ148" s="3" t="s">
        <v>41</v>
      </c>
      <c r="ECL148" s="153" t="s">
        <v>14</v>
      </c>
      <c r="ECM148" s="153"/>
      <c r="ECN148" s="3" t="s">
        <v>41</v>
      </c>
      <c r="ECP148" s="153" t="s">
        <v>14</v>
      </c>
      <c r="ECQ148" s="153"/>
      <c r="ECR148" s="3" t="s">
        <v>41</v>
      </c>
      <c r="ECT148" s="153" t="s">
        <v>14</v>
      </c>
      <c r="ECU148" s="153"/>
      <c r="ECV148" s="3" t="s">
        <v>41</v>
      </c>
      <c r="ECX148" s="153" t="s">
        <v>14</v>
      </c>
      <c r="ECY148" s="153"/>
      <c r="ECZ148" s="3" t="s">
        <v>41</v>
      </c>
      <c r="EDB148" s="153" t="s">
        <v>14</v>
      </c>
      <c r="EDC148" s="153"/>
      <c r="EDD148" s="3" t="s">
        <v>41</v>
      </c>
      <c r="EDF148" s="153" t="s">
        <v>14</v>
      </c>
      <c r="EDG148" s="153"/>
      <c r="EDH148" s="3" t="s">
        <v>41</v>
      </c>
      <c r="EDJ148" s="153" t="s">
        <v>14</v>
      </c>
      <c r="EDK148" s="153"/>
      <c r="EDL148" s="3" t="s">
        <v>41</v>
      </c>
      <c r="EDN148" s="153" t="s">
        <v>14</v>
      </c>
      <c r="EDO148" s="153"/>
      <c r="EDP148" s="3" t="s">
        <v>41</v>
      </c>
      <c r="EDR148" s="153" t="s">
        <v>14</v>
      </c>
      <c r="EDS148" s="153"/>
      <c r="EDT148" s="3" t="s">
        <v>41</v>
      </c>
      <c r="EDV148" s="153" t="s">
        <v>14</v>
      </c>
      <c r="EDW148" s="153"/>
      <c r="EDX148" s="3" t="s">
        <v>41</v>
      </c>
      <c r="EDZ148" s="153" t="s">
        <v>14</v>
      </c>
      <c r="EEA148" s="153"/>
      <c r="EEB148" s="3" t="s">
        <v>41</v>
      </c>
      <c r="EED148" s="153" t="s">
        <v>14</v>
      </c>
      <c r="EEE148" s="153"/>
      <c r="EEF148" s="3" t="s">
        <v>41</v>
      </c>
      <c r="EEH148" s="153" t="s">
        <v>14</v>
      </c>
      <c r="EEI148" s="153"/>
      <c r="EEJ148" s="3" t="s">
        <v>41</v>
      </c>
      <c r="EEL148" s="153" t="s">
        <v>14</v>
      </c>
      <c r="EEM148" s="153"/>
      <c r="EEN148" s="3" t="s">
        <v>41</v>
      </c>
      <c r="EEP148" s="153" t="s">
        <v>14</v>
      </c>
      <c r="EEQ148" s="153"/>
      <c r="EER148" s="3" t="s">
        <v>41</v>
      </c>
      <c r="EET148" s="153" t="s">
        <v>14</v>
      </c>
      <c r="EEU148" s="153"/>
      <c r="EEV148" s="3" t="s">
        <v>41</v>
      </c>
      <c r="EEX148" s="153" t="s">
        <v>14</v>
      </c>
      <c r="EEY148" s="153"/>
      <c r="EEZ148" s="3" t="s">
        <v>41</v>
      </c>
      <c r="EFB148" s="153" t="s">
        <v>14</v>
      </c>
      <c r="EFC148" s="153"/>
      <c r="EFD148" s="3" t="s">
        <v>41</v>
      </c>
      <c r="EFF148" s="153" t="s">
        <v>14</v>
      </c>
      <c r="EFG148" s="153"/>
      <c r="EFH148" s="3" t="s">
        <v>41</v>
      </c>
      <c r="EFJ148" s="153" t="s">
        <v>14</v>
      </c>
      <c r="EFK148" s="153"/>
      <c r="EFL148" s="3" t="s">
        <v>41</v>
      </c>
      <c r="EFN148" s="153" t="s">
        <v>14</v>
      </c>
      <c r="EFO148" s="153"/>
      <c r="EFP148" s="3" t="s">
        <v>41</v>
      </c>
      <c r="EFR148" s="153" t="s">
        <v>14</v>
      </c>
      <c r="EFS148" s="153"/>
      <c r="EFT148" s="3" t="s">
        <v>41</v>
      </c>
      <c r="EFV148" s="153" t="s">
        <v>14</v>
      </c>
      <c r="EFW148" s="153"/>
      <c r="EFX148" s="3" t="s">
        <v>41</v>
      </c>
      <c r="EFZ148" s="153" t="s">
        <v>14</v>
      </c>
      <c r="EGA148" s="153"/>
      <c r="EGB148" s="3" t="s">
        <v>41</v>
      </c>
      <c r="EGD148" s="153" t="s">
        <v>14</v>
      </c>
      <c r="EGE148" s="153"/>
      <c r="EGF148" s="3" t="s">
        <v>41</v>
      </c>
      <c r="EGH148" s="153" t="s">
        <v>14</v>
      </c>
      <c r="EGI148" s="153"/>
      <c r="EGJ148" s="3" t="s">
        <v>41</v>
      </c>
      <c r="EGL148" s="153" t="s">
        <v>14</v>
      </c>
      <c r="EGM148" s="153"/>
      <c r="EGN148" s="3" t="s">
        <v>41</v>
      </c>
      <c r="EGP148" s="153" t="s">
        <v>14</v>
      </c>
      <c r="EGQ148" s="153"/>
      <c r="EGR148" s="3" t="s">
        <v>41</v>
      </c>
      <c r="EGT148" s="153" t="s">
        <v>14</v>
      </c>
      <c r="EGU148" s="153"/>
      <c r="EGV148" s="3" t="s">
        <v>41</v>
      </c>
      <c r="EGX148" s="153" t="s">
        <v>14</v>
      </c>
      <c r="EGY148" s="153"/>
      <c r="EGZ148" s="3" t="s">
        <v>41</v>
      </c>
      <c r="EHB148" s="153" t="s">
        <v>14</v>
      </c>
      <c r="EHC148" s="153"/>
      <c r="EHD148" s="3" t="s">
        <v>41</v>
      </c>
      <c r="EHF148" s="153" t="s">
        <v>14</v>
      </c>
      <c r="EHG148" s="153"/>
      <c r="EHH148" s="3" t="s">
        <v>41</v>
      </c>
      <c r="EHJ148" s="153" t="s">
        <v>14</v>
      </c>
      <c r="EHK148" s="153"/>
      <c r="EHL148" s="3" t="s">
        <v>41</v>
      </c>
      <c r="EHN148" s="153" t="s">
        <v>14</v>
      </c>
      <c r="EHO148" s="153"/>
      <c r="EHP148" s="3" t="s">
        <v>41</v>
      </c>
      <c r="EHR148" s="153" t="s">
        <v>14</v>
      </c>
      <c r="EHS148" s="153"/>
      <c r="EHT148" s="3" t="s">
        <v>41</v>
      </c>
      <c r="EHV148" s="153" t="s">
        <v>14</v>
      </c>
      <c r="EHW148" s="153"/>
      <c r="EHX148" s="3" t="s">
        <v>41</v>
      </c>
      <c r="EHZ148" s="153" t="s">
        <v>14</v>
      </c>
      <c r="EIA148" s="153"/>
      <c r="EIB148" s="3" t="s">
        <v>41</v>
      </c>
      <c r="EID148" s="153" t="s">
        <v>14</v>
      </c>
      <c r="EIE148" s="153"/>
      <c r="EIF148" s="3" t="s">
        <v>41</v>
      </c>
      <c r="EIH148" s="153" t="s">
        <v>14</v>
      </c>
      <c r="EII148" s="153"/>
      <c r="EIJ148" s="3" t="s">
        <v>41</v>
      </c>
      <c r="EIL148" s="153" t="s">
        <v>14</v>
      </c>
      <c r="EIM148" s="153"/>
      <c r="EIN148" s="3" t="s">
        <v>41</v>
      </c>
      <c r="EIP148" s="153" t="s">
        <v>14</v>
      </c>
      <c r="EIQ148" s="153"/>
      <c r="EIR148" s="3" t="s">
        <v>41</v>
      </c>
      <c r="EIT148" s="153" t="s">
        <v>14</v>
      </c>
      <c r="EIU148" s="153"/>
      <c r="EIV148" s="3" t="s">
        <v>41</v>
      </c>
      <c r="EIX148" s="153" t="s">
        <v>14</v>
      </c>
      <c r="EIY148" s="153"/>
      <c r="EIZ148" s="3" t="s">
        <v>41</v>
      </c>
      <c r="EJB148" s="153" t="s">
        <v>14</v>
      </c>
      <c r="EJC148" s="153"/>
      <c r="EJD148" s="3" t="s">
        <v>41</v>
      </c>
      <c r="EJF148" s="153" t="s">
        <v>14</v>
      </c>
      <c r="EJG148" s="153"/>
      <c r="EJH148" s="3" t="s">
        <v>41</v>
      </c>
      <c r="EJJ148" s="153" t="s">
        <v>14</v>
      </c>
      <c r="EJK148" s="153"/>
      <c r="EJL148" s="3" t="s">
        <v>41</v>
      </c>
      <c r="EJN148" s="153" t="s">
        <v>14</v>
      </c>
      <c r="EJO148" s="153"/>
      <c r="EJP148" s="3" t="s">
        <v>41</v>
      </c>
      <c r="EJR148" s="153" t="s">
        <v>14</v>
      </c>
      <c r="EJS148" s="153"/>
      <c r="EJT148" s="3" t="s">
        <v>41</v>
      </c>
      <c r="EJV148" s="153" t="s">
        <v>14</v>
      </c>
      <c r="EJW148" s="153"/>
      <c r="EJX148" s="3" t="s">
        <v>41</v>
      </c>
      <c r="EJZ148" s="153" t="s">
        <v>14</v>
      </c>
      <c r="EKA148" s="153"/>
      <c r="EKB148" s="3" t="s">
        <v>41</v>
      </c>
      <c r="EKD148" s="153" t="s">
        <v>14</v>
      </c>
      <c r="EKE148" s="153"/>
      <c r="EKF148" s="3" t="s">
        <v>41</v>
      </c>
      <c r="EKH148" s="153" t="s">
        <v>14</v>
      </c>
      <c r="EKI148" s="153"/>
      <c r="EKJ148" s="3" t="s">
        <v>41</v>
      </c>
      <c r="EKL148" s="153" t="s">
        <v>14</v>
      </c>
      <c r="EKM148" s="153"/>
      <c r="EKN148" s="3" t="s">
        <v>41</v>
      </c>
      <c r="EKP148" s="153" t="s">
        <v>14</v>
      </c>
      <c r="EKQ148" s="153"/>
      <c r="EKR148" s="3" t="s">
        <v>41</v>
      </c>
      <c r="EKT148" s="153" t="s">
        <v>14</v>
      </c>
      <c r="EKU148" s="153"/>
      <c r="EKV148" s="3" t="s">
        <v>41</v>
      </c>
      <c r="EKX148" s="153" t="s">
        <v>14</v>
      </c>
      <c r="EKY148" s="153"/>
      <c r="EKZ148" s="3" t="s">
        <v>41</v>
      </c>
      <c r="ELB148" s="153" t="s">
        <v>14</v>
      </c>
      <c r="ELC148" s="153"/>
      <c r="ELD148" s="3" t="s">
        <v>41</v>
      </c>
      <c r="ELF148" s="153" t="s">
        <v>14</v>
      </c>
      <c r="ELG148" s="153"/>
      <c r="ELH148" s="3" t="s">
        <v>41</v>
      </c>
      <c r="ELJ148" s="153" t="s">
        <v>14</v>
      </c>
      <c r="ELK148" s="153"/>
      <c r="ELL148" s="3" t="s">
        <v>41</v>
      </c>
      <c r="ELN148" s="153" t="s">
        <v>14</v>
      </c>
      <c r="ELO148" s="153"/>
      <c r="ELP148" s="3" t="s">
        <v>41</v>
      </c>
      <c r="ELR148" s="153" t="s">
        <v>14</v>
      </c>
      <c r="ELS148" s="153"/>
      <c r="ELT148" s="3" t="s">
        <v>41</v>
      </c>
      <c r="ELV148" s="153" t="s">
        <v>14</v>
      </c>
      <c r="ELW148" s="153"/>
      <c r="ELX148" s="3" t="s">
        <v>41</v>
      </c>
      <c r="ELZ148" s="153" t="s">
        <v>14</v>
      </c>
      <c r="EMA148" s="153"/>
      <c r="EMB148" s="3" t="s">
        <v>41</v>
      </c>
      <c r="EMD148" s="153" t="s">
        <v>14</v>
      </c>
      <c r="EME148" s="153"/>
      <c r="EMF148" s="3" t="s">
        <v>41</v>
      </c>
      <c r="EMH148" s="153" t="s">
        <v>14</v>
      </c>
      <c r="EMI148" s="153"/>
      <c r="EMJ148" s="3" t="s">
        <v>41</v>
      </c>
      <c r="EML148" s="153" t="s">
        <v>14</v>
      </c>
      <c r="EMM148" s="153"/>
      <c r="EMN148" s="3" t="s">
        <v>41</v>
      </c>
      <c r="EMP148" s="153" t="s">
        <v>14</v>
      </c>
      <c r="EMQ148" s="153"/>
      <c r="EMR148" s="3" t="s">
        <v>41</v>
      </c>
      <c r="EMT148" s="153" t="s">
        <v>14</v>
      </c>
      <c r="EMU148" s="153"/>
      <c r="EMV148" s="3" t="s">
        <v>41</v>
      </c>
      <c r="EMX148" s="153" t="s">
        <v>14</v>
      </c>
      <c r="EMY148" s="153"/>
      <c r="EMZ148" s="3" t="s">
        <v>41</v>
      </c>
      <c r="ENB148" s="153" t="s">
        <v>14</v>
      </c>
      <c r="ENC148" s="153"/>
      <c r="END148" s="3" t="s">
        <v>41</v>
      </c>
      <c r="ENF148" s="153" t="s">
        <v>14</v>
      </c>
      <c r="ENG148" s="153"/>
      <c r="ENH148" s="3" t="s">
        <v>41</v>
      </c>
      <c r="ENJ148" s="153" t="s">
        <v>14</v>
      </c>
      <c r="ENK148" s="153"/>
      <c r="ENL148" s="3" t="s">
        <v>41</v>
      </c>
      <c r="ENN148" s="153" t="s">
        <v>14</v>
      </c>
      <c r="ENO148" s="153"/>
      <c r="ENP148" s="3" t="s">
        <v>41</v>
      </c>
      <c r="ENR148" s="153" t="s">
        <v>14</v>
      </c>
      <c r="ENS148" s="153"/>
      <c r="ENT148" s="3" t="s">
        <v>41</v>
      </c>
      <c r="ENV148" s="153" t="s">
        <v>14</v>
      </c>
      <c r="ENW148" s="153"/>
      <c r="ENX148" s="3" t="s">
        <v>41</v>
      </c>
      <c r="ENZ148" s="153" t="s">
        <v>14</v>
      </c>
      <c r="EOA148" s="153"/>
      <c r="EOB148" s="3" t="s">
        <v>41</v>
      </c>
      <c r="EOD148" s="153" t="s">
        <v>14</v>
      </c>
      <c r="EOE148" s="153"/>
      <c r="EOF148" s="3" t="s">
        <v>41</v>
      </c>
      <c r="EOH148" s="153" t="s">
        <v>14</v>
      </c>
      <c r="EOI148" s="153"/>
      <c r="EOJ148" s="3" t="s">
        <v>41</v>
      </c>
      <c r="EOL148" s="153" t="s">
        <v>14</v>
      </c>
      <c r="EOM148" s="153"/>
      <c r="EON148" s="3" t="s">
        <v>41</v>
      </c>
      <c r="EOP148" s="153" t="s">
        <v>14</v>
      </c>
      <c r="EOQ148" s="153"/>
      <c r="EOR148" s="3" t="s">
        <v>41</v>
      </c>
      <c r="EOT148" s="153" t="s">
        <v>14</v>
      </c>
      <c r="EOU148" s="153"/>
      <c r="EOV148" s="3" t="s">
        <v>41</v>
      </c>
      <c r="EOX148" s="153" t="s">
        <v>14</v>
      </c>
      <c r="EOY148" s="153"/>
      <c r="EOZ148" s="3" t="s">
        <v>41</v>
      </c>
      <c r="EPB148" s="153" t="s">
        <v>14</v>
      </c>
      <c r="EPC148" s="153"/>
      <c r="EPD148" s="3" t="s">
        <v>41</v>
      </c>
      <c r="EPF148" s="153" t="s">
        <v>14</v>
      </c>
      <c r="EPG148" s="153"/>
      <c r="EPH148" s="3" t="s">
        <v>41</v>
      </c>
      <c r="EPJ148" s="153" t="s">
        <v>14</v>
      </c>
      <c r="EPK148" s="153"/>
      <c r="EPL148" s="3" t="s">
        <v>41</v>
      </c>
      <c r="EPN148" s="153" t="s">
        <v>14</v>
      </c>
      <c r="EPO148" s="153"/>
      <c r="EPP148" s="3" t="s">
        <v>41</v>
      </c>
      <c r="EPR148" s="153" t="s">
        <v>14</v>
      </c>
      <c r="EPS148" s="153"/>
      <c r="EPT148" s="3" t="s">
        <v>41</v>
      </c>
      <c r="EPV148" s="153" t="s">
        <v>14</v>
      </c>
      <c r="EPW148" s="153"/>
      <c r="EPX148" s="3" t="s">
        <v>41</v>
      </c>
      <c r="EPZ148" s="153" t="s">
        <v>14</v>
      </c>
      <c r="EQA148" s="153"/>
      <c r="EQB148" s="3" t="s">
        <v>41</v>
      </c>
      <c r="EQD148" s="153" t="s">
        <v>14</v>
      </c>
      <c r="EQE148" s="153"/>
      <c r="EQF148" s="3" t="s">
        <v>41</v>
      </c>
      <c r="EQH148" s="153" t="s">
        <v>14</v>
      </c>
      <c r="EQI148" s="153"/>
      <c r="EQJ148" s="3" t="s">
        <v>41</v>
      </c>
      <c r="EQL148" s="153" t="s">
        <v>14</v>
      </c>
      <c r="EQM148" s="153"/>
      <c r="EQN148" s="3" t="s">
        <v>41</v>
      </c>
      <c r="EQP148" s="153" t="s">
        <v>14</v>
      </c>
      <c r="EQQ148" s="153"/>
      <c r="EQR148" s="3" t="s">
        <v>41</v>
      </c>
      <c r="EQT148" s="153" t="s">
        <v>14</v>
      </c>
      <c r="EQU148" s="153"/>
      <c r="EQV148" s="3" t="s">
        <v>41</v>
      </c>
      <c r="EQX148" s="153" t="s">
        <v>14</v>
      </c>
      <c r="EQY148" s="153"/>
      <c r="EQZ148" s="3" t="s">
        <v>41</v>
      </c>
      <c r="ERB148" s="153" t="s">
        <v>14</v>
      </c>
      <c r="ERC148" s="153"/>
      <c r="ERD148" s="3" t="s">
        <v>41</v>
      </c>
      <c r="ERF148" s="153" t="s">
        <v>14</v>
      </c>
      <c r="ERG148" s="153"/>
      <c r="ERH148" s="3" t="s">
        <v>41</v>
      </c>
      <c r="ERJ148" s="153" t="s">
        <v>14</v>
      </c>
      <c r="ERK148" s="153"/>
      <c r="ERL148" s="3" t="s">
        <v>41</v>
      </c>
      <c r="ERN148" s="153" t="s">
        <v>14</v>
      </c>
      <c r="ERO148" s="153"/>
      <c r="ERP148" s="3" t="s">
        <v>41</v>
      </c>
      <c r="ERR148" s="153" t="s">
        <v>14</v>
      </c>
      <c r="ERS148" s="153"/>
      <c r="ERT148" s="3" t="s">
        <v>41</v>
      </c>
      <c r="ERV148" s="153" t="s">
        <v>14</v>
      </c>
      <c r="ERW148" s="153"/>
      <c r="ERX148" s="3" t="s">
        <v>41</v>
      </c>
      <c r="ERZ148" s="153" t="s">
        <v>14</v>
      </c>
      <c r="ESA148" s="153"/>
      <c r="ESB148" s="3" t="s">
        <v>41</v>
      </c>
      <c r="ESD148" s="153" t="s">
        <v>14</v>
      </c>
      <c r="ESE148" s="153"/>
      <c r="ESF148" s="3" t="s">
        <v>41</v>
      </c>
      <c r="ESH148" s="153" t="s">
        <v>14</v>
      </c>
      <c r="ESI148" s="153"/>
      <c r="ESJ148" s="3" t="s">
        <v>41</v>
      </c>
      <c r="ESL148" s="153" t="s">
        <v>14</v>
      </c>
      <c r="ESM148" s="153"/>
      <c r="ESN148" s="3" t="s">
        <v>41</v>
      </c>
      <c r="ESP148" s="153" t="s">
        <v>14</v>
      </c>
      <c r="ESQ148" s="153"/>
      <c r="ESR148" s="3" t="s">
        <v>41</v>
      </c>
      <c r="EST148" s="153" t="s">
        <v>14</v>
      </c>
      <c r="ESU148" s="153"/>
      <c r="ESV148" s="3" t="s">
        <v>41</v>
      </c>
      <c r="ESX148" s="153" t="s">
        <v>14</v>
      </c>
      <c r="ESY148" s="153"/>
      <c r="ESZ148" s="3" t="s">
        <v>41</v>
      </c>
      <c r="ETB148" s="153" t="s">
        <v>14</v>
      </c>
      <c r="ETC148" s="153"/>
      <c r="ETD148" s="3" t="s">
        <v>41</v>
      </c>
      <c r="ETF148" s="153" t="s">
        <v>14</v>
      </c>
      <c r="ETG148" s="153"/>
      <c r="ETH148" s="3" t="s">
        <v>41</v>
      </c>
      <c r="ETJ148" s="153" t="s">
        <v>14</v>
      </c>
      <c r="ETK148" s="153"/>
      <c r="ETL148" s="3" t="s">
        <v>41</v>
      </c>
      <c r="ETN148" s="153" t="s">
        <v>14</v>
      </c>
      <c r="ETO148" s="153"/>
      <c r="ETP148" s="3" t="s">
        <v>41</v>
      </c>
      <c r="ETR148" s="153" t="s">
        <v>14</v>
      </c>
      <c r="ETS148" s="153"/>
      <c r="ETT148" s="3" t="s">
        <v>41</v>
      </c>
      <c r="ETV148" s="153" t="s">
        <v>14</v>
      </c>
      <c r="ETW148" s="153"/>
      <c r="ETX148" s="3" t="s">
        <v>41</v>
      </c>
      <c r="ETZ148" s="153" t="s">
        <v>14</v>
      </c>
      <c r="EUA148" s="153"/>
      <c r="EUB148" s="3" t="s">
        <v>41</v>
      </c>
      <c r="EUD148" s="153" t="s">
        <v>14</v>
      </c>
      <c r="EUE148" s="153"/>
      <c r="EUF148" s="3" t="s">
        <v>41</v>
      </c>
      <c r="EUH148" s="153" t="s">
        <v>14</v>
      </c>
      <c r="EUI148" s="153"/>
      <c r="EUJ148" s="3" t="s">
        <v>41</v>
      </c>
      <c r="EUL148" s="153" t="s">
        <v>14</v>
      </c>
      <c r="EUM148" s="153"/>
      <c r="EUN148" s="3" t="s">
        <v>41</v>
      </c>
      <c r="EUP148" s="153" t="s">
        <v>14</v>
      </c>
      <c r="EUQ148" s="153"/>
      <c r="EUR148" s="3" t="s">
        <v>41</v>
      </c>
      <c r="EUT148" s="153" t="s">
        <v>14</v>
      </c>
      <c r="EUU148" s="153"/>
      <c r="EUV148" s="3" t="s">
        <v>41</v>
      </c>
      <c r="EUX148" s="153" t="s">
        <v>14</v>
      </c>
      <c r="EUY148" s="153"/>
      <c r="EUZ148" s="3" t="s">
        <v>41</v>
      </c>
      <c r="EVB148" s="153" t="s">
        <v>14</v>
      </c>
      <c r="EVC148" s="153"/>
      <c r="EVD148" s="3" t="s">
        <v>41</v>
      </c>
      <c r="EVF148" s="153" t="s">
        <v>14</v>
      </c>
      <c r="EVG148" s="153"/>
      <c r="EVH148" s="3" t="s">
        <v>41</v>
      </c>
      <c r="EVJ148" s="153" t="s">
        <v>14</v>
      </c>
      <c r="EVK148" s="153"/>
      <c r="EVL148" s="3" t="s">
        <v>41</v>
      </c>
      <c r="EVN148" s="153" t="s">
        <v>14</v>
      </c>
      <c r="EVO148" s="153"/>
      <c r="EVP148" s="3" t="s">
        <v>41</v>
      </c>
      <c r="EVR148" s="153" t="s">
        <v>14</v>
      </c>
      <c r="EVS148" s="153"/>
      <c r="EVT148" s="3" t="s">
        <v>41</v>
      </c>
      <c r="EVV148" s="153" t="s">
        <v>14</v>
      </c>
      <c r="EVW148" s="153"/>
      <c r="EVX148" s="3" t="s">
        <v>41</v>
      </c>
      <c r="EVZ148" s="153" t="s">
        <v>14</v>
      </c>
      <c r="EWA148" s="153"/>
      <c r="EWB148" s="3" t="s">
        <v>41</v>
      </c>
      <c r="EWD148" s="153" t="s">
        <v>14</v>
      </c>
      <c r="EWE148" s="153"/>
      <c r="EWF148" s="3" t="s">
        <v>41</v>
      </c>
      <c r="EWH148" s="153" t="s">
        <v>14</v>
      </c>
      <c r="EWI148" s="153"/>
      <c r="EWJ148" s="3" t="s">
        <v>41</v>
      </c>
      <c r="EWL148" s="153" t="s">
        <v>14</v>
      </c>
      <c r="EWM148" s="153"/>
      <c r="EWN148" s="3" t="s">
        <v>41</v>
      </c>
      <c r="EWP148" s="153" t="s">
        <v>14</v>
      </c>
      <c r="EWQ148" s="153"/>
      <c r="EWR148" s="3" t="s">
        <v>41</v>
      </c>
      <c r="EWT148" s="153" t="s">
        <v>14</v>
      </c>
      <c r="EWU148" s="153"/>
      <c r="EWV148" s="3" t="s">
        <v>41</v>
      </c>
      <c r="EWX148" s="153" t="s">
        <v>14</v>
      </c>
      <c r="EWY148" s="153"/>
      <c r="EWZ148" s="3" t="s">
        <v>41</v>
      </c>
      <c r="EXB148" s="153" t="s">
        <v>14</v>
      </c>
      <c r="EXC148" s="153"/>
      <c r="EXD148" s="3" t="s">
        <v>41</v>
      </c>
      <c r="EXF148" s="153" t="s">
        <v>14</v>
      </c>
      <c r="EXG148" s="153"/>
      <c r="EXH148" s="3" t="s">
        <v>41</v>
      </c>
      <c r="EXJ148" s="153" t="s">
        <v>14</v>
      </c>
      <c r="EXK148" s="153"/>
      <c r="EXL148" s="3" t="s">
        <v>41</v>
      </c>
      <c r="EXN148" s="153" t="s">
        <v>14</v>
      </c>
      <c r="EXO148" s="153"/>
      <c r="EXP148" s="3" t="s">
        <v>41</v>
      </c>
      <c r="EXR148" s="153" t="s">
        <v>14</v>
      </c>
      <c r="EXS148" s="153"/>
      <c r="EXT148" s="3" t="s">
        <v>41</v>
      </c>
      <c r="EXV148" s="153" t="s">
        <v>14</v>
      </c>
      <c r="EXW148" s="153"/>
      <c r="EXX148" s="3" t="s">
        <v>41</v>
      </c>
      <c r="EXZ148" s="153" t="s">
        <v>14</v>
      </c>
      <c r="EYA148" s="153"/>
      <c r="EYB148" s="3" t="s">
        <v>41</v>
      </c>
      <c r="EYD148" s="153" t="s">
        <v>14</v>
      </c>
      <c r="EYE148" s="153"/>
      <c r="EYF148" s="3" t="s">
        <v>41</v>
      </c>
      <c r="EYH148" s="153" t="s">
        <v>14</v>
      </c>
      <c r="EYI148" s="153"/>
      <c r="EYJ148" s="3" t="s">
        <v>41</v>
      </c>
      <c r="EYL148" s="153" t="s">
        <v>14</v>
      </c>
      <c r="EYM148" s="153"/>
      <c r="EYN148" s="3" t="s">
        <v>41</v>
      </c>
      <c r="EYP148" s="153" t="s">
        <v>14</v>
      </c>
      <c r="EYQ148" s="153"/>
      <c r="EYR148" s="3" t="s">
        <v>41</v>
      </c>
      <c r="EYT148" s="153" t="s">
        <v>14</v>
      </c>
      <c r="EYU148" s="153"/>
      <c r="EYV148" s="3" t="s">
        <v>41</v>
      </c>
      <c r="EYX148" s="153" t="s">
        <v>14</v>
      </c>
      <c r="EYY148" s="153"/>
      <c r="EYZ148" s="3" t="s">
        <v>41</v>
      </c>
      <c r="EZB148" s="153" t="s">
        <v>14</v>
      </c>
      <c r="EZC148" s="153"/>
      <c r="EZD148" s="3" t="s">
        <v>41</v>
      </c>
      <c r="EZF148" s="153" t="s">
        <v>14</v>
      </c>
      <c r="EZG148" s="153"/>
      <c r="EZH148" s="3" t="s">
        <v>41</v>
      </c>
      <c r="EZJ148" s="153" t="s">
        <v>14</v>
      </c>
      <c r="EZK148" s="153"/>
      <c r="EZL148" s="3" t="s">
        <v>41</v>
      </c>
      <c r="EZN148" s="153" t="s">
        <v>14</v>
      </c>
      <c r="EZO148" s="153"/>
      <c r="EZP148" s="3" t="s">
        <v>41</v>
      </c>
      <c r="EZR148" s="153" t="s">
        <v>14</v>
      </c>
      <c r="EZS148" s="153"/>
      <c r="EZT148" s="3" t="s">
        <v>41</v>
      </c>
      <c r="EZV148" s="153" t="s">
        <v>14</v>
      </c>
      <c r="EZW148" s="153"/>
      <c r="EZX148" s="3" t="s">
        <v>41</v>
      </c>
      <c r="EZZ148" s="153" t="s">
        <v>14</v>
      </c>
      <c r="FAA148" s="153"/>
      <c r="FAB148" s="3" t="s">
        <v>41</v>
      </c>
      <c r="FAD148" s="153" t="s">
        <v>14</v>
      </c>
      <c r="FAE148" s="153"/>
      <c r="FAF148" s="3" t="s">
        <v>41</v>
      </c>
      <c r="FAH148" s="153" t="s">
        <v>14</v>
      </c>
      <c r="FAI148" s="153"/>
      <c r="FAJ148" s="3" t="s">
        <v>41</v>
      </c>
      <c r="FAL148" s="153" t="s">
        <v>14</v>
      </c>
      <c r="FAM148" s="153"/>
      <c r="FAN148" s="3" t="s">
        <v>41</v>
      </c>
      <c r="FAP148" s="153" t="s">
        <v>14</v>
      </c>
      <c r="FAQ148" s="153"/>
      <c r="FAR148" s="3" t="s">
        <v>41</v>
      </c>
      <c r="FAT148" s="153" t="s">
        <v>14</v>
      </c>
      <c r="FAU148" s="153"/>
      <c r="FAV148" s="3" t="s">
        <v>41</v>
      </c>
      <c r="FAX148" s="153" t="s">
        <v>14</v>
      </c>
      <c r="FAY148" s="153"/>
      <c r="FAZ148" s="3" t="s">
        <v>41</v>
      </c>
      <c r="FBB148" s="153" t="s">
        <v>14</v>
      </c>
      <c r="FBC148" s="153"/>
      <c r="FBD148" s="3" t="s">
        <v>41</v>
      </c>
      <c r="FBF148" s="153" t="s">
        <v>14</v>
      </c>
      <c r="FBG148" s="153"/>
      <c r="FBH148" s="3" t="s">
        <v>41</v>
      </c>
      <c r="FBJ148" s="153" t="s">
        <v>14</v>
      </c>
      <c r="FBK148" s="153"/>
      <c r="FBL148" s="3" t="s">
        <v>41</v>
      </c>
      <c r="FBN148" s="153" t="s">
        <v>14</v>
      </c>
      <c r="FBO148" s="153"/>
      <c r="FBP148" s="3" t="s">
        <v>41</v>
      </c>
      <c r="FBR148" s="153" t="s">
        <v>14</v>
      </c>
      <c r="FBS148" s="153"/>
      <c r="FBT148" s="3" t="s">
        <v>41</v>
      </c>
      <c r="FBV148" s="153" t="s">
        <v>14</v>
      </c>
      <c r="FBW148" s="153"/>
      <c r="FBX148" s="3" t="s">
        <v>41</v>
      </c>
      <c r="FBZ148" s="153" t="s">
        <v>14</v>
      </c>
      <c r="FCA148" s="153"/>
      <c r="FCB148" s="3" t="s">
        <v>41</v>
      </c>
      <c r="FCD148" s="153" t="s">
        <v>14</v>
      </c>
      <c r="FCE148" s="153"/>
      <c r="FCF148" s="3" t="s">
        <v>41</v>
      </c>
      <c r="FCH148" s="153" t="s">
        <v>14</v>
      </c>
      <c r="FCI148" s="153"/>
      <c r="FCJ148" s="3" t="s">
        <v>41</v>
      </c>
      <c r="FCL148" s="153" t="s">
        <v>14</v>
      </c>
      <c r="FCM148" s="153"/>
      <c r="FCN148" s="3" t="s">
        <v>41</v>
      </c>
      <c r="FCP148" s="153" t="s">
        <v>14</v>
      </c>
      <c r="FCQ148" s="153"/>
      <c r="FCR148" s="3" t="s">
        <v>41</v>
      </c>
      <c r="FCT148" s="153" t="s">
        <v>14</v>
      </c>
      <c r="FCU148" s="153"/>
      <c r="FCV148" s="3" t="s">
        <v>41</v>
      </c>
      <c r="FCX148" s="153" t="s">
        <v>14</v>
      </c>
      <c r="FCY148" s="153"/>
      <c r="FCZ148" s="3" t="s">
        <v>41</v>
      </c>
      <c r="FDB148" s="153" t="s">
        <v>14</v>
      </c>
      <c r="FDC148" s="153"/>
      <c r="FDD148" s="3" t="s">
        <v>41</v>
      </c>
      <c r="FDF148" s="153" t="s">
        <v>14</v>
      </c>
      <c r="FDG148" s="153"/>
      <c r="FDH148" s="3" t="s">
        <v>41</v>
      </c>
      <c r="FDJ148" s="153" t="s">
        <v>14</v>
      </c>
      <c r="FDK148" s="153"/>
      <c r="FDL148" s="3" t="s">
        <v>41</v>
      </c>
      <c r="FDN148" s="153" t="s">
        <v>14</v>
      </c>
      <c r="FDO148" s="153"/>
      <c r="FDP148" s="3" t="s">
        <v>41</v>
      </c>
      <c r="FDR148" s="153" t="s">
        <v>14</v>
      </c>
      <c r="FDS148" s="153"/>
      <c r="FDT148" s="3" t="s">
        <v>41</v>
      </c>
      <c r="FDV148" s="153" t="s">
        <v>14</v>
      </c>
      <c r="FDW148" s="153"/>
      <c r="FDX148" s="3" t="s">
        <v>41</v>
      </c>
      <c r="FDZ148" s="153" t="s">
        <v>14</v>
      </c>
      <c r="FEA148" s="153"/>
      <c r="FEB148" s="3" t="s">
        <v>41</v>
      </c>
      <c r="FED148" s="153" t="s">
        <v>14</v>
      </c>
      <c r="FEE148" s="153"/>
      <c r="FEF148" s="3" t="s">
        <v>41</v>
      </c>
      <c r="FEH148" s="153" t="s">
        <v>14</v>
      </c>
      <c r="FEI148" s="153"/>
      <c r="FEJ148" s="3" t="s">
        <v>41</v>
      </c>
      <c r="FEL148" s="153" t="s">
        <v>14</v>
      </c>
      <c r="FEM148" s="153"/>
      <c r="FEN148" s="3" t="s">
        <v>41</v>
      </c>
      <c r="FEP148" s="153" t="s">
        <v>14</v>
      </c>
      <c r="FEQ148" s="153"/>
      <c r="FER148" s="3" t="s">
        <v>41</v>
      </c>
      <c r="FET148" s="153" t="s">
        <v>14</v>
      </c>
      <c r="FEU148" s="153"/>
      <c r="FEV148" s="3" t="s">
        <v>41</v>
      </c>
      <c r="FEX148" s="153" t="s">
        <v>14</v>
      </c>
      <c r="FEY148" s="153"/>
      <c r="FEZ148" s="3" t="s">
        <v>41</v>
      </c>
      <c r="FFB148" s="153" t="s">
        <v>14</v>
      </c>
      <c r="FFC148" s="153"/>
      <c r="FFD148" s="3" t="s">
        <v>41</v>
      </c>
      <c r="FFF148" s="153" t="s">
        <v>14</v>
      </c>
      <c r="FFG148" s="153"/>
      <c r="FFH148" s="3" t="s">
        <v>41</v>
      </c>
      <c r="FFJ148" s="153" t="s">
        <v>14</v>
      </c>
      <c r="FFK148" s="153"/>
      <c r="FFL148" s="3" t="s">
        <v>41</v>
      </c>
      <c r="FFN148" s="153" t="s">
        <v>14</v>
      </c>
      <c r="FFO148" s="153"/>
      <c r="FFP148" s="3" t="s">
        <v>41</v>
      </c>
      <c r="FFR148" s="153" t="s">
        <v>14</v>
      </c>
      <c r="FFS148" s="153"/>
      <c r="FFT148" s="3" t="s">
        <v>41</v>
      </c>
      <c r="FFV148" s="153" t="s">
        <v>14</v>
      </c>
      <c r="FFW148" s="153"/>
      <c r="FFX148" s="3" t="s">
        <v>41</v>
      </c>
      <c r="FFZ148" s="153" t="s">
        <v>14</v>
      </c>
      <c r="FGA148" s="153"/>
      <c r="FGB148" s="3" t="s">
        <v>41</v>
      </c>
      <c r="FGD148" s="153" t="s">
        <v>14</v>
      </c>
      <c r="FGE148" s="153"/>
      <c r="FGF148" s="3" t="s">
        <v>41</v>
      </c>
      <c r="FGH148" s="153" t="s">
        <v>14</v>
      </c>
      <c r="FGI148" s="153"/>
      <c r="FGJ148" s="3" t="s">
        <v>41</v>
      </c>
      <c r="FGL148" s="153" t="s">
        <v>14</v>
      </c>
      <c r="FGM148" s="153"/>
      <c r="FGN148" s="3" t="s">
        <v>41</v>
      </c>
      <c r="FGP148" s="153" t="s">
        <v>14</v>
      </c>
      <c r="FGQ148" s="153"/>
      <c r="FGR148" s="3" t="s">
        <v>41</v>
      </c>
      <c r="FGT148" s="153" t="s">
        <v>14</v>
      </c>
      <c r="FGU148" s="153"/>
      <c r="FGV148" s="3" t="s">
        <v>41</v>
      </c>
      <c r="FGX148" s="153" t="s">
        <v>14</v>
      </c>
      <c r="FGY148" s="153"/>
      <c r="FGZ148" s="3" t="s">
        <v>41</v>
      </c>
      <c r="FHB148" s="153" t="s">
        <v>14</v>
      </c>
      <c r="FHC148" s="153"/>
      <c r="FHD148" s="3" t="s">
        <v>41</v>
      </c>
      <c r="FHF148" s="153" t="s">
        <v>14</v>
      </c>
      <c r="FHG148" s="153"/>
      <c r="FHH148" s="3" t="s">
        <v>41</v>
      </c>
      <c r="FHJ148" s="153" t="s">
        <v>14</v>
      </c>
      <c r="FHK148" s="153"/>
      <c r="FHL148" s="3" t="s">
        <v>41</v>
      </c>
      <c r="FHN148" s="153" t="s">
        <v>14</v>
      </c>
      <c r="FHO148" s="153"/>
      <c r="FHP148" s="3" t="s">
        <v>41</v>
      </c>
      <c r="FHR148" s="153" t="s">
        <v>14</v>
      </c>
      <c r="FHS148" s="153"/>
      <c r="FHT148" s="3" t="s">
        <v>41</v>
      </c>
      <c r="FHV148" s="153" t="s">
        <v>14</v>
      </c>
      <c r="FHW148" s="153"/>
      <c r="FHX148" s="3" t="s">
        <v>41</v>
      </c>
      <c r="FHZ148" s="153" t="s">
        <v>14</v>
      </c>
      <c r="FIA148" s="153"/>
      <c r="FIB148" s="3" t="s">
        <v>41</v>
      </c>
      <c r="FID148" s="153" t="s">
        <v>14</v>
      </c>
      <c r="FIE148" s="153"/>
      <c r="FIF148" s="3" t="s">
        <v>41</v>
      </c>
      <c r="FIH148" s="153" t="s">
        <v>14</v>
      </c>
      <c r="FII148" s="153"/>
      <c r="FIJ148" s="3" t="s">
        <v>41</v>
      </c>
      <c r="FIL148" s="153" t="s">
        <v>14</v>
      </c>
      <c r="FIM148" s="153"/>
      <c r="FIN148" s="3" t="s">
        <v>41</v>
      </c>
      <c r="FIP148" s="153" t="s">
        <v>14</v>
      </c>
      <c r="FIQ148" s="153"/>
      <c r="FIR148" s="3" t="s">
        <v>41</v>
      </c>
      <c r="FIT148" s="153" t="s">
        <v>14</v>
      </c>
      <c r="FIU148" s="153"/>
      <c r="FIV148" s="3" t="s">
        <v>41</v>
      </c>
      <c r="FIX148" s="153" t="s">
        <v>14</v>
      </c>
      <c r="FIY148" s="153"/>
      <c r="FIZ148" s="3" t="s">
        <v>41</v>
      </c>
      <c r="FJB148" s="153" t="s">
        <v>14</v>
      </c>
      <c r="FJC148" s="153"/>
      <c r="FJD148" s="3" t="s">
        <v>41</v>
      </c>
      <c r="FJF148" s="153" t="s">
        <v>14</v>
      </c>
      <c r="FJG148" s="153"/>
      <c r="FJH148" s="3" t="s">
        <v>41</v>
      </c>
      <c r="FJJ148" s="153" t="s">
        <v>14</v>
      </c>
      <c r="FJK148" s="153"/>
      <c r="FJL148" s="3" t="s">
        <v>41</v>
      </c>
      <c r="FJN148" s="153" t="s">
        <v>14</v>
      </c>
      <c r="FJO148" s="153"/>
      <c r="FJP148" s="3" t="s">
        <v>41</v>
      </c>
      <c r="FJR148" s="153" t="s">
        <v>14</v>
      </c>
      <c r="FJS148" s="153"/>
      <c r="FJT148" s="3" t="s">
        <v>41</v>
      </c>
      <c r="FJV148" s="153" t="s">
        <v>14</v>
      </c>
      <c r="FJW148" s="153"/>
      <c r="FJX148" s="3" t="s">
        <v>41</v>
      </c>
      <c r="FJZ148" s="153" t="s">
        <v>14</v>
      </c>
      <c r="FKA148" s="153"/>
      <c r="FKB148" s="3" t="s">
        <v>41</v>
      </c>
      <c r="FKD148" s="153" t="s">
        <v>14</v>
      </c>
      <c r="FKE148" s="153"/>
      <c r="FKF148" s="3" t="s">
        <v>41</v>
      </c>
      <c r="FKH148" s="153" t="s">
        <v>14</v>
      </c>
      <c r="FKI148" s="153"/>
      <c r="FKJ148" s="3" t="s">
        <v>41</v>
      </c>
      <c r="FKL148" s="153" t="s">
        <v>14</v>
      </c>
      <c r="FKM148" s="153"/>
      <c r="FKN148" s="3" t="s">
        <v>41</v>
      </c>
      <c r="FKP148" s="153" t="s">
        <v>14</v>
      </c>
      <c r="FKQ148" s="153"/>
      <c r="FKR148" s="3" t="s">
        <v>41</v>
      </c>
      <c r="FKT148" s="153" t="s">
        <v>14</v>
      </c>
      <c r="FKU148" s="153"/>
      <c r="FKV148" s="3" t="s">
        <v>41</v>
      </c>
      <c r="FKX148" s="153" t="s">
        <v>14</v>
      </c>
      <c r="FKY148" s="153"/>
      <c r="FKZ148" s="3" t="s">
        <v>41</v>
      </c>
      <c r="FLB148" s="153" t="s">
        <v>14</v>
      </c>
      <c r="FLC148" s="153"/>
      <c r="FLD148" s="3" t="s">
        <v>41</v>
      </c>
      <c r="FLF148" s="153" t="s">
        <v>14</v>
      </c>
      <c r="FLG148" s="153"/>
      <c r="FLH148" s="3" t="s">
        <v>41</v>
      </c>
      <c r="FLJ148" s="153" t="s">
        <v>14</v>
      </c>
      <c r="FLK148" s="153"/>
      <c r="FLL148" s="3" t="s">
        <v>41</v>
      </c>
      <c r="FLN148" s="153" t="s">
        <v>14</v>
      </c>
      <c r="FLO148" s="153"/>
      <c r="FLP148" s="3" t="s">
        <v>41</v>
      </c>
      <c r="FLR148" s="153" t="s">
        <v>14</v>
      </c>
      <c r="FLS148" s="153"/>
      <c r="FLT148" s="3" t="s">
        <v>41</v>
      </c>
      <c r="FLV148" s="153" t="s">
        <v>14</v>
      </c>
      <c r="FLW148" s="153"/>
      <c r="FLX148" s="3" t="s">
        <v>41</v>
      </c>
      <c r="FLZ148" s="153" t="s">
        <v>14</v>
      </c>
      <c r="FMA148" s="153"/>
      <c r="FMB148" s="3" t="s">
        <v>41</v>
      </c>
      <c r="FMD148" s="153" t="s">
        <v>14</v>
      </c>
      <c r="FME148" s="153"/>
      <c r="FMF148" s="3" t="s">
        <v>41</v>
      </c>
      <c r="FMH148" s="153" t="s">
        <v>14</v>
      </c>
      <c r="FMI148" s="153"/>
      <c r="FMJ148" s="3" t="s">
        <v>41</v>
      </c>
      <c r="FML148" s="153" t="s">
        <v>14</v>
      </c>
      <c r="FMM148" s="153"/>
      <c r="FMN148" s="3" t="s">
        <v>41</v>
      </c>
      <c r="FMP148" s="153" t="s">
        <v>14</v>
      </c>
      <c r="FMQ148" s="153"/>
      <c r="FMR148" s="3" t="s">
        <v>41</v>
      </c>
      <c r="FMT148" s="153" t="s">
        <v>14</v>
      </c>
      <c r="FMU148" s="153"/>
      <c r="FMV148" s="3" t="s">
        <v>41</v>
      </c>
      <c r="FMX148" s="153" t="s">
        <v>14</v>
      </c>
      <c r="FMY148" s="153"/>
      <c r="FMZ148" s="3" t="s">
        <v>41</v>
      </c>
      <c r="FNB148" s="153" t="s">
        <v>14</v>
      </c>
      <c r="FNC148" s="153"/>
      <c r="FND148" s="3" t="s">
        <v>41</v>
      </c>
      <c r="FNF148" s="153" t="s">
        <v>14</v>
      </c>
      <c r="FNG148" s="153"/>
      <c r="FNH148" s="3" t="s">
        <v>41</v>
      </c>
      <c r="FNJ148" s="153" t="s">
        <v>14</v>
      </c>
      <c r="FNK148" s="153"/>
      <c r="FNL148" s="3" t="s">
        <v>41</v>
      </c>
      <c r="FNN148" s="153" t="s">
        <v>14</v>
      </c>
      <c r="FNO148" s="153"/>
      <c r="FNP148" s="3" t="s">
        <v>41</v>
      </c>
      <c r="FNR148" s="153" t="s">
        <v>14</v>
      </c>
      <c r="FNS148" s="153"/>
      <c r="FNT148" s="3" t="s">
        <v>41</v>
      </c>
      <c r="FNV148" s="153" t="s">
        <v>14</v>
      </c>
      <c r="FNW148" s="153"/>
      <c r="FNX148" s="3" t="s">
        <v>41</v>
      </c>
      <c r="FNZ148" s="153" t="s">
        <v>14</v>
      </c>
      <c r="FOA148" s="153"/>
      <c r="FOB148" s="3" t="s">
        <v>41</v>
      </c>
      <c r="FOD148" s="153" t="s">
        <v>14</v>
      </c>
      <c r="FOE148" s="153"/>
      <c r="FOF148" s="3" t="s">
        <v>41</v>
      </c>
      <c r="FOH148" s="153" t="s">
        <v>14</v>
      </c>
      <c r="FOI148" s="153"/>
      <c r="FOJ148" s="3" t="s">
        <v>41</v>
      </c>
      <c r="FOL148" s="153" t="s">
        <v>14</v>
      </c>
      <c r="FOM148" s="153"/>
      <c r="FON148" s="3" t="s">
        <v>41</v>
      </c>
      <c r="FOP148" s="153" t="s">
        <v>14</v>
      </c>
      <c r="FOQ148" s="153"/>
      <c r="FOR148" s="3" t="s">
        <v>41</v>
      </c>
      <c r="FOT148" s="153" t="s">
        <v>14</v>
      </c>
      <c r="FOU148" s="153"/>
      <c r="FOV148" s="3" t="s">
        <v>41</v>
      </c>
      <c r="FOX148" s="153" t="s">
        <v>14</v>
      </c>
      <c r="FOY148" s="153"/>
      <c r="FOZ148" s="3" t="s">
        <v>41</v>
      </c>
      <c r="FPB148" s="153" t="s">
        <v>14</v>
      </c>
      <c r="FPC148" s="153"/>
      <c r="FPD148" s="3" t="s">
        <v>41</v>
      </c>
      <c r="FPF148" s="153" t="s">
        <v>14</v>
      </c>
      <c r="FPG148" s="153"/>
      <c r="FPH148" s="3" t="s">
        <v>41</v>
      </c>
      <c r="FPJ148" s="153" t="s">
        <v>14</v>
      </c>
      <c r="FPK148" s="153"/>
      <c r="FPL148" s="3" t="s">
        <v>41</v>
      </c>
      <c r="FPN148" s="153" t="s">
        <v>14</v>
      </c>
      <c r="FPO148" s="153"/>
      <c r="FPP148" s="3" t="s">
        <v>41</v>
      </c>
      <c r="FPR148" s="153" t="s">
        <v>14</v>
      </c>
      <c r="FPS148" s="153"/>
      <c r="FPT148" s="3" t="s">
        <v>41</v>
      </c>
      <c r="FPV148" s="153" t="s">
        <v>14</v>
      </c>
      <c r="FPW148" s="153"/>
      <c r="FPX148" s="3" t="s">
        <v>41</v>
      </c>
      <c r="FPZ148" s="153" t="s">
        <v>14</v>
      </c>
      <c r="FQA148" s="153"/>
      <c r="FQB148" s="3" t="s">
        <v>41</v>
      </c>
      <c r="FQD148" s="153" t="s">
        <v>14</v>
      </c>
      <c r="FQE148" s="153"/>
      <c r="FQF148" s="3" t="s">
        <v>41</v>
      </c>
      <c r="FQH148" s="153" t="s">
        <v>14</v>
      </c>
      <c r="FQI148" s="153"/>
      <c r="FQJ148" s="3" t="s">
        <v>41</v>
      </c>
      <c r="FQL148" s="153" t="s">
        <v>14</v>
      </c>
      <c r="FQM148" s="153"/>
      <c r="FQN148" s="3" t="s">
        <v>41</v>
      </c>
      <c r="FQP148" s="153" t="s">
        <v>14</v>
      </c>
      <c r="FQQ148" s="153"/>
      <c r="FQR148" s="3" t="s">
        <v>41</v>
      </c>
      <c r="FQT148" s="153" t="s">
        <v>14</v>
      </c>
      <c r="FQU148" s="153"/>
      <c r="FQV148" s="3" t="s">
        <v>41</v>
      </c>
      <c r="FQX148" s="153" t="s">
        <v>14</v>
      </c>
      <c r="FQY148" s="153"/>
      <c r="FQZ148" s="3" t="s">
        <v>41</v>
      </c>
      <c r="FRB148" s="153" t="s">
        <v>14</v>
      </c>
      <c r="FRC148" s="153"/>
      <c r="FRD148" s="3" t="s">
        <v>41</v>
      </c>
      <c r="FRF148" s="153" t="s">
        <v>14</v>
      </c>
      <c r="FRG148" s="153"/>
      <c r="FRH148" s="3" t="s">
        <v>41</v>
      </c>
      <c r="FRJ148" s="153" t="s">
        <v>14</v>
      </c>
      <c r="FRK148" s="153"/>
      <c r="FRL148" s="3" t="s">
        <v>41</v>
      </c>
      <c r="FRN148" s="153" t="s">
        <v>14</v>
      </c>
      <c r="FRO148" s="153"/>
      <c r="FRP148" s="3" t="s">
        <v>41</v>
      </c>
      <c r="FRR148" s="153" t="s">
        <v>14</v>
      </c>
      <c r="FRS148" s="153"/>
      <c r="FRT148" s="3" t="s">
        <v>41</v>
      </c>
      <c r="FRV148" s="153" t="s">
        <v>14</v>
      </c>
      <c r="FRW148" s="153"/>
      <c r="FRX148" s="3" t="s">
        <v>41</v>
      </c>
      <c r="FRZ148" s="153" t="s">
        <v>14</v>
      </c>
      <c r="FSA148" s="153"/>
      <c r="FSB148" s="3" t="s">
        <v>41</v>
      </c>
      <c r="FSD148" s="153" t="s">
        <v>14</v>
      </c>
      <c r="FSE148" s="153"/>
      <c r="FSF148" s="3" t="s">
        <v>41</v>
      </c>
      <c r="FSH148" s="153" t="s">
        <v>14</v>
      </c>
      <c r="FSI148" s="153"/>
      <c r="FSJ148" s="3" t="s">
        <v>41</v>
      </c>
      <c r="FSL148" s="153" t="s">
        <v>14</v>
      </c>
      <c r="FSM148" s="153"/>
      <c r="FSN148" s="3" t="s">
        <v>41</v>
      </c>
      <c r="FSP148" s="153" t="s">
        <v>14</v>
      </c>
      <c r="FSQ148" s="153"/>
      <c r="FSR148" s="3" t="s">
        <v>41</v>
      </c>
      <c r="FST148" s="153" t="s">
        <v>14</v>
      </c>
      <c r="FSU148" s="153"/>
      <c r="FSV148" s="3" t="s">
        <v>41</v>
      </c>
      <c r="FSX148" s="153" t="s">
        <v>14</v>
      </c>
      <c r="FSY148" s="153"/>
      <c r="FSZ148" s="3" t="s">
        <v>41</v>
      </c>
      <c r="FTB148" s="153" t="s">
        <v>14</v>
      </c>
      <c r="FTC148" s="153"/>
      <c r="FTD148" s="3" t="s">
        <v>41</v>
      </c>
      <c r="FTF148" s="153" t="s">
        <v>14</v>
      </c>
      <c r="FTG148" s="153"/>
      <c r="FTH148" s="3" t="s">
        <v>41</v>
      </c>
      <c r="FTJ148" s="153" t="s">
        <v>14</v>
      </c>
      <c r="FTK148" s="153"/>
      <c r="FTL148" s="3" t="s">
        <v>41</v>
      </c>
      <c r="FTN148" s="153" t="s">
        <v>14</v>
      </c>
      <c r="FTO148" s="153"/>
      <c r="FTP148" s="3" t="s">
        <v>41</v>
      </c>
      <c r="FTR148" s="153" t="s">
        <v>14</v>
      </c>
      <c r="FTS148" s="153"/>
      <c r="FTT148" s="3" t="s">
        <v>41</v>
      </c>
      <c r="FTV148" s="153" t="s">
        <v>14</v>
      </c>
      <c r="FTW148" s="153"/>
      <c r="FTX148" s="3" t="s">
        <v>41</v>
      </c>
      <c r="FTZ148" s="153" t="s">
        <v>14</v>
      </c>
      <c r="FUA148" s="153"/>
      <c r="FUB148" s="3" t="s">
        <v>41</v>
      </c>
      <c r="FUD148" s="153" t="s">
        <v>14</v>
      </c>
      <c r="FUE148" s="153"/>
      <c r="FUF148" s="3" t="s">
        <v>41</v>
      </c>
      <c r="FUH148" s="153" t="s">
        <v>14</v>
      </c>
      <c r="FUI148" s="153"/>
      <c r="FUJ148" s="3" t="s">
        <v>41</v>
      </c>
      <c r="FUL148" s="153" t="s">
        <v>14</v>
      </c>
      <c r="FUM148" s="153"/>
      <c r="FUN148" s="3" t="s">
        <v>41</v>
      </c>
      <c r="FUP148" s="153" t="s">
        <v>14</v>
      </c>
      <c r="FUQ148" s="153"/>
      <c r="FUR148" s="3" t="s">
        <v>41</v>
      </c>
      <c r="FUT148" s="153" t="s">
        <v>14</v>
      </c>
      <c r="FUU148" s="153"/>
      <c r="FUV148" s="3" t="s">
        <v>41</v>
      </c>
      <c r="FUX148" s="153" t="s">
        <v>14</v>
      </c>
      <c r="FUY148" s="153"/>
      <c r="FUZ148" s="3" t="s">
        <v>41</v>
      </c>
      <c r="FVB148" s="153" t="s">
        <v>14</v>
      </c>
      <c r="FVC148" s="153"/>
      <c r="FVD148" s="3" t="s">
        <v>41</v>
      </c>
      <c r="FVF148" s="153" t="s">
        <v>14</v>
      </c>
      <c r="FVG148" s="153"/>
      <c r="FVH148" s="3" t="s">
        <v>41</v>
      </c>
      <c r="FVJ148" s="153" t="s">
        <v>14</v>
      </c>
      <c r="FVK148" s="153"/>
      <c r="FVL148" s="3" t="s">
        <v>41</v>
      </c>
      <c r="FVN148" s="153" t="s">
        <v>14</v>
      </c>
      <c r="FVO148" s="153"/>
      <c r="FVP148" s="3" t="s">
        <v>41</v>
      </c>
      <c r="FVR148" s="153" t="s">
        <v>14</v>
      </c>
      <c r="FVS148" s="153"/>
      <c r="FVT148" s="3" t="s">
        <v>41</v>
      </c>
      <c r="FVV148" s="153" t="s">
        <v>14</v>
      </c>
      <c r="FVW148" s="153"/>
      <c r="FVX148" s="3" t="s">
        <v>41</v>
      </c>
      <c r="FVZ148" s="153" t="s">
        <v>14</v>
      </c>
      <c r="FWA148" s="153"/>
      <c r="FWB148" s="3" t="s">
        <v>41</v>
      </c>
      <c r="FWD148" s="153" t="s">
        <v>14</v>
      </c>
      <c r="FWE148" s="153"/>
      <c r="FWF148" s="3" t="s">
        <v>41</v>
      </c>
      <c r="FWH148" s="153" t="s">
        <v>14</v>
      </c>
      <c r="FWI148" s="153"/>
      <c r="FWJ148" s="3" t="s">
        <v>41</v>
      </c>
      <c r="FWL148" s="153" t="s">
        <v>14</v>
      </c>
      <c r="FWM148" s="153"/>
      <c r="FWN148" s="3" t="s">
        <v>41</v>
      </c>
      <c r="FWP148" s="153" t="s">
        <v>14</v>
      </c>
      <c r="FWQ148" s="153"/>
      <c r="FWR148" s="3" t="s">
        <v>41</v>
      </c>
      <c r="FWT148" s="153" t="s">
        <v>14</v>
      </c>
      <c r="FWU148" s="153"/>
      <c r="FWV148" s="3" t="s">
        <v>41</v>
      </c>
      <c r="FWX148" s="153" t="s">
        <v>14</v>
      </c>
      <c r="FWY148" s="153"/>
      <c r="FWZ148" s="3" t="s">
        <v>41</v>
      </c>
      <c r="FXB148" s="153" t="s">
        <v>14</v>
      </c>
      <c r="FXC148" s="153"/>
      <c r="FXD148" s="3" t="s">
        <v>41</v>
      </c>
      <c r="FXF148" s="153" t="s">
        <v>14</v>
      </c>
      <c r="FXG148" s="153"/>
      <c r="FXH148" s="3" t="s">
        <v>41</v>
      </c>
      <c r="FXJ148" s="153" t="s">
        <v>14</v>
      </c>
      <c r="FXK148" s="153"/>
      <c r="FXL148" s="3" t="s">
        <v>41</v>
      </c>
      <c r="FXN148" s="153" t="s">
        <v>14</v>
      </c>
      <c r="FXO148" s="153"/>
      <c r="FXP148" s="3" t="s">
        <v>41</v>
      </c>
      <c r="FXR148" s="153" t="s">
        <v>14</v>
      </c>
      <c r="FXS148" s="153"/>
      <c r="FXT148" s="3" t="s">
        <v>41</v>
      </c>
      <c r="FXV148" s="153" t="s">
        <v>14</v>
      </c>
      <c r="FXW148" s="153"/>
      <c r="FXX148" s="3" t="s">
        <v>41</v>
      </c>
      <c r="FXZ148" s="153" t="s">
        <v>14</v>
      </c>
      <c r="FYA148" s="153"/>
      <c r="FYB148" s="3" t="s">
        <v>41</v>
      </c>
      <c r="FYD148" s="153" t="s">
        <v>14</v>
      </c>
      <c r="FYE148" s="153"/>
      <c r="FYF148" s="3" t="s">
        <v>41</v>
      </c>
      <c r="FYH148" s="153" t="s">
        <v>14</v>
      </c>
      <c r="FYI148" s="153"/>
      <c r="FYJ148" s="3" t="s">
        <v>41</v>
      </c>
      <c r="FYL148" s="153" t="s">
        <v>14</v>
      </c>
      <c r="FYM148" s="153"/>
      <c r="FYN148" s="3" t="s">
        <v>41</v>
      </c>
      <c r="FYP148" s="153" t="s">
        <v>14</v>
      </c>
      <c r="FYQ148" s="153"/>
      <c r="FYR148" s="3" t="s">
        <v>41</v>
      </c>
      <c r="FYT148" s="153" t="s">
        <v>14</v>
      </c>
      <c r="FYU148" s="153"/>
      <c r="FYV148" s="3" t="s">
        <v>41</v>
      </c>
      <c r="FYX148" s="153" t="s">
        <v>14</v>
      </c>
      <c r="FYY148" s="153"/>
      <c r="FYZ148" s="3" t="s">
        <v>41</v>
      </c>
      <c r="FZB148" s="153" t="s">
        <v>14</v>
      </c>
      <c r="FZC148" s="153"/>
      <c r="FZD148" s="3" t="s">
        <v>41</v>
      </c>
      <c r="FZF148" s="153" t="s">
        <v>14</v>
      </c>
      <c r="FZG148" s="153"/>
      <c r="FZH148" s="3" t="s">
        <v>41</v>
      </c>
      <c r="FZJ148" s="153" t="s">
        <v>14</v>
      </c>
      <c r="FZK148" s="153"/>
      <c r="FZL148" s="3" t="s">
        <v>41</v>
      </c>
      <c r="FZN148" s="153" t="s">
        <v>14</v>
      </c>
      <c r="FZO148" s="153"/>
      <c r="FZP148" s="3" t="s">
        <v>41</v>
      </c>
      <c r="FZR148" s="153" t="s">
        <v>14</v>
      </c>
      <c r="FZS148" s="153"/>
      <c r="FZT148" s="3" t="s">
        <v>41</v>
      </c>
      <c r="FZV148" s="153" t="s">
        <v>14</v>
      </c>
      <c r="FZW148" s="153"/>
      <c r="FZX148" s="3" t="s">
        <v>41</v>
      </c>
      <c r="FZZ148" s="153" t="s">
        <v>14</v>
      </c>
      <c r="GAA148" s="153"/>
      <c r="GAB148" s="3" t="s">
        <v>41</v>
      </c>
      <c r="GAD148" s="153" t="s">
        <v>14</v>
      </c>
      <c r="GAE148" s="153"/>
      <c r="GAF148" s="3" t="s">
        <v>41</v>
      </c>
      <c r="GAH148" s="153" t="s">
        <v>14</v>
      </c>
      <c r="GAI148" s="153"/>
      <c r="GAJ148" s="3" t="s">
        <v>41</v>
      </c>
      <c r="GAL148" s="153" t="s">
        <v>14</v>
      </c>
      <c r="GAM148" s="153"/>
      <c r="GAN148" s="3" t="s">
        <v>41</v>
      </c>
      <c r="GAP148" s="153" t="s">
        <v>14</v>
      </c>
      <c r="GAQ148" s="153"/>
      <c r="GAR148" s="3" t="s">
        <v>41</v>
      </c>
      <c r="GAT148" s="153" t="s">
        <v>14</v>
      </c>
      <c r="GAU148" s="153"/>
      <c r="GAV148" s="3" t="s">
        <v>41</v>
      </c>
      <c r="GAX148" s="153" t="s">
        <v>14</v>
      </c>
      <c r="GAY148" s="153"/>
      <c r="GAZ148" s="3" t="s">
        <v>41</v>
      </c>
      <c r="GBB148" s="153" t="s">
        <v>14</v>
      </c>
      <c r="GBC148" s="153"/>
      <c r="GBD148" s="3" t="s">
        <v>41</v>
      </c>
      <c r="GBF148" s="153" t="s">
        <v>14</v>
      </c>
      <c r="GBG148" s="153"/>
      <c r="GBH148" s="3" t="s">
        <v>41</v>
      </c>
      <c r="GBJ148" s="153" t="s">
        <v>14</v>
      </c>
      <c r="GBK148" s="153"/>
      <c r="GBL148" s="3" t="s">
        <v>41</v>
      </c>
      <c r="GBN148" s="153" t="s">
        <v>14</v>
      </c>
      <c r="GBO148" s="153"/>
      <c r="GBP148" s="3" t="s">
        <v>41</v>
      </c>
      <c r="GBR148" s="153" t="s">
        <v>14</v>
      </c>
      <c r="GBS148" s="153"/>
      <c r="GBT148" s="3" t="s">
        <v>41</v>
      </c>
      <c r="GBV148" s="153" t="s">
        <v>14</v>
      </c>
      <c r="GBW148" s="153"/>
      <c r="GBX148" s="3" t="s">
        <v>41</v>
      </c>
      <c r="GBZ148" s="153" t="s">
        <v>14</v>
      </c>
      <c r="GCA148" s="153"/>
      <c r="GCB148" s="3" t="s">
        <v>41</v>
      </c>
      <c r="GCD148" s="153" t="s">
        <v>14</v>
      </c>
      <c r="GCE148" s="153"/>
      <c r="GCF148" s="3" t="s">
        <v>41</v>
      </c>
      <c r="GCH148" s="153" t="s">
        <v>14</v>
      </c>
      <c r="GCI148" s="153"/>
      <c r="GCJ148" s="3" t="s">
        <v>41</v>
      </c>
      <c r="GCL148" s="153" t="s">
        <v>14</v>
      </c>
      <c r="GCM148" s="153"/>
      <c r="GCN148" s="3" t="s">
        <v>41</v>
      </c>
      <c r="GCP148" s="153" t="s">
        <v>14</v>
      </c>
      <c r="GCQ148" s="153"/>
      <c r="GCR148" s="3" t="s">
        <v>41</v>
      </c>
      <c r="GCT148" s="153" t="s">
        <v>14</v>
      </c>
      <c r="GCU148" s="153"/>
      <c r="GCV148" s="3" t="s">
        <v>41</v>
      </c>
      <c r="GCX148" s="153" t="s">
        <v>14</v>
      </c>
      <c r="GCY148" s="153"/>
      <c r="GCZ148" s="3" t="s">
        <v>41</v>
      </c>
      <c r="GDB148" s="153" t="s">
        <v>14</v>
      </c>
      <c r="GDC148" s="153"/>
      <c r="GDD148" s="3" t="s">
        <v>41</v>
      </c>
      <c r="GDF148" s="153" t="s">
        <v>14</v>
      </c>
      <c r="GDG148" s="153"/>
      <c r="GDH148" s="3" t="s">
        <v>41</v>
      </c>
      <c r="GDJ148" s="153" t="s">
        <v>14</v>
      </c>
      <c r="GDK148" s="153"/>
      <c r="GDL148" s="3" t="s">
        <v>41</v>
      </c>
      <c r="GDN148" s="153" t="s">
        <v>14</v>
      </c>
      <c r="GDO148" s="153"/>
      <c r="GDP148" s="3" t="s">
        <v>41</v>
      </c>
      <c r="GDR148" s="153" t="s">
        <v>14</v>
      </c>
      <c r="GDS148" s="153"/>
      <c r="GDT148" s="3" t="s">
        <v>41</v>
      </c>
      <c r="GDV148" s="153" t="s">
        <v>14</v>
      </c>
      <c r="GDW148" s="153"/>
      <c r="GDX148" s="3" t="s">
        <v>41</v>
      </c>
      <c r="GDZ148" s="153" t="s">
        <v>14</v>
      </c>
      <c r="GEA148" s="153"/>
      <c r="GEB148" s="3" t="s">
        <v>41</v>
      </c>
      <c r="GED148" s="153" t="s">
        <v>14</v>
      </c>
      <c r="GEE148" s="153"/>
      <c r="GEF148" s="3" t="s">
        <v>41</v>
      </c>
      <c r="GEH148" s="153" t="s">
        <v>14</v>
      </c>
      <c r="GEI148" s="153"/>
      <c r="GEJ148" s="3" t="s">
        <v>41</v>
      </c>
      <c r="GEL148" s="153" t="s">
        <v>14</v>
      </c>
      <c r="GEM148" s="153"/>
      <c r="GEN148" s="3" t="s">
        <v>41</v>
      </c>
      <c r="GEP148" s="153" t="s">
        <v>14</v>
      </c>
      <c r="GEQ148" s="153"/>
      <c r="GER148" s="3" t="s">
        <v>41</v>
      </c>
      <c r="GET148" s="153" t="s">
        <v>14</v>
      </c>
      <c r="GEU148" s="153"/>
      <c r="GEV148" s="3" t="s">
        <v>41</v>
      </c>
      <c r="GEX148" s="153" t="s">
        <v>14</v>
      </c>
      <c r="GEY148" s="153"/>
      <c r="GEZ148" s="3" t="s">
        <v>41</v>
      </c>
      <c r="GFB148" s="153" t="s">
        <v>14</v>
      </c>
      <c r="GFC148" s="153"/>
      <c r="GFD148" s="3" t="s">
        <v>41</v>
      </c>
      <c r="GFF148" s="153" t="s">
        <v>14</v>
      </c>
      <c r="GFG148" s="153"/>
      <c r="GFH148" s="3" t="s">
        <v>41</v>
      </c>
      <c r="GFJ148" s="153" t="s">
        <v>14</v>
      </c>
      <c r="GFK148" s="153"/>
      <c r="GFL148" s="3" t="s">
        <v>41</v>
      </c>
      <c r="GFN148" s="153" t="s">
        <v>14</v>
      </c>
      <c r="GFO148" s="153"/>
      <c r="GFP148" s="3" t="s">
        <v>41</v>
      </c>
      <c r="GFR148" s="153" t="s">
        <v>14</v>
      </c>
      <c r="GFS148" s="153"/>
      <c r="GFT148" s="3" t="s">
        <v>41</v>
      </c>
      <c r="GFV148" s="153" t="s">
        <v>14</v>
      </c>
      <c r="GFW148" s="153"/>
      <c r="GFX148" s="3" t="s">
        <v>41</v>
      </c>
      <c r="GFZ148" s="153" t="s">
        <v>14</v>
      </c>
      <c r="GGA148" s="153"/>
      <c r="GGB148" s="3" t="s">
        <v>41</v>
      </c>
      <c r="GGD148" s="153" t="s">
        <v>14</v>
      </c>
      <c r="GGE148" s="153"/>
      <c r="GGF148" s="3" t="s">
        <v>41</v>
      </c>
      <c r="GGH148" s="153" t="s">
        <v>14</v>
      </c>
      <c r="GGI148" s="153"/>
      <c r="GGJ148" s="3" t="s">
        <v>41</v>
      </c>
      <c r="GGL148" s="153" t="s">
        <v>14</v>
      </c>
      <c r="GGM148" s="153"/>
      <c r="GGN148" s="3" t="s">
        <v>41</v>
      </c>
      <c r="GGP148" s="153" t="s">
        <v>14</v>
      </c>
      <c r="GGQ148" s="153"/>
      <c r="GGR148" s="3" t="s">
        <v>41</v>
      </c>
      <c r="GGT148" s="153" t="s">
        <v>14</v>
      </c>
      <c r="GGU148" s="153"/>
      <c r="GGV148" s="3" t="s">
        <v>41</v>
      </c>
      <c r="GGX148" s="153" t="s">
        <v>14</v>
      </c>
      <c r="GGY148" s="153"/>
      <c r="GGZ148" s="3" t="s">
        <v>41</v>
      </c>
      <c r="GHB148" s="153" t="s">
        <v>14</v>
      </c>
      <c r="GHC148" s="153"/>
      <c r="GHD148" s="3" t="s">
        <v>41</v>
      </c>
      <c r="GHF148" s="153" t="s">
        <v>14</v>
      </c>
      <c r="GHG148" s="153"/>
      <c r="GHH148" s="3" t="s">
        <v>41</v>
      </c>
      <c r="GHJ148" s="153" t="s">
        <v>14</v>
      </c>
      <c r="GHK148" s="153"/>
      <c r="GHL148" s="3" t="s">
        <v>41</v>
      </c>
      <c r="GHN148" s="153" t="s">
        <v>14</v>
      </c>
      <c r="GHO148" s="153"/>
      <c r="GHP148" s="3" t="s">
        <v>41</v>
      </c>
      <c r="GHR148" s="153" t="s">
        <v>14</v>
      </c>
      <c r="GHS148" s="153"/>
      <c r="GHT148" s="3" t="s">
        <v>41</v>
      </c>
      <c r="GHV148" s="153" t="s">
        <v>14</v>
      </c>
      <c r="GHW148" s="153"/>
      <c r="GHX148" s="3" t="s">
        <v>41</v>
      </c>
      <c r="GHZ148" s="153" t="s">
        <v>14</v>
      </c>
      <c r="GIA148" s="153"/>
      <c r="GIB148" s="3" t="s">
        <v>41</v>
      </c>
      <c r="GID148" s="153" t="s">
        <v>14</v>
      </c>
      <c r="GIE148" s="153"/>
      <c r="GIF148" s="3" t="s">
        <v>41</v>
      </c>
      <c r="GIH148" s="153" t="s">
        <v>14</v>
      </c>
      <c r="GII148" s="153"/>
      <c r="GIJ148" s="3" t="s">
        <v>41</v>
      </c>
      <c r="GIL148" s="153" t="s">
        <v>14</v>
      </c>
      <c r="GIM148" s="153"/>
      <c r="GIN148" s="3" t="s">
        <v>41</v>
      </c>
      <c r="GIP148" s="153" t="s">
        <v>14</v>
      </c>
      <c r="GIQ148" s="153"/>
      <c r="GIR148" s="3" t="s">
        <v>41</v>
      </c>
      <c r="GIT148" s="153" t="s">
        <v>14</v>
      </c>
      <c r="GIU148" s="153"/>
      <c r="GIV148" s="3" t="s">
        <v>41</v>
      </c>
      <c r="GIX148" s="153" t="s">
        <v>14</v>
      </c>
      <c r="GIY148" s="153"/>
      <c r="GIZ148" s="3" t="s">
        <v>41</v>
      </c>
      <c r="GJB148" s="153" t="s">
        <v>14</v>
      </c>
      <c r="GJC148" s="153"/>
      <c r="GJD148" s="3" t="s">
        <v>41</v>
      </c>
      <c r="GJF148" s="153" t="s">
        <v>14</v>
      </c>
      <c r="GJG148" s="153"/>
      <c r="GJH148" s="3" t="s">
        <v>41</v>
      </c>
      <c r="GJJ148" s="153" t="s">
        <v>14</v>
      </c>
      <c r="GJK148" s="153"/>
      <c r="GJL148" s="3" t="s">
        <v>41</v>
      </c>
      <c r="GJN148" s="153" t="s">
        <v>14</v>
      </c>
      <c r="GJO148" s="153"/>
      <c r="GJP148" s="3" t="s">
        <v>41</v>
      </c>
      <c r="GJR148" s="153" t="s">
        <v>14</v>
      </c>
      <c r="GJS148" s="153"/>
      <c r="GJT148" s="3" t="s">
        <v>41</v>
      </c>
      <c r="GJV148" s="153" t="s">
        <v>14</v>
      </c>
      <c r="GJW148" s="153"/>
      <c r="GJX148" s="3" t="s">
        <v>41</v>
      </c>
      <c r="GJZ148" s="153" t="s">
        <v>14</v>
      </c>
      <c r="GKA148" s="153"/>
      <c r="GKB148" s="3" t="s">
        <v>41</v>
      </c>
      <c r="GKD148" s="153" t="s">
        <v>14</v>
      </c>
      <c r="GKE148" s="153"/>
      <c r="GKF148" s="3" t="s">
        <v>41</v>
      </c>
      <c r="GKH148" s="153" t="s">
        <v>14</v>
      </c>
      <c r="GKI148" s="153"/>
      <c r="GKJ148" s="3" t="s">
        <v>41</v>
      </c>
      <c r="GKL148" s="153" t="s">
        <v>14</v>
      </c>
      <c r="GKM148" s="153"/>
      <c r="GKN148" s="3" t="s">
        <v>41</v>
      </c>
      <c r="GKP148" s="153" t="s">
        <v>14</v>
      </c>
      <c r="GKQ148" s="153"/>
      <c r="GKR148" s="3" t="s">
        <v>41</v>
      </c>
      <c r="GKT148" s="153" t="s">
        <v>14</v>
      </c>
      <c r="GKU148" s="153"/>
      <c r="GKV148" s="3" t="s">
        <v>41</v>
      </c>
      <c r="GKX148" s="153" t="s">
        <v>14</v>
      </c>
      <c r="GKY148" s="153"/>
      <c r="GKZ148" s="3" t="s">
        <v>41</v>
      </c>
      <c r="GLB148" s="153" t="s">
        <v>14</v>
      </c>
      <c r="GLC148" s="153"/>
      <c r="GLD148" s="3" t="s">
        <v>41</v>
      </c>
      <c r="GLF148" s="153" t="s">
        <v>14</v>
      </c>
      <c r="GLG148" s="153"/>
      <c r="GLH148" s="3" t="s">
        <v>41</v>
      </c>
      <c r="GLJ148" s="153" t="s">
        <v>14</v>
      </c>
      <c r="GLK148" s="153"/>
      <c r="GLL148" s="3" t="s">
        <v>41</v>
      </c>
      <c r="GLN148" s="153" t="s">
        <v>14</v>
      </c>
      <c r="GLO148" s="153"/>
      <c r="GLP148" s="3" t="s">
        <v>41</v>
      </c>
      <c r="GLR148" s="153" t="s">
        <v>14</v>
      </c>
      <c r="GLS148" s="153"/>
      <c r="GLT148" s="3" t="s">
        <v>41</v>
      </c>
      <c r="GLV148" s="153" t="s">
        <v>14</v>
      </c>
      <c r="GLW148" s="153"/>
      <c r="GLX148" s="3" t="s">
        <v>41</v>
      </c>
      <c r="GLZ148" s="153" t="s">
        <v>14</v>
      </c>
      <c r="GMA148" s="153"/>
      <c r="GMB148" s="3" t="s">
        <v>41</v>
      </c>
      <c r="GMD148" s="153" t="s">
        <v>14</v>
      </c>
      <c r="GME148" s="153"/>
      <c r="GMF148" s="3" t="s">
        <v>41</v>
      </c>
      <c r="GMH148" s="153" t="s">
        <v>14</v>
      </c>
      <c r="GMI148" s="153"/>
      <c r="GMJ148" s="3" t="s">
        <v>41</v>
      </c>
      <c r="GML148" s="153" t="s">
        <v>14</v>
      </c>
      <c r="GMM148" s="153"/>
      <c r="GMN148" s="3" t="s">
        <v>41</v>
      </c>
      <c r="GMP148" s="153" t="s">
        <v>14</v>
      </c>
      <c r="GMQ148" s="153"/>
      <c r="GMR148" s="3" t="s">
        <v>41</v>
      </c>
      <c r="GMT148" s="153" t="s">
        <v>14</v>
      </c>
      <c r="GMU148" s="153"/>
      <c r="GMV148" s="3" t="s">
        <v>41</v>
      </c>
      <c r="GMX148" s="153" t="s">
        <v>14</v>
      </c>
      <c r="GMY148" s="153"/>
      <c r="GMZ148" s="3" t="s">
        <v>41</v>
      </c>
      <c r="GNB148" s="153" t="s">
        <v>14</v>
      </c>
      <c r="GNC148" s="153"/>
      <c r="GND148" s="3" t="s">
        <v>41</v>
      </c>
      <c r="GNF148" s="153" t="s">
        <v>14</v>
      </c>
      <c r="GNG148" s="153"/>
      <c r="GNH148" s="3" t="s">
        <v>41</v>
      </c>
      <c r="GNJ148" s="153" t="s">
        <v>14</v>
      </c>
      <c r="GNK148" s="153"/>
      <c r="GNL148" s="3" t="s">
        <v>41</v>
      </c>
      <c r="GNN148" s="153" t="s">
        <v>14</v>
      </c>
      <c r="GNO148" s="153"/>
      <c r="GNP148" s="3" t="s">
        <v>41</v>
      </c>
      <c r="GNR148" s="153" t="s">
        <v>14</v>
      </c>
      <c r="GNS148" s="153"/>
      <c r="GNT148" s="3" t="s">
        <v>41</v>
      </c>
      <c r="GNV148" s="153" t="s">
        <v>14</v>
      </c>
      <c r="GNW148" s="153"/>
      <c r="GNX148" s="3" t="s">
        <v>41</v>
      </c>
      <c r="GNZ148" s="153" t="s">
        <v>14</v>
      </c>
      <c r="GOA148" s="153"/>
      <c r="GOB148" s="3" t="s">
        <v>41</v>
      </c>
      <c r="GOD148" s="153" t="s">
        <v>14</v>
      </c>
      <c r="GOE148" s="153"/>
      <c r="GOF148" s="3" t="s">
        <v>41</v>
      </c>
      <c r="GOH148" s="153" t="s">
        <v>14</v>
      </c>
      <c r="GOI148" s="153"/>
      <c r="GOJ148" s="3" t="s">
        <v>41</v>
      </c>
      <c r="GOL148" s="153" t="s">
        <v>14</v>
      </c>
      <c r="GOM148" s="153"/>
      <c r="GON148" s="3" t="s">
        <v>41</v>
      </c>
      <c r="GOP148" s="153" t="s">
        <v>14</v>
      </c>
      <c r="GOQ148" s="153"/>
      <c r="GOR148" s="3" t="s">
        <v>41</v>
      </c>
      <c r="GOT148" s="153" t="s">
        <v>14</v>
      </c>
      <c r="GOU148" s="153"/>
      <c r="GOV148" s="3" t="s">
        <v>41</v>
      </c>
      <c r="GOX148" s="153" t="s">
        <v>14</v>
      </c>
      <c r="GOY148" s="153"/>
      <c r="GOZ148" s="3" t="s">
        <v>41</v>
      </c>
      <c r="GPB148" s="153" t="s">
        <v>14</v>
      </c>
      <c r="GPC148" s="153"/>
      <c r="GPD148" s="3" t="s">
        <v>41</v>
      </c>
      <c r="GPF148" s="153" t="s">
        <v>14</v>
      </c>
      <c r="GPG148" s="153"/>
      <c r="GPH148" s="3" t="s">
        <v>41</v>
      </c>
      <c r="GPJ148" s="153" t="s">
        <v>14</v>
      </c>
      <c r="GPK148" s="153"/>
      <c r="GPL148" s="3" t="s">
        <v>41</v>
      </c>
      <c r="GPN148" s="153" t="s">
        <v>14</v>
      </c>
      <c r="GPO148" s="153"/>
      <c r="GPP148" s="3" t="s">
        <v>41</v>
      </c>
      <c r="GPR148" s="153" t="s">
        <v>14</v>
      </c>
      <c r="GPS148" s="153"/>
      <c r="GPT148" s="3" t="s">
        <v>41</v>
      </c>
      <c r="GPV148" s="153" t="s">
        <v>14</v>
      </c>
      <c r="GPW148" s="153"/>
      <c r="GPX148" s="3" t="s">
        <v>41</v>
      </c>
      <c r="GPZ148" s="153" t="s">
        <v>14</v>
      </c>
      <c r="GQA148" s="153"/>
      <c r="GQB148" s="3" t="s">
        <v>41</v>
      </c>
      <c r="GQD148" s="153" t="s">
        <v>14</v>
      </c>
      <c r="GQE148" s="153"/>
      <c r="GQF148" s="3" t="s">
        <v>41</v>
      </c>
      <c r="GQH148" s="153" t="s">
        <v>14</v>
      </c>
      <c r="GQI148" s="153"/>
      <c r="GQJ148" s="3" t="s">
        <v>41</v>
      </c>
      <c r="GQL148" s="153" t="s">
        <v>14</v>
      </c>
      <c r="GQM148" s="153"/>
      <c r="GQN148" s="3" t="s">
        <v>41</v>
      </c>
      <c r="GQP148" s="153" t="s">
        <v>14</v>
      </c>
      <c r="GQQ148" s="153"/>
      <c r="GQR148" s="3" t="s">
        <v>41</v>
      </c>
      <c r="GQT148" s="153" t="s">
        <v>14</v>
      </c>
      <c r="GQU148" s="153"/>
      <c r="GQV148" s="3" t="s">
        <v>41</v>
      </c>
      <c r="GQX148" s="153" t="s">
        <v>14</v>
      </c>
      <c r="GQY148" s="153"/>
      <c r="GQZ148" s="3" t="s">
        <v>41</v>
      </c>
      <c r="GRB148" s="153" t="s">
        <v>14</v>
      </c>
      <c r="GRC148" s="153"/>
      <c r="GRD148" s="3" t="s">
        <v>41</v>
      </c>
      <c r="GRF148" s="153" t="s">
        <v>14</v>
      </c>
      <c r="GRG148" s="153"/>
      <c r="GRH148" s="3" t="s">
        <v>41</v>
      </c>
      <c r="GRJ148" s="153" t="s">
        <v>14</v>
      </c>
      <c r="GRK148" s="153"/>
      <c r="GRL148" s="3" t="s">
        <v>41</v>
      </c>
      <c r="GRN148" s="153" t="s">
        <v>14</v>
      </c>
      <c r="GRO148" s="153"/>
      <c r="GRP148" s="3" t="s">
        <v>41</v>
      </c>
      <c r="GRR148" s="153" t="s">
        <v>14</v>
      </c>
      <c r="GRS148" s="153"/>
      <c r="GRT148" s="3" t="s">
        <v>41</v>
      </c>
      <c r="GRV148" s="153" t="s">
        <v>14</v>
      </c>
      <c r="GRW148" s="153"/>
      <c r="GRX148" s="3" t="s">
        <v>41</v>
      </c>
      <c r="GRZ148" s="153" t="s">
        <v>14</v>
      </c>
      <c r="GSA148" s="153"/>
      <c r="GSB148" s="3" t="s">
        <v>41</v>
      </c>
      <c r="GSD148" s="153" t="s">
        <v>14</v>
      </c>
      <c r="GSE148" s="153"/>
      <c r="GSF148" s="3" t="s">
        <v>41</v>
      </c>
      <c r="GSH148" s="153" t="s">
        <v>14</v>
      </c>
      <c r="GSI148" s="153"/>
      <c r="GSJ148" s="3" t="s">
        <v>41</v>
      </c>
      <c r="GSL148" s="153" t="s">
        <v>14</v>
      </c>
      <c r="GSM148" s="153"/>
      <c r="GSN148" s="3" t="s">
        <v>41</v>
      </c>
      <c r="GSP148" s="153" t="s">
        <v>14</v>
      </c>
      <c r="GSQ148" s="153"/>
      <c r="GSR148" s="3" t="s">
        <v>41</v>
      </c>
      <c r="GST148" s="153" t="s">
        <v>14</v>
      </c>
      <c r="GSU148" s="153"/>
      <c r="GSV148" s="3" t="s">
        <v>41</v>
      </c>
      <c r="GSX148" s="153" t="s">
        <v>14</v>
      </c>
      <c r="GSY148" s="153"/>
      <c r="GSZ148" s="3" t="s">
        <v>41</v>
      </c>
      <c r="GTB148" s="153" t="s">
        <v>14</v>
      </c>
      <c r="GTC148" s="153"/>
      <c r="GTD148" s="3" t="s">
        <v>41</v>
      </c>
      <c r="GTF148" s="153" t="s">
        <v>14</v>
      </c>
      <c r="GTG148" s="153"/>
      <c r="GTH148" s="3" t="s">
        <v>41</v>
      </c>
      <c r="GTJ148" s="153" t="s">
        <v>14</v>
      </c>
      <c r="GTK148" s="153"/>
      <c r="GTL148" s="3" t="s">
        <v>41</v>
      </c>
      <c r="GTN148" s="153" t="s">
        <v>14</v>
      </c>
      <c r="GTO148" s="153"/>
      <c r="GTP148" s="3" t="s">
        <v>41</v>
      </c>
      <c r="GTR148" s="153" t="s">
        <v>14</v>
      </c>
      <c r="GTS148" s="153"/>
      <c r="GTT148" s="3" t="s">
        <v>41</v>
      </c>
      <c r="GTV148" s="153" t="s">
        <v>14</v>
      </c>
      <c r="GTW148" s="153"/>
      <c r="GTX148" s="3" t="s">
        <v>41</v>
      </c>
      <c r="GTZ148" s="153" t="s">
        <v>14</v>
      </c>
      <c r="GUA148" s="153"/>
      <c r="GUB148" s="3" t="s">
        <v>41</v>
      </c>
      <c r="GUD148" s="153" t="s">
        <v>14</v>
      </c>
      <c r="GUE148" s="153"/>
      <c r="GUF148" s="3" t="s">
        <v>41</v>
      </c>
      <c r="GUH148" s="153" t="s">
        <v>14</v>
      </c>
      <c r="GUI148" s="153"/>
      <c r="GUJ148" s="3" t="s">
        <v>41</v>
      </c>
      <c r="GUL148" s="153" t="s">
        <v>14</v>
      </c>
      <c r="GUM148" s="153"/>
      <c r="GUN148" s="3" t="s">
        <v>41</v>
      </c>
      <c r="GUP148" s="153" t="s">
        <v>14</v>
      </c>
      <c r="GUQ148" s="153"/>
      <c r="GUR148" s="3" t="s">
        <v>41</v>
      </c>
      <c r="GUT148" s="153" t="s">
        <v>14</v>
      </c>
      <c r="GUU148" s="153"/>
      <c r="GUV148" s="3" t="s">
        <v>41</v>
      </c>
      <c r="GUX148" s="153" t="s">
        <v>14</v>
      </c>
      <c r="GUY148" s="153"/>
      <c r="GUZ148" s="3" t="s">
        <v>41</v>
      </c>
      <c r="GVB148" s="153" t="s">
        <v>14</v>
      </c>
      <c r="GVC148" s="153"/>
      <c r="GVD148" s="3" t="s">
        <v>41</v>
      </c>
      <c r="GVF148" s="153" t="s">
        <v>14</v>
      </c>
      <c r="GVG148" s="153"/>
      <c r="GVH148" s="3" t="s">
        <v>41</v>
      </c>
      <c r="GVJ148" s="153" t="s">
        <v>14</v>
      </c>
      <c r="GVK148" s="153"/>
      <c r="GVL148" s="3" t="s">
        <v>41</v>
      </c>
      <c r="GVN148" s="153" t="s">
        <v>14</v>
      </c>
      <c r="GVO148" s="153"/>
      <c r="GVP148" s="3" t="s">
        <v>41</v>
      </c>
      <c r="GVR148" s="153" t="s">
        <v>14</v>
      </c>
      <c r="GVS148" s="153"/>
      <c r="GVT148" s="3" t="s">
        <v>41</v>
      </c>
      <c r="GVV148" s="153" t="s">
        <v>14</v>
      </c>
      <c r="GVW148" s="153"/>
      <c r="GVX148" s="3" t="s">
        <v>41</v>
      </c>
      <c r="GVZ148" s="153" t="s">
        <v>14</v>
      </c>
      <c r="GWA148" s="153"/>
      <c r="GWB148" s="3" t="s">
        <v>41</v>
      </c>
      <c r="GWD148" s="153" t="s">
        <v>14</v>
      </c>
      <c r="GWE148" s="153"/>
      <c r="GWF148" s="3" t="s">
        <v>41</v>
      </c>
      <c r="GWH148" s="153" t="s">
        <v>14</v>
      </c>
      <c r="GWI148" s="153"/>
      <c r="GWJ148" s="3" t="s">
        <v>41</v>
      </c>
      <c r="GWL148" s="153" t="s">
        <v>14</v>
      </c>
      <c r="GWM148" s="153"/>
      <c r="GWN148" s="3" t="s">
        <v>41</v>
      </c>
      <c r="GWP148" s="153" t="s">
        <v>14</v>
      </c>
      <c r="GWQ148" s="153"/>
      <c r="GWR148" s="3" t="s">
        <v>41</v>
      </c>
      <c r="GWT148" s="153" t="s">
        <v>14</v>
      </c>
      <c r="GWU148" s="153"/>
      <c r="GWV148" s="3" t="s">
        <v>41</v>
      </c>
      <c r="GWX148" s="153" t="s">
        <v>14</v>
      </c>
      <c r="GWY148" s="153"/>
      <c r="GWZ148" s="3" t="s">
        <v>41</v>
      </c>
      <c r="GXB148" s="153" t="s">
        <v>14</v>
      </c>
      <c r="GXC148" s="153"/>
      <c r="GXD148" s="3" t="s">
        <v>41</v>
      </c>
      <c r="GXF148" s="153" t="s">
        <v>14</v>
      </c>
      <c r="GXG148" s="153"/>
      <c r="GXH148" s="3" t="s">
        <v>41</v>
      </c>
      <c r="GXJ148" s="153" t="s">
        <v>14</v>
      </c>
      <c r="GXK148" s="153"/>
      <c r="GXL148" s="3" t="s">
        <v>41</v>
      </c>
      <c r="GXN148" s="153" t="s">
        <v>14</v>
      </c>
      <c r="GXO148" s="153"/>
      <c r="GXP148" s="3" t="s">
        <v>41</v>
      </c>
      <c r="GXR148" s="153" t="s">
        <v>14</v>
      </c>
      <c r="GXS148" s="153"/>
      <c r="GXT148" s="3" t="s">
        <v>41</v>
      </c>
      <c r="GXV148" s="153" t="s">
        <v>14</v>
      </c>
      <c r="GXW148" s="153"/>
      <c r="GXX148" s="3" t="s">
        <v>41</v>
      </c>
      <c r="GXZ148" s="153" t="s">
        <v>14</v>
      </c>
      <c r="GYA148" s="153"/>
      <c r="GYB148" s="3" t="s">
        <v>41</v>
      </c>
      <c r="GYD148" s="153" t="s">
        <v>14</v>
      </c>
      <c r="GYE148" s="153"/>
      <c r="GYF148" s="3" t="s">
        <v>41</v>
      </c>
      <c r="GYH148" s="153" t="s">
        <v>14</v>
      </c>
      <c r="GYI148" s="153"/>
      <c r="GYJ148" s="3" t="s">
        <v>41</v>
      </c>
      <c r="GYL148" s="153" t="s">
        <v>14</v>
      </c>
      <c r="GYM148" s="153"/>
      <c r="GYN148" s="3" t="s">
        <v>41</v>
      </c>
      <c r="GYP148" s="153" t="s">
        <v>14</v>
      </c>
      <c r="GYQ148" s="153"/>
      <c r="GYR148" s="3" t="s">
        <v>41</v>
      </c>
      <c r="GYT148" s="153" t="s">
        <v>14</v>
      </c>
      <c r="GYU148" s="153"/>
      <c r="GYV148" s="3" t="s">
        <v>41</v>
      </c>
      <c r="GYX148" s="153" t="s">
        <v>14</v>
      </c>
      <c r="GYY148" s="153"/>
      <c r="GYZ148" s="3" t="s">
        <v>41</v>
      </c>
      <c r="GZB148" s="153" t="s">
        <v>14</v>
      </c>
      <c r="GZC148" s="153"/>
      <c r="GZD148" s="3" t="s">
        <v>41</v>
      </c>
      <c r="GZF148" s="153" t="s">
        <v>14</v>
      </c>
      <c r="GZG148" s="153"/>
      <c r="GZH148" s="3" t="s">
        <v>41</v>
      </c>
      <c r="GZJ148" s="153" t="s">
        <v>14</v>
      </c>
      <c r="GZK148" s="153"/>
      <c r="GZL148" s="3" t="s">
        <v>41</v>
      </c>
      <c r="GZN148" s="153" t="s">
        <v>14</v>
      </c>
      <c r="GZO148" s="153"/>
      <c r="GZP148" s="3" t="s">
        <v>41</v>
      </c>
      <c r="GZR148" s="153" t="s">
        <v>14</v>
      </c>
      <c r="GZS148" s="153"/>
      <c r="GZT148" s="3" t="s">
        <v>41</v>
      </c>
      <c r="GZV148" s="153" t="s">
        <v>14</v>
      </c>
      <c r="GZW148" s="153"/>
      <c r="GZX148" s="3" t="s">
        <v>41</v>
      </c>
      <c r="GZZ148" s="153" t="s">
        <v>14</v>
      </c>
      <c r="HAA148" s="153"/>
      <c r="HAB148" s="3" t="s">
        <v>41</v>
      </c>
      <c r="HAD148" s="153" t="s">
        <v>14</v>
      </c>
      <c r="HAE148" s="153"/>
      <c r="HAF148" s="3" t="s">
        <v>41</v>
      </c>
      <c r="HAH148" s="153" t="s">
        <v>14</v>
      </c>
      <c r="HAI148" s="153"/>
      <c r="HAJ148" s="3" t="s">
        <v>41</v>
      </c>
      <c r="HAL148" s="153" t="s">
        <v>14</v>
      </c>
      <c r="HAM148" s="153"/>
      <c r="HAN148" s="3" t="s">
        <v>41</v>
      </c>
      <c r="HAP148" s="153" t="s">
        <v>14</v>
      </c>
      <c r="HAQ148" s="153"/>
      <c r="HAR148" s="3" t="s">
        <v>41</v>
      </c>
      <c r="HAT148" s="153" t="s">
        <v>14</v>
      </c>
      <c r="HAU148" s="153"/>
      <c r="HAV148" s="3" t="s">
        <v>41</v>
      </c>
      <c r="HAX148" s="153" t="s">
        <v>14</v>
      </c>
      <c r="HAY148" s="153"/>
      <c r="HAZ148" s="3" t="s">
        <v>41</v>
      </c>
      <c r="HBB148" s="153" t="s">
        <v>14</v>
      </c>
      <c r="HBC148" s="153"/>
      <c r="HBD148" s="3" t="s">
        <v>41</v>
      </c>
      <c r="HBF148" s="153" t="s">
        <v>14</v>
      </c>
      <c r="HBG148" s="153"/>
      <c r="HBH148" s="3" t="s">
        <v>41</v>
      </c>
      <c r="HBJ148" s="153" t="s">
        <v>14</v>
      </c>
      <c r="HBK148" s="153"/>
      <c r="HBL148" s="3" t="s">
        <v>41</v>
      </c>
      <c r="HBN148" s="153" t="s">
        <v>14</v>
      </c>
      <c r="HBO148" s="153"/>
      <c r="HBP148" s="3" t="s">
        <v>41</v>
      </c>
      <c r="HBR148" s="153" t="s">
        <v>14</v>
      </c>
      <c r="HBS148" s="153"/>
      <c r="HBT148" s="3" t="s">
        <v>41</v>
      </c>
      <c r="HBV148" s="153" t="s">
        <v>14</v>
      </c>
      <c r="HBW148" s="153"/>
      <c r="HBX148" s="3" t="s">
        <v>41</v>
      </c>
      <c r="HBZ148" s="153" t="s">
        <v>14</v>
      </c>
      <c r="HCA148" s="153"/>
      <c r="HCB148" s="3" t="s">
        <v>41</v>
      </c>
      <c r="HCD148" s="153" t="s">
        <v>14</v>
      </c>
      <c r="HCE148" s="153"/>
      <c r="HCF148" s="3" t="s">
        <v>41</v>
      </c>
      <c r="HCH148" s="153" t="s">
        <v>14</v>
      </c>
      <c r="HCI148" s="153"/>
      <c r="HCJ148" s="3" t="s">
        <v>41</v>
      </c>
      <c r="HCL148" s="153" t="s">
        <v>14</v>
      </c>
      <c r="HCM148" s="153"/>
      <c r="HCN148" s="3" t="s">
        <v>41</v>
      </c>
      <c r="HCP148" s="153" t="s">
        <v>14</v>
      </c>
      <c r="HCQ148" s="153"/>
      <c r="HCR148" s="3" t="s">
        <v>41</v>
      </c>
      <c r="HCT148" s="153" t="s">
        <v>14</v>
      </c>
      <c r="HCU148" s="153"/>
      <c r="HCV148" s="3" t="s">
        <v>41</v>
      </c>
      <c r="HCX148" s="153" t="s">
        <v>14</v>
      </c>
      <c r="HCY148" s="153"/>
      <c r="HCZ148" s="3" t="s">
        <v>41</v>
      </c>
      <c r="HDB148" s="153" t="s">
        <v>14</v>
      </c>
      <c r="HDC148" s="153"/>
      <c r="HDD148" s="3" t="s">
        <v>41</v>
      </c>
      <c r="HDF148" s="153" t="s">
        <v>14</v>
      </c>
      <c r="HDG148" s="153"/>
      <c r="HDH148" s="3" t="s">
        <v>41</v>
      </c>
      <c r="HDJ148" s="153" t="s">
        <v>14</v>
      </c>
      <c r="HDK148" s="153"/>
      <c r="HDL148" s="3" t="s">
        <v>41</v>
      </c>
      <c r="HDN148" s="153" t="s">
        <v>14</v>
      </c>
      <c r="HDO148" s="153"/>
      <c r="HDP148" s="3" t="s">
        <v>41</v>
      </c>
      <c r="HDR148" s="153" t="s">
        <v>14</v>
      </c>
      <c r="HDS148" s="153"/>
      <c r="HDT148" s="3" t="s">
        <v>41</v>
      </c>
      <c r="HDV148" s="153" t="s">
        <v>14</v>
      </c>
      <c r="HDW148" s="153"/>
      <c r="HDX148" s="3" t="s">
        <v>41</v>
      </c>
      <c r="HDZ148" s="153" t="s">
        <v>14</v>
      </c>
      <c r="HEA148" s="153"/>
      <c r="HEB148" s="3" t="s">
        <v>41</v>
      </c>
      <c r="HED148" s="153" t="s">
        <v>14</v>
      </c>
      <c r="HEE148" s="153"/>
      <c r="HEF148" s="3" t="s">
        <v>41</v>
      </c>
      <c r="HEH148" s="153" t="s">
        <v>14</v>
      </c>
      <c r="HEI148" s="153"/>
      <c r="HEJ148" s="3" t="s">
        <v>41</v>
      </c>
      <c r="HEL148" s="153" t="s">
        <v>14</v>
      </c>
      <c r="HEM148" s="153"/>
      <c r="HEN148" s="3" t="s">
        <v>41</v>
      </c>
      <c r="HEP148" s="153" t="s">
        <v>14</v>
      </c>
      <c r="HEQ148" s="153"/>
      <c r="HER148" s="3" t="s">
        <v>41</v>
      </c>
      <c r="HET148" s="153" t="s">
        <v>14</v>
      </c>
      <c r="HEU148" s="153"/>
      <c r="HEV148" s="3" t="s">
        <v>41</v>
      </c>
      <c r="HEX148" s="153" t="s">
        <v>14</v>
      </c>
      <c r="HEY148" s="153"/>
      <c r="HEZ148" s="3" t="s">
        <v>41</v>
      </c>
      <c r="HFB148" s="153" t="s">
        <v>14</v>
      </c>
      <c r="HFC148" s="153"/>
      <c r="HFD148" s="3" t="s">
        <v>41</v>
      </c>
      <c r="HFF148" s="153" t="s">
        <v>14</v>
      </c>
      <c r="HFG148" s="153"/>
      <c r="HFH148" s="3" t="s">
        <v>41</v>
      </c>
      <c r="HFJ148" s="153" t="s">
        <v>14</v>
      </c>
      <c r="HFK148" s="153"/>
      <c r="HFL148" s="3" t="s">
        <v>41</v>
      </c>
      <c r="HFN148" s="153" t="s">
        <v>14</v>
      </c>
      <c r="HFO148" s="153"/>
      <c r="HFP148" s="3" t="s">
        <v>41</v>
      </c>
      <c r="HFR148" s="153" t="s">
        <v>14</v>
      </c>
      <c r="HFS148" s="153"/>
      <c r="HFT148" s="3" t="s">
        <v>41</v>
      </c>
      <c r="HFV148" s="153" t="s">
        <v>14</v>
      </c>
      <c r="HFW148" s="153"/>
      <c r="HFX148" s="3" t="s">
        <v>41</v>
      </c>
      <c r="HFZ148" s="153" t="s">
        <v>14</v>
      </c>
      <c r="HGA148" s="153"/>
      <c r="HGB148" s="3" t="s">
        <v>41</v>
      </c>
      <c r="HGD148" s="153" t="s">
        <v>14</v>
      </c>
      <c r="HGE148" s="153"/>
      <c r="HGF148" s="3" t="s">
        <v>41</v>
      </c>
      <c r="HGH148" s="153" t="s">
        <v>14</v>
      </c>
      <c r="HGI148" s="153"/>
      <c r="HGJ148" s="3" t="s">
        <v>41</v>
      </c>
      <c r="HGL148" s="153" t="s">
        <v>14</v>
      </c>
      <c r="HGM148" s="153"/>
      <c r="HGN148" s="3" t="s">
        <v>41</v>
      </c>
      <c r="HGP148" s="153" t="s">
        <v>14</v>
      </c>
      <c r="HGQ148" s="153"/>
      <c r="HGR148" s="3" t="s">
        <v>41</v>
      </c>
      <c r="HGT148" s="153" t="s">
        <v>14</v>
      </c>
      <c r="HGU148" s="153"/>
      <c r="HGV148" s="3" t="s">
        <v>41</v>
      </c>
      <c r="HGX148" s="153" t="s">
        <v>14</v>
      </c>
      <c r="HGY148" s="153"/>
      <c r="HGZ148" s="3" t="s">
        <v>41</v>
      </c>
      <c r="HHB148" s="153" t="s">
        <v>14</v>
      </c>
      <c r="HHC148" s="153"/>
      <c r="HHD148" s="3" t="s">
        <v>41</v>
      </c>
      <c r="HHF148" s="153" t="s">
        <v>14</v>
      </c>
      <c r="HHG148" s="153"/>
      <c r="HHH148" s="3" t="s">
        <v>41</v>
      </c>
      <c r="HHJ148" s="153" t="s">
        <v>14</v>
      </c>
      <c r="HHK148" s="153"/>
      <c r="HHL148" s="3" t="s">
        <v>41</v>
      </c>
      <c r="HHN148" s="153" t="s">
        <v>14</v>
      </c>
      <c r="HHO148" s="153"/>
      <c r="HHP148" s="3" t="s">
        <v>41</v>
      </c>
      <c r="HHR148" s="153" t="s">
        <v>14</v>
      </c>
      <c r="HHS148" s="153"/>
      <c r="HHT148" s="3" t="s">
        <v>41</v>
      </c>
      <c r="HHV148" s="153" t="s">
        <v>14</v>
      </c>
      <c r="HHW148" s="153"/>
      <c r="HHX148" s="3" t="s">
        <v>41</v>
      </c>
      <c r="HHZ148" s="153" t="s">
        <v>14</v>
      </c>
      <c r="HIA148" s="153"/>
      <c r="HIB148" s="3" t="s">
        <v>41</v>
      </c>
      <c r="HID148" s="153" t="s">
        <v>14</v>
      </c>
      <c r="HIE148" s="153"/>
      <c r="HIF148" s="3" t="s">
        <v>41</v>
      </c>
      <c r="HIH148" s="153" t="s">
        <v>14</v>
      </c>
      <c r="HII148" s="153"/>
      <c r="HIJ148" s="3" t="s">
        <v>41</v>
      </c>
      <c r="HIL148" s="153" t="s">
        <v>14</v>
      </c>
      <c r="HIM148" s="153"/>
      <c r="HIN148" s="3" t="s">
        <v>41</v>
      </c>
      <c r="HIP148" s="153" t="s">
        <v>14</v>
      </c>
      <c r="HIQ148" s="153"/>
      <c r="HIR148" s="3" t="s">
        <v>41</v>
      </c>
      <c r="HIT148" s="153" t="s">
        <v>14</v>
      </c>
      <c r="HIU148" s="153"/>
      <c r="HIV148" s="3" t="s">
        <v>41</v>
      </c>
      <c r="HIX148" s="153" t="s">
        <v>14</v>
      </c>
      <c r="HIY148" s="153"/>
      <c r="HIZ148" s="3" t="s">
        <v>41</v>
      </c>
      <c r="HJB148" s="153" t="s">
        <v>14</v>
      </c>
      <c r="HJC148" s="153"/>
      <c r="HJD148" s="3" t="s">
        <v>41</v>
      </c>
      <c r="HJF148" s="153" t="s">
        <v>14</v>
      </c>
      <c r="HJG148" s="153"/>
      <c r="HJH148" s="3" t="s">
        <v>41</v>
      </c>
      <c r="HJJ148" s="153" t="s">
        <v>14</v>
      </c>
      <c r="HJK148" s="153"/>
      <c r="HJL148" s="3" t="s">
        <v>41</v>
      </c>
      <c r="HJN148" s="153" t="s">
        <v>14</v>
      </c>
      <c r="HJO148" s="153"/>
      <c r="HJP148" s="3" t="s">
        <v>41</v>
      </c>
      <c r="HJR148" s="153" t="s">
        <v>14</v>
      </c>
      <c r="HJS148" s="153"/>
      <c r="HJT148" s="3" t="s">
        <v>41</v>
      </c>
      <c r="HJV148" s="153" t="s">
        <v>14</v>
      </c>
      <c r="HJW148" s="153"/>
      <c r="HJX148" s="3" t="s">
        <v>41</v>
      </c>
      <c r="HJZ148" s="153" t="s">
        <v>14</v>
      </c>
      <c r="HKA148" s="153"/>
      <c r="HKB148" s="3" t="s">
        <v>41</v>
      </c>
      <c r="HKD148" s="153" t="s">
        <v>14</v>
      </c>
      <c r="HKE148" s="153"/>
      <c r="HKF148" s="3" t="s">
        <v>41</v>
      </c>
      <c r="HKH148" s="153" t="s">
        <v>14</v>
      </c>
      <c r="HKI148" s="153"/>
      <c r="HKJ148" s="3" t="s">
        <v>41</v>
      </c>
      <c r="HKL148" s="153" t="s">
        <v>14</v>
      </c>
      <c r="HKM148" s="153"/>
      <c r="HKN148" s="3" t="s">
        <v>41</v>
      </c>
      <c r="HKP148" s="153" t="s">
        <v>14</v>
      </c>
      <c r="HKQ148" s="153"/>
      <c r="HKR148" s="3" t="s">
        <v>41</v>
      </c>
      <c r="HKT148" s="153" t="s">
        <v>14</v>
      </c>
      <c r="HKU148" s="153"/>
      <c r="HKV148" s="3" t="s">
        <v>41</v>
      </c>
      <c r="HKX148" s="153" t="s">
        <v>14</v>
      </c>
      <c r="HKY148" s="153"/>
      <c r="HKZ148" s="3" t="s">
        <v>41</v>
      </c>
      <c r="HLB148" s="153" t="s">
        <v>14</v>
      </c>
      <c r="HLC148" s="153"/>
      <c r="HLD148" s="3" t="s">
        <v>41</v>
      </c>
      <c r="HLF148" s="153" t="s">
        <v>14</v>
      </c>
      <c r="HLG148" s="153"/>
      <c r="HLH148" s="3" t="s">
        <v>41</v>
      </c>
      <c r="HLJ148" s="153" t="s">
        <v>14</v>
      </c>
      <c r="HLK148" s="153"/>
      <c r="HLL148" s="3" t="s">
        <v>41</v>
      </c>
      <c r="HLN148" s="153" t="s">
        <v>14</v>
      </c>
      <c r="HLO148" s="153"/>
      <c r="HLP148" s="3" t="s">
        <v>41</v>
      </c>
      <c r="HLR148" s="153" t="s">
        <v>14</v>
      </c>
      <c r="HLS148" s="153"/>
      <c r="HLT148" s="3" t="s">
        <v>41</v>
      </c>
      <c r="HLV148" s="153" t="s">
        <v>14</v>
      </c>
      <c r="HLW148" s="153"/>
      <c r="HLX148" s="3" t="s">
        <v>41</v>
      </c>
      <c r="HLZ148" s="153" t="s">
        <v>14</v>
      </c>
      <c r="HMA148" s="153"/>
      <c r="HMB148" s="3" t="s">
        <v>41</v>
      </c>
      <c r="HMD148" s="153" t="s">
        <v>14</v>
      </c>
      <c r="HME148" s="153"/>
      <c r="HMF148" s="3" t="s">
        <v>41</v>
      </c>
      <c r="HMH148" s="153" t="s">
        <v>14</v>
      </c>
      <c r="HMI148" s="153"/>
      <c r="HMJ148" s="3" t="s">
        <v>41</v>
      </c>
      <c r="HML148" s="153" t="s">
        <v>14</v>
      </c>
      <c r="HMM148" s="153"/>
      <c r="HMN148" s="3" t="s">
        <v>41</v>
      </c>
      <c r="HMP148" s="153" t="s">
        <v>14</v>
      </c>
      <c r="HMQ148" s="153"/>
      <c r="HMR148" s="3" t="s">
        <v>41</v>
      </c>
      <c r="HMT148" s="153" t="s">
        <v>14</v>
      </c>
      <c r="HMU148" s="153"/>
      <c r="HMV148" s="3" t="s">
        <v>41</v>
      </c>
      <c r="HMX148" s="153" t="s">
        <v>14</v>
      </c>
      <c r="HMY148" s="153"/>
      <c r="HMZ148" s="3" t="s">
        <v>41</v>
      </c>
      <c r="HNB148" s="153" t="s">
        <v>14</v>
      </c>
      <c r="HNC148" s="153"/>
      <c r="HND148" s="3" t="s">
        <v>41</v>
      </c>
      <c r="HNF148" s="153" t="s">
        <v>14</v>
      </c>
      <c r="HNG148" s="153"/>
      <c r="HNH148" s="3" t="s">
        <v>41</v>
      </c>
      <c r="HNJ148" s="153" t="s">
        <v>14</v>
      </c>
      <c r="HNK148" s="153"/>
      <c r="HNL148" s="3" t="s">
        <v>41</v>
      </c>
      <c r="HNN148" s="153" t="s">
        <v>14</v>
      </c>
      <c r="HNO148" s="153"/>
      <c r="HNP148" s="3" t="s">
        <v>41</v>
      </c>
      <c r="HNR148" s="153" t="s">
        <v>14</v>
      </c>
      <c r="HNS148" s="153"/>
      <c r="HNT148" s="3" t="s">
        <v>41</v>
      </c>
      <c r="HNV148" s="153" t="s">
        <v>14</v>
      </c>
      <c r="HNW148" s="153"/>
      <c r="HNX148" s="3" t="s">
        <v>41</v>
      </c>
      <c r="HNZ148" s="153" t="s">
        <v>14</v>
      </c>
      <c r="HOA148" s="153"/>
      <c r="HOB148" s="3" t="s">
        <v>41</v>
      </c>
      <c r="HOD148" s="153" t="s">
        <v>14</v>
      </c>
      <c r="HOE148" s="153"/>
      <c r="HOF148" s="3" t="s">
        <v>41</v>
      </c>
      <c r="HOH148" s="153" t="s">
        <v>14</v>
      </c>
      <c r="HOI148" s="153"/>
      <c r="HOJ148" s="3" t="s">
        <v>41</v>
      </c>
      <c r="HOL148" s="153" t="s">
        <v>14</v>
      </c>
      <c r="HOM148" s="153"/>
      <c r="HON148" s="3" t="s">
        <v>41</v>
      </c>
      <c r="HOP148" s="153" t="s">
        <v>14</v>
      </c>
      <c r="HOQ148" s="153"/>
      <c r="HOR148" s="3" t="s">
        <v>41</v>
      </c>
      <c r="HOT148" s="153" t="s">
        <v>14</v>
      </c>
      <c r="HOU148" s="153"/>
      <c r="HOV148" s="3" t="s">
        <v>41</v>
      </c>
      <c r="HOX148" s="153" t="s">
        <v>14</v>
      </c>
      <c r="HOY148" s="153"/>
      <c r="HOZ148" s="3" t="s">
        <v>41</v>
      </c>
      <c r="HPB148" s="153" t="s">
        <v>14</v>
      </c>
      <c r="HPC148" s="153"/>
      <c r="HPD148" s="3" t="s">
        <v>41</v>
      </c>
      <c r="HPF148" s="153" t="s">
        <v>14</v>
      </c>
      <c r="HPG148" s="153"/>
      <c r="HPH148" s="3" t="s">
        <v>41</v>
      </c>
      <c r="HPJ148" s="153" t="s">
        <v>14</v>
      </c>
      <c r="HPK148" s="153"/>
      <c r="HPL148" s="3" t="s">
        <v>41</v>
      </c>
      <c r="HPN148" s="153" t="s">
        <v>14</v>
      </c>
      <c r="HPO148" s="153"/>
      <c r="HPP148" s="3" t="s">
        <v>41</v>
      </c>
      <c r="HPR148" s="153" t="s">
        <v>14</v>
      </c>
      <c r="HPS148" s="153"/>
      <c r="HPT148" s="3" t="s">
        <v>41</v>
      </c>
      <c r="HPV148" s="153" t="s">
        <v>14</v>
      </c>
      <c r="HPW148" s="153"/>
      <c r="HPX148" s="3" t="s">
        <v>41</v>
      </c>
      <c r="HPZ148" s="153" t="s">
        <v>14</v>
      </c>
      <c r="HQA148" s="153"/>
      <c r="HQB148" s="3" t="s">
        <v>41</v>
      </c>
      <c r="HQD148" s="153" t="s">
        <v>14</v>
      </c>
      <c r="HQE148" s="153"/>
      <c r="HQF148" s="3" t="s">
        <v>41</v>
      </c>
      <c r="HQH148" s="153" t="s">
        <v>14</v>
      </c>
      <c r="HQI148" s="153"/>
      <c r="HQJ148" s="3" t="s">
        <v>41</v>
      </c>
      <c r="HQL148" s="153" t="s">
        <v>14</v>
      </c>
      <c r="HQM148" s="153"/>
      <c r="HQN148" s="3" t="s">
        <v>41</v>
      </c>
      <c r="HQP148" s="153" t="s">
        <v>14</v>
      </c>
      <c r="HQQ148" s="153"/>
      <c r="HQR148" s="3" t="s">
        <v>41</v>
      </c>
      <c r="HQT148" s="153" t="s">
        <v>14</v>
      </c>
      <c r="HQU148" s="153"/>
      <c r="HQV148" s="3" t="s">
        <v>41</v>
      </c>
      <c r="HQX148" s="153" t="s">
        <v>14</v>
      </c>
      <c r="HQY148" s="153"/>
      <c r="HQZ148" s="3" t="s">
        <v>41</v>
      </c>
      <c r="HRB148" s="153" t="s">
        <v>14</v>
      </c>
      <c r="HRC148" s="153"/>
      <c r="HRD148" s="3" t="s">
        <v>41</v>
      </c>
      <c r="HRF148" s="153" t="s">
        <v>14</v>
      </c>
      <c r="HRG148" s="153"/>
      <c r="HRH148" s="3" t="s">
        <v>41</v>
      </c>
      <c r="HRJ148" s="153" t="s">
        <v>14</v>
      </c>
      <c r="HRK148" s="153"/>
      <c r="HRL148" s="3" t="s">
        <v>41</v>
      </c>
      <c r="HRN148" s="153" t="s">
        <v>14</v>
      </c>
      <c r="HRO148" s="153"/>
      <c r="HRP148" s="3" t="s">
        <v>41</v>
      </c>
      <c r="HRR148" s="153" t="s">
        <v>14</v>
      </c>
      <c r="HRS148" s="153"/>
      <c r="HRT148" s="3" t="s">
        <v>41</v>
      </c>
      <c r="HRV148" s="153" t="s">
        <v>14</v>
      </c>
      <c r="HRW148" s="153"/>
      <c r="HRX148" s="3" t="s">
        <v>41</v>
      </c>
      <c r="HRZ148" s="153" t="s">
        <v>14</v>
      </c>
      <c r="HSA148" s="153"/>
      <c r="HSB148" s="3" t="s">
        <v>41</v>
      </c>
      <c r="HSD148" s="153" t="s">
        <v>14</v>
      </c>
      <c r="HSE148" s="153"/>
      <c r="HSF148" s="3" t="s">
        <v>41</v>
      </c>
      <c r="HSH148" s="153" t="s">
        <v>14</v>
      </c>
      <c r="HSI148" s="153"/>
      <c r="HSJ148" s="3" t="s">
        <v>41</v>
      </c>
      <c r="HSL148" s="153" t="s">
        <v>14</v>
      </c>
      <c r="HSM148" s="153"/>
      <c r="HSN148" s="3" t="s">
        <v>41</v>
      </c>
      <c r="HSP148" s="153" t="s">
        <v>14</v>
      </c>
      <c r="HSQ148" s="153"/>
      <c r="HSR148" s="3" t="s">
        <v>41</v>
      </c>
      <c r="HST148" s="153" t="s">
        <v>14</v>
      </c>
      <c r="HSU148" s="153"/>
      <c r="HSV148" s="3" t="s">
        <v>41</v>
      </c>
      <c r="HSX148" s="153" t="s">
        <v>14</v>
      </c>
      <c r="HSY148" s="153"/>
      <c r="HSZ148" s="3" t="s">
        <v>41</v>
      </c>
      <c r="HTB148" s="153" t="s">
        <v>14</v>
      </c>
      <c r="HTC148" s="153"/>
      <c r="HTD148" s="3" t="s">
        <v>41</v>
      </c>
      <c r="HTF148" s="153" t="s">
        <v>14</v>
      </c>
      <c r="HTG148" s="153"/>
      <c r="HTH148" s="3" t="s">
        <v>41</v>
      </c>
      <c r="HTJ148" s="153" t="s">
        <v>14</v>
      </c>
      <c r="HTK148" s="153"/>
      <c r="HTL148" s="3" t="s">
        <v>41</v>
      </c>
      <c r="HTN148" s="153" t="s">
        <v>14</v>
      </c>
      <c r="HTO148" s="153"/>
      <c r="HTP148" s="3" t="s">
        <v>41</v>
      </c>
      <c r="HTR148" s="153" t="s">
        <v>14</v>
      </c>
      <c r="HTS148" s="153"/>
      <c r="HTT148" s="3" t="s">
        <v>41</v>
      </c>
      <c r="HTV148" s="153" t="s">
        <v>14</v>
      </c>
      <c r="HTW148" s="153"/>
      <c r="HTX148" s="3" t="s">
        <v>41</v>
      </c>
      <c r="HTZ148" s="153" t="s">
        <v>14</v>
      </c>
      <c r="HUA148" s="153"/>
      <c r="HUB148" s="3" t="s">
        <v>41</v>
      </c>
      <c r="HUD148" s="153" t="s">
        <v>14</v>
      </c>
      <c r="HUE148" s="153"/>
      <c r="HUF148" s="3" t="s">
        <v>41</v>
      </c>
      <c r="HUH148" s="153" t="s">
        <v>14</v>
      </c>
      <c r="HUI148" s="153"/>
      <c r="HUJ148" s="3" t="s">
        <v>41</v>
      </c>
      <c r="HUL148" s="153" t="s">
        <v>14</v>
      </c>
      <c r="HUM148" s="153"/>
      <c r="HUN148" s="3" t="s">
        <v>41</v>
      </c>
      <c r="HUP148" s="153" t="s">
        <v>14</v>
      </c>
      <c r="HUQ148" s="153"/>
      <c r="HUR148" s="3" t="s">
        <v>41</v>
      </c>
      <c r="HUT148" s="153" t="s">
        <v>14</v>
      </c>
      <c r="HUU148" s="153"/>
      <c r="HUV148" s="3" t="s">
        <v>41</v>
      </c>
      <c r="HUX148" s="153" t="s">
        <v>14</v>
      </c>
      <c r="HUY148" s="153"/>
      <c r="HUZ148" s="3" t="s">
        <v>41</v>
      </c>
      <c r="HVB148" s="153" t="s">
        <v>14</v>
      </c>
      <c r="HVC148" s="153"/>
      <c r="HVD148" s="3" t="s">
        <v>41</v>
      </c>
      <c r="HVF148" s="153" t="s">
        <v>14</v>
      </c>
      <c r="HVG148" s="153"/>
      <c r="HVH148" s="3" t="s">
        <v>41</v>
      </c>
      <c r="HVJ148" s="153" t="s">
        <v>14</v>
      </c>
      <c r="HVK148" s="153"/>
      <c r="HVL148" s="3" t="s">
        <v>41</v>
      </c>
      <c r="HVN148" s="153" t="s">
        <v>14</v>
      </c>
      <c r="HVO148" s="153"/>
      <c r="HVP148" s="3" t="s">
        <v>41</v>
      </c>
      <c r="HVR148" s="153" t="s">
        <v>14</v>
      </c>
      <c r="HVS148" s="153"/>
      <c r="HVT148" s="3" t="s">
        <v>41</v>
      </c>
      <c r="HVV148" s="153" t="s">
        <v>14</v>
      </c>
      <c r="HVW148" s="153"/>
      <c r="HVX148" s="3" t="s">
        <v>41</v>
      </c>
      <c r="HVZ148" s="153" t="s">
        <v>14</v>
      </c>
      <c r="HWA148" s="153"/>
      <c r="HWB148" s="3" t="s">
        <v>41</v>
      </c>
      <c r="HWD148" s="153" t="s">
        <v>14</v>
      </c>
      <c r="HWE148" s="153"/>
      <c r="HWF148" s="3" t="s">
        <v>41</v>
      </c>
      <c r="HWH148" s="153" t="s">
        <v>14</v>
      </c>
      <c r="HWI148" s="153"/>
      <c r="HWJ148" s="3" t="s">
        <v>41</v>
      </c>
      <c r="HWL148" s="153" t="s">
        <v>14</v>
      </c>
      <c r="HWM148" s="153"/>
      <c r="HWN148" s="3" t="s">
        <v>41</v>
      </c>
      <c r="HWP148" s="153" t="s">
        <v>14</v>
      </c>
      <c r="HWQ148" s="153"/>
      <c r="HWR148" s="3" t="s">
        <v>41</v>
      </c>
      <c r="HWT148" s="153" t="s">
        <v>14</v>
      </c>
      <c r="HWU148" s="153"/>
      <c r="HWV148" s="3" t="s">
        <v>41</v>
      </c>
      <c r="HWX148" s="153" t="s">
        <v>14</v>
      </c>
      <c r="HWY148" s="153"/>
      <c r="HWZ148" s="3" t="s">
        <v>41</v>
      </c>
      <c r="HXB148" s="153" t="s">
        <v>14</v>
      </c>
      <c r="HXC148" s="153"/>
      <c r="HXD148" s="3" t="s">
        <v>41</v>
      </c>
      <c r="HXF148" s="153" t="s">
        <v>14</v>
      </c>
      <c r="HXG148" s="153"/>
      <c r="HXH148" s="3" t="s">
        <v>41</v>
      </c>
      <c r="HXJ148" s="153" t="s">
        <v>14</v>
      </c>
      <c r="HXK148" s="153"/>
      <c r="HXL148" s="3" t="s">
        <v>41</v>
      </c>
      <c r="HXN148" s="153" t="s">
        <v>14</v>
      </c>
      <c r="HXO148" s="153"/>
      <c r="HXP148" s="3" t="s">
        <v>41</v>
      </c>
      <c r="HXR148" s="153" t="s">
        <v>14</v>
      </c>
      <c r="HXS148" s="153"/>
      <c r="HXT148" s="3" t="s">
        <v>41</v>
      </c>
      <c r="HXV148" s="153" t="s">
        <v>14</v>
      </c>
      <c r="HXW148" s="153"/>
      <c r="HXX148" s="3" t="s">
        <v>41</v>
      </c>
      <c r="HXZ148" s="153" t="s">
        <v>14</v>
      </c>
      <c r="HYA148" s="153"/>
      <c r="HYB148" s="3" t="s">
        <v>41</v>
      </c>
      <c r="HYD148" s="153" t="s">
        <v>14</v>
      </c>
      <c r="HYE148" s="153"/>
      <c r="HYF148" s="3" t="s">
        <v>41</v>
      </c>
      <c r="HYH148" s="153" t="s">
        <v>14</v>
      </c>
      <c r="HYI148" s="153"/>
      <c r="HYJ148" s="3" t="s">
        <v>41</v>
      </c>
      <c r="HYL148" s="153" t="s">
        <v>14</v>
      </c>
      <c r="HYM148" s="153"/>
      <c r="HYN148" s="3" t="s">
        <v>41</v>
      </c>
      <c r="HYP148" s="153" t="s">
        <v>14</v>
      </c>
      <c r="HYQ148" s="153"/>
      <c r="HYR148" s="3" t="s">
        <v>41</v>
      </c>
      <c r="HYT148" s="153" t="s">
        <v>14</v>
      </c>
      <c r="HYU148" s="153"/>
      <c r="HYV148" s="3" t="s">
        <v>41</v>
      </c>
      <c r="HYX148" s="153" t="s">
        <v>14</v>
      </c>
      <c r="HYY148" s="153"/>
      <c r="HYZ148" s="3" t="s">
        <v>41</v>
      </c>
      <c r="HZB148" s="153" t="s">
        <v>14</v>
      </c>
      <c r="HZC148" s="153"/>
      <c r="HZD148" s="3" t="s">
        <v>41</v>
      </c>
      <c r="HZF148" s="153" t="s">
        <v>14</v>
      </c>
      <c r="HZG148" s="153"/>
      <c r="HZH148" s="3" t="s">
        <v>41</v>
      </c>
      <c r="HZJ148" s="153" t="s">
        <v>14</v>
      </c>
      <c r="HZK148" s="153"/>
      <c r="HZL148" s="3" t="s">
        <v>41</v>
      </c>
      <c r="HZN148" s="153" t="s">
        <v>14</v>
      </c>
      <c r="HZO148" s="153"/>
      <c r="HZP148" s="3" t="s">
        <v>41</v>
      </c>
      <c r="HZR148" s="153" t="s">
        <v>14</v>
      </c>
      <c r="HZS148" s="153"/>
      <c r="HZT148" s="3" t="s">
        <v>41</v>
      </c>
      <c r="HZV148" s="153" t="s">
        <v>14</v>
      </c>
      <c r="HZW148" s="153"/>
      <c r="HZX148" s="3" t="s">
        <v>41</v>
      </c>
      <c r="HZZ148" s="153" t="s">
        <v>14</v>
      </c>
      <c r="IAA148" s="153"/>
      <c r="IAB148" s="3" t="s">
        <v>41</v>
      </c>
      <c r="IAD148" s="153" t="s">
        <v>14</v>
      </c>
      <c r="IAE148" s="153"/>
      <c r="IAF148" s="3" t="s">
        <v>41</v>
      </c>
      <c r="IAH148" s="153" t="s">
        <v>14</v>
      </c>
      <c r="IAI148" s="153"/>
      <c r="IAJ148" s="3" t="s">
        <v>41</v>
      </c>
      <c r="IAL148" s="153" t="s">
        <v>14</v>
      </c>
      <c r="IAM148" s="153"/>
      <c r="IAN148" s="3" t="s">
        <v>41</v>
      </c>
      <c r="IAP148" s="153" t="s">
        <v>14</v>
      </c>
      <c r="IAQ148" s="153"/>
      <c r="IAR148" s="3" t="s">
        <v>41</v>
      </c>
      <c r="IAT148" s="153" t="s">
        <v>14</v>
      </c>
      <c r="IAU148" s="153"/>
      <c r="IAV148" s="3" t="s">
        <v>41</v>
      </c>
      <c r="IAX148" s="153" t="s">
        <v>14</v>
      </c>
      <c r="IAY148" s="153"/>
      <c r="IAZ148" s="3" t="s">
        <v>41</v>
      </c>
      <c r="IBB148" s="153" t="s">
        <v>14</v>
      </c>
      <c r="IBC148" s="153"/>
      <c r="IBD148" s="3" t="s">
        <v>41</v>
      </c>
      <c r="IBF148" s="153" t="s">
        <v>14</v>
      </c>
      <c r="IBG148" s="153"/>
      <c r="IBH148" s="3" t="s">
        <v>41</v>
      </c>
      <c r="IBJ148" s="153" t="s">
        <v>14</v>
      </c>
      <c r="IBK148" s="153"/>
      <c r="IBL148" s="3" t="s">
        <v>41</v>
      </c>
      <c r="IBN148" s="153" t="s">
        <v>14</v>
      </c>
      <c r="IBO148" s="153"/>
      <c r="IBP148" s="3" t="s">
        <v>41</v>
      </c>
      <c r="IBR148" s="153" t="s">
        <v>14</v>
      </c>
      <c r="IBS148" s="153"/>
      <c r="IBT148" s="3" t="s">
        <v>41</v>
      </c>
      <c r="IBV148" s="153" t="s">
        <v>14</v>
      </c>
      <c r="IBW148" s="153"/>
      <c r="IBX148" s="3" t="s">
        <v>41</v>
      </c>
      <c r="IBZ148" s="153" t="s">
        <v>14</v>
      </c>
      <c r="ICA148" s="153"/>
      <c r="ICB148" s="3" t="s">
        <v>41</v>
      </c>
      <c r="ICD148" s="153" t="s">
        <v>14</v>
      </c>
      <c r="ICE148" s="153"/>
      <c r="ICF148" s="3" t="s">
        <v>41</v>
      </c>
      <c r="ICH148" s="153" t="s">
        <v>14</v>
      </c>
      <c r="ICI148" s="153"/>
      <c r="ICJ148" s="3" t="s">
        <v>41</v>
      </c>
      <c r="ICL148" s="153" t="s">
        <v>14</v>
      </c>
      <c r="ICM148" s="153"/>
      <c r="ICN148" s="3" t="s">
        <v>41</v>
      </c>
      <c r="ICP148" s="153" t="s">
        <v>14</v>
      </c>
      <c r="ICQ148" s="153"/>
      <c r="ICR148" s="3" t="s">
        <v>41</v>
      </c>
      <c r="ICT148" s="153" t="s">
        <v>14</v>
      </c>
      <c r="ICU148" s="153"/>
      <c r="ICV148" s="3" t="s">
        <v>41</v>
      </c>
      <c r="ICX148" s="153" t="s">
        <v>14</v>
      </c>
      <c r="ICY148" s="153"/>
      <c r="ICZ148" s="3" t="s">
        <v>41</v>
      </c>
      <c r="IDB148" s="153" t="s">
        <v>14</v>
      </c>
      <c r="IDC148" s="153"/>
      <c r="IDD148" s="3" t="s">
        <v>41</v>
      </c>
      <c r="IDF148" s="153" t="s">
        <v>14</v>
      </c>
      <c r="IDG148" s="153"/>
      <c r="IDH148" s="3" t="s">
        <v>41</v>
      </c>
      <c r="IDJ148" s="153" t="s">
        <v>14</v>
      </c>
      <c r="IDK148" s="153"/>
      <c r="IDL148" s="3" t="s">
        <v>41</v>
      </c>
      <c r="IDN148" s="153" t="s">
        <v>14</v>
      </c>
      <c r="IDO148" s="153"/>
      <c r="IDP148" s="3" t="s">
        <v>41</v>
      </c>
      <c r="IDR148" s="153" t="s">
        <v>14</v>
      </c>
      <c r="IDS148" s="153"/>
      <c r="IDT148" s="3" t="s">
        <v>41</v>
      </c>
      <c r="IDV148" s="153" t="s">
        <v>14</v>
      </c>
      <c r="IDW148" s="153"/>
      <c r="IDX148" s="3" t="s">
        <v>41</v>
      </c>
      <c r="IDZ148" s="153" t="s">
        <v>14</v>
      </c>
      <c r="IEA148" s="153"/>
      <c r="IEB148" s="3" t="s">
        <v>41</v>
      </c>
      <c r="IED148" s="153" t="s">
        <v>14</v>
      </c>
      <c r="IEE148" s="153"/>
      <c r="IEF148" s="3" t="s">
        <v>41</v>
      </c>
      <c r="IEH148" s="153" t="s">
        <v>14</v>
      </c>
      <c r="IEI148" s="153"/>
      <c r="IEJ148" s="3" t="s">
        <v>41</v>
      </c>
      <c r="IEL148" s="153" t="s">
        <v>14</v>
      </c>
      <c r="IEM148" s="153"/>
      <c r="IEN148" s="3" t="s">
        <v>41</v>
      </c>
      <c r="IEP148" s="153" t="s">
        <v>14</v>
      </c>
      <c r="IEQ148" s="153"/>
      <c r="IER148" s="3" t="s">
        <v>41</v>
      </c>
      <c r="IET148" s="153" t="s">
        <v>14</v>
      </c>
      <c r="IEU148" s="153"/>
      <c r="IEV148" s="3" t="s">
        <v>41</v>
      </c>
      <c r="IEX148" s="153" t="s">
        <v>14</v>
      </c>
      <c r="IEY148" s="153"/>
      <c r="IEZ148" s="3" t="s">
        <v>41</v>
      </c>
      <c r="IFB148" s="153" t="s">
        <v>14</v>
      </c>
      <c r="IFC148" s="153"/>
      <c r="IFD148" s="3" t="s">
        <v>41</v>
      </c>
      <c r="IFF148" s="153" t="s">
        <v>14</v>
      </c>
      <c r="IFG148" s="153"/>
      <c r="IFH148" s="3" t="s">
        <v>41</v>
      </c>
      <c r="IFJ148" s="153" t="s">
        <v>14</v>
      </c>
      <c r="IFK148" s="153"/>
      <c r="IFL148" s="3" t="s">
        <v>41</v>
      </c>
      <c r="IFN148" s="153" t="s">
        <v>14</v>
      </c>
      <c r="IFO148" s="153"/>
      <c r="IFP148" s="3" t="s">
        <v>41</v>
      </c>
      <c r="IFR148" s="153" t="s">
        <v>14</v>
      </c>
      <c r="IFS148" s="153"/>
      <c r="IFT148" s="3" t="s">
        <v>41</v>
      </c>
      <c r="IFV148" s="153" t="s">
        <v>14</v>
      </c>
      <c r="IFW148" s="153"/>
      <c r="IFX148" s="3" t="s">
        <v>41</v>
      </c>
      <c r="IFZ148" s="153" t="s">
        <v>14</v>
      </c>
      <c r="IGA148" s="153"/>
      <c r="IGB148" s="3" t="s">
        <v>41</v>
      </c>
      <c r="IGD148" s="153" t="s">
        <v>14</v>
      </c>
      <c r="IGE148" s="153"/>
      <c r="IGF148" s="3" t="s">
        <v>41</v>
      </c>
      <c r="IGH148" s="153" t="s">
        <v>14</v>
      </c>
      <c r="IGI148" s="153"/>
      <c r="IGJ148" s="3" t="s">
        <v>41</v>
      </c>
      <c r="IGL148" s="153" t="s">
        <v>14</v>
      </c>
      <c r="IGM148" s="153"/>
      <c r="IGN148" s="3" t="s">
        <v>41</v>
      </c>
      <c r="IGP148" s="153" t="s">
        <v>14</v>
      </c>
      <c r="IGQ148" s="153"/>
      <c r="IGR148" s="3" t="s">
        <v>41</v>
      </c>
      <c r="IGT148" s="153" t="s">
        <v>14</v>
      </c>
      <c r="IGU148" s="153"/>
      <c r="IGV148" s="3" t="s">
        <v>41</v>
      </c>
      <c r="IGX148" s="153" t="s">
        <v>14</v>
      </c>
      <c r="IGY148" s="153"/>
      <c r="IGZ148" s="3" t="s">
        <v>41</v>
      </c>
      <c r="IHB148" s="153" t="s">
        <v>14</v>
      </c>
      <c r="IHC148" s="153"/>
      <c r="IHD148" s="3" t="s">
        <v>41</v>
      </c>
      <c r="IHF148" s="153" t="s">
        <v>14</v>
      </c>
      <c r="IHG148" s="153"/>
      <c r="IHH148" s="3" t="s">
        <v>41</v>
      </c>
      <c r="IHJ148" s="153" t="s">
        <v>14</v>
      </c>
      <c r="IHK148" s="153"/>
      <c r="IHL148" s="3" t="s">
        <v>41</v>
      </c>
      <c r="IHN148" s="153" t="s">
        <v>14</v>
      </c>
      <c r="IHO148" s="153"/>
      <c r="IHP148" s="3" t="s">
        <v>41</v>
      </c>
      <c r="IHR148" s="153" t="s">
        <v>14</v>
      </c>
      <c r="IHS148" s="153"/>
      <c r="IHT148" s="3" t="s">
        <v>41</v>
      </c>
      <c r="IHV148" s="153" t="s">
        <v>14</v>
      </c>
      <c r="IHW148" s="153"/>
      <c r="IHX148" s="3" t="s">
        <v>41</v>
      </c>
      <c r="IHZ148" s="153" t="s">
        <v>14</v>
      </c>
      <c r="IIA148" s="153"/>
      <c r="IIB148" s="3" t="s">
        <v>41</v>
      </c>
      <c r="IID148" s="153" t="s">
        <v>14</v>
      </c>
      <c r="IIE148" s="153"/>
      <c r="IIF148" s="3" t="s">
        <v>41</v>
      </c>
      <c r="IIH148" s="153" t="s">
        <v>14</v>
      </c>
      <c r="III148" s="153"/>
      <c r="IIJ148" s="3" t="s">
        <v>41</v>
      </c>
      <c r="IIL148" s="153" t="s">
        <v>14</v>
      </c>
      <c r="IIM148" s="153"/>
      <c r="IIN148" s="3" t="s">
        <v>41</v>
      </c>
      <c r="IIP148" s="153" t="s">
        <v>14</v>
      </c>
      <c r="IIQ148" s="153"/>
      <c r="IIR148" s="3" t="s">
        <v>41</v>
      </c>
      <c r="IIT148" s="153" t="s">
        <v>14</v>
      </c>
      <c r="IIU148" s="153"/>
      <c r="IIV148" s="3" t="s">
        <v>41</v>
      </c>
      <c r="IIX148" s="153" t="s">
        <v>14</v>
      </c>
      <c r="IIY148" s="153"/>
      <c r="IIZ148" s="3" t="s">
        <v>41</v>
      </c>
      <c r="IJB148" s="153" t="s">
        <v>14</v>
      </c>
      <c r="IJC148" s="153"/>
      <c r="IJD148" s="3" t="s">
        <v>41</v>
      </c>
      <c r="IJF148" s="153" t="s">
        <v>14</v>
      </c>
      <c r="IJG148" s="153"/>
      <c r="IJH148" s="3" t="s">
        <v>41</v>
      </c>
      <c r="IJJ148" s="153" t="s">
        <v>14</v>
      </c>
      <c r="IJK148" s="153"/>
      <c r="IJL148" s="3" t="s">
        <v>41</v>
      </c>
      <c r="IJN148" s="153" t="s">
        <v>14</v>
      </c>
      <c r="IJO148" s="153"/>
      <c r="IJP148" s="3" t="s">
        <v>41</v>
      </c>
      <c r="IJR148" s="153" t="s">
        <v>14</v>
      </c>
      <c r="IJS148" s="153"/>
      <c r="IJT148" s="3" t="s">
        <v>41</v>
      </c>
      <c r="IJV148" s="153" t="s">
        <v>14</v>
      </c>
      <c r="IJW148" s="153"/>
      <c r="IJX148" s="3" t="s">
        <v>41</v>
      </c>
      <c r="IJZ148" s="153" t="s">
        <v>14</v>
      </c>
      <c r="IKA148" s="153"/>
      <c r="IKB148" s="3" t="s">
        <v>41</v>
      </c>
      <c r="IKD148" s="153" t="s">
        <v>14</v>
      </c>
      <c r="IKE148" s="153"/>
      <c r="IKF148" s="3" t="s">
        <v>41</v>
      </c>
      <c r="IKH148" s="153" t="s">
        <v>14</v>
      </c>
      <c r="IKI148" s="153"/>
      <c r="IKJ148" s="3" t="s">
        <v>41</v>
      </c>
      <c r="IKL148" s="153" t="s">
        <v>14</v>
      </c>
      <c r="IKM148" s="153"/>
      <c r="IKN148" s="3" t="s">
        <v>41</v>
      </c>
      <c r="IKP148" s="153" t="s">
        <v>14</v>
      </c>
      <c r="IKQ148" s="153"/>
      <c r="IKR148" s="3" t="s">
        <v>41</v>
      </c>
      <c r="IKT148" s="153" t="s">
        <v>14</v>
      </c>
      <c r="IKU148" s="153"/>
      <c r="IKV148" s="3" t="s">
        <v>41</v>
      </c>
      <c r="IKX148" s="153" t="s">
        <v>14</v>
      </c>
      <c r="IKY148" s="153"/>
      <c r="IKZ148" s="3" t="s">
        <v>41</v>
      </c>
      <c r="ILB148" s="153" t="s">
        <v>14</v>
      </c>
      <c r="ILC148" s="153"/>
      <c r="ILD148" s="3" t="s">
        <v>41</v>
      </c>
      <c r="ILF148" s="153" t="s">
        <v>14</v>
      </c>
      <c r="ILG148" s="153"/>
      <c r="ILH148" s="3" t="s">
        <v>41</v>
      </c>
      <c r="ILJ148" s="153" t="s">
        <v>14</v>
      </c>
      <c r="ILK148" s="153"/>
      <c r="ILL148" s="3" t="s">
        <v>41</v>
      </c>
      <c r="ILN148" s="153" t="s">
        <v>14</v>
      </c>
      <c r="ILO148" s="153"/>
      <c r="ILP148" s="3" t="s">
        <v>41</v>
      </c>
      <c r="ILR148" s="153" t="s">
        <v>14</v>
      </c>
      <c r="ILS148" s="153"/>
      <c r="ILT148" s="3" t="s">
        <v>41</v>
      </c>
      <c r="ILV148" s="153" t="s">
        <v>14</v>
      </c>
      <c r="ILW148" s="153"/>
      <c r="ILX148" s="3" t="s">
        <v>41</v>
      </c>
      <c r="ILZ148" s="153" t="s">
        <v>14</v>
      </c>
      <c r="IMA148" s="153"/>
      <c r="IMB148" s="3" t="s">
        <v>41</v>
      </c>
      <c r="IMD148" s="153" t="s">
        <v>14</v>
      </c>
      <c r="IME148" s="153"/>
      <c r="IMF148" s="3" t="s">
        <v>41</v>
      </c>
      <c r="IMH148" s="153" t="s">
        <v>14</v>
      </c>
      <c r="IMI148" s="153"/>
      <c r="IMJ148" s="3" t="s">
        <v>41</v>
      </c>
      <c r="IML148" s="153" t="s">
        <v>14</v>
      </c>
      <c r="IMM148" s="153"/>
      <c r="IMN148" s="3" t="s">
        <v>41</v>
      </c>
      <c r="IMP148" s="153" t="s">
        <v>14</v>
      </c>
      <c r="IMQ148" s="153"/>
      <c r="IMR148" s="3" t="s">
        <v>41</v>
      </c>
      <c r="IMT148" s="153" t="s">
        <v>14</v>
      </c>
      <c r="IMU148" s="153"/>
      <c r="IMV148" s="3" t="s">
        <v>41</v>
      </c>
      <c r="IMX148" s="153" t="s">
        <v>14</v>
      </c>
      <c r="IMY148" s="153"/>
      <c r="IMZ148" s="3" t="s">
        <v>41</v>
      </c>
      <c r="INB148" s="153" t="s">
        <v>14</v>
      </c>
      <c r="INC148" s="153"/>
      <c r="IND148" s="3" t="s">
        <v>41</v>
      </c>
      <c r="INF148" s="153" t="s">
        <v>14</v>
      </c>
      <c r="ING148" s="153"/>
      <c r="INH148" s="3" t="s">
        <v>41</v>
      </c>
      <c r="INJ148" s="153" t="s">
        <v>14</v>
      </c>
      <c r="INK148" s="153"/>
      <c r="INL148" s="3" t="s">
        <v>41</v>
      </c>
      <c r="INN148" s="153" t="s">
        <v>14</v>
      </c>
      <c r="INO148" s="153"/>
      <c r="INP148" s="3" t="s">
        <v>41</v>
      </c>
      <c r="INR148" s="153" t="s">
        <v>14</v>
      </c>
      <c r="INS148" s="153"/>
      <c r="INT148" s="3" t="s">
        <v>41</v>
      </c>
      <c r="INV148" s="153" t="s">
        <v>14</v>
      </c>
      <c r="INW148" s="153"/>
      <c r="INX148" s="3" t="s">
        <v>41</v>
      </c>
      <c r="INZ148" s="153" t="s">
        <v>14</v>
      </c>
      <c r="IOA148" s="153"/>
      <c r="IOB148" s="3" t="s">
        <v>41</v>
      </c>
      <c r="IOD148" s="153" t="s">
        <v>14</v>
      </c>
      <c r="IOE148" s="153"/>
      <c r="IOF148" s="3" t="s">
        <v>41</v>
      </c>
      <c r="IOH148" s="153" t="s">
        <v>14</v>
      </c>
      <c r="IOI148" s="153"/>
      <c r="IOJ148" s="3" t="s">
        <v>41</v>
      </c>
      <c r="IOL148" s="153" t="s">
        <v>14</v>
      </c>
      <c r="IOM148" s="153"/>
      <c r="ION148" s="3" t="s">
        <v>41</v>
      </c>
      <c r="IOP148" s="153" t="s">
        <v>14</v>
      </c>
      <c r="IOQ148" s="153"/>
      <c r="IOR148" s="3" t="s">
        <v>41</v>
      </c>
      <c r="IOT148" s="153" t="s">
        <v>14</v>
      </c>
      <c r="IOU148" s="153"/>
      <c r="IOV148" s="3" t="s">
        <v>41</v>
      </c>
      <c r="IOX148" s="153" t="s">
        <v>14</v>
      </c>
      <c r="IOY148" s="153"/>
      <c r="IOZ148" s="3" t="s">
        <v>41</v>
      </c>
      <c r="IPB148" s="153" t="s">
        <v>14</v>
      </c>
      <c r="IPC148" s="153"/>
      <c r="IPD148" s="3" t="s">
        <v>41</v>
      </c>
      <c r="IPF148" s="153" t="s">
        <v>14</v>
      </c>
      <c r="IPG148" s="153"/>
      <c r="IPH148" s="3" t="s">
        <v>41</v>
      </c>
      <c r="IPJ148" s="153" t="s">
        <v>14</v>
      </c>
      <c r="IPK148" s="153"/>
      <c r="IPL148" s="3" t="s">
        <v>41</v>
      </c>
      <c r="IPN148" s="153" t="s">
        <v>14</v>
      </c>
      <c r="IPO148" s="153"/>
      <c r="IPP148" s="3" t="s">
        <v>41</v>
      </c>
      <c r="IPR148" s="153" t="s">
        <v>14</v>
      </c>
      <c r="IPS148" s="153"/>
      <c r="IPT148" s="3" t="s">
        <v>41</v>
      </c>
      <c r="IPV148" s="153" t="s">
        <v>14</v>
      </c>
      <c r="IPW148" s="153"/>
      <c r="IPX148" s="3" t="s">
        <v>41</v>
      </c>
      <c r="IPZ148" s="153" t="s">
        <v>14</v>
      </c>
      <c r="IQA148" s="153"/>
      <c r="IQB148" s="3" t="s">
        <v>41</v>
      </c>
      <c r="IQD148" s="153" t="s">
        <v>14</v>
      </c>
      <c r="IQE148" s="153"/>
      <c r="IQF148" s="3" t="s">
        <v>41</v>
      </c>
      <c r="IQH148" s="153" t="s">
        <v>14</v>
      </c>
      <c r="IQI148" s="153"/>
      <c r="IQJ148" s="3" t="s">
        <v>41</v>
      </c>
      <c r="IQL148" s="153" t="s">
        <v>14</v>
      </c>
      <c r="IQM148" s="153"/>
      <c r="IQN148" s="3" t="s">
        <v>41</v>
      </c>
      <c r="IQP148" s="153" t="s">
        <v>14</v>
      </c>
      <c r="IQQ148" s="153"/>
      <c r="IQR148" s="3" t="s">
        <v>41</v>
      </c>
      <c r="IQT148" s="153" t="s">
        <v>14</v>
      </c>
      <c r="IQU148" s="153"/>
      <c r="IQV148" s="3" t="s">
        <v>41</v>
      </c>
      <c r="IQX148" s="153" t="s">
        <v>14</v>
      </c>
      <c r="IQY148" s="153"/>
      <c r="IQZ148" s="3" t="s">
        <v>41</v>
      </c>
      <c r="IRB148" s="153" t="s">
        <v>14</v>
      </c>
      <c r="IRC148" s="153"/>
      <c r="IRD148" s="3" t="s">
        <v>41</v>
      </c>
      <c r="IRF148" s="153" t="s">
        <v>14</v>
      </c>
      <c r="IRG148" s="153"/>
      <c r="IRH148" s="3" t="s">
        <v>41</v>
      </c>
      <c r="IRJ148" s="153" t="s">
        <v>14</v>
      </c>
      <c r="IRK148" s="153"/>
      <c r="IRL148" s="3" t="s">
        <v>41</v>
      </c>
      <c r="IRN148" s="153" t="s">
        <v>14</v>
      </c>
      <c r="IRO148" s="153"/>
      <c r="IRP148" s="3" t="s">
        <v>41</v>
      </c>
      <c r="IRR148" s="153" t="s">
        <v>14</v>
      </c>
      <c r="IRS148" s="153"/>
      <c r="IRT148" s="3" t="s">
        <v>41</v>
      </c>
      <c r="IRV148" s="153" t="s">
        <v>14</v>
      </c>
      <c r="IRW148" s="153"/>
      <c r="IRX148" s="3" t="s">
        <v>41</v>
      </c>
      <c r="IRZ148" s="153" t="s">
        <v>14</v>
      </c>
      <c r="ISA148" s="153"/>
      <c r="ISB148" s="3" t="s">
        <v>41</v>
      </c>
      <c r="ISD148" s="153" t="s">
        <v>14</v>
      </c>
      <c r="ISE148" s="153"/>
      <c r="ISF148" s="3" t="s">
        <v>41</v>
      </c>
      <c r="ISH148" s="153" t="s">
        <v>14</v>
      </c>
      <c r="ISI148" s="153"/>
      <c r="ISJ148" s="3" t="s">
        <v>41</v>
      </c>
      <c r="ISL148" s="153" t="s">
        <v>14</v>
      </c>
      <c r="ISM148" s="153"/>
      <c r="ISN148" s="3" t="s">
        <v>41</v>
      </c>
      <c r="ISP148" s="153" t="s">
        <v>14</v>
      </c>
      <c r="ISQ148" s="153"/>
      <c r="ISR148" s="3" t="s">
        <v>41</v>
      </c>
      <c r="IST148" s="153" t="s">
        <v>14</v>
      </c>
      <c r="ISU148" s="153"/>
      <c r="ISV148" s="3" t="s">
        <v>41</v>
      </c>
      <c r="ISX148" s="153" t="s">
        <v>14</v>
      </c>
      <c r="ISY148" s="153"/>
      <c r="ISZ148" s="3" t="s">
        <v>41</v>
      </c>
      <c r="ITB148" s="153" t="s">
        <v>14</v>
      </c>
      <c r="ITC148" s="153"/>
      <c r="ITD148" s="3" t="s">
        <v>41</v>
      </c>
      <c r="ITF148" s="153" t="s">
        <v>14</v>
      </c>
      <c r="ITG148" s="153"/>
      <c r="ITH148" s="3" t="s">
        <v>41</v>
      </c>
      <c r="ITJ148" s="153" t="s">
        <v>14</v>
      </c>
      <c r="ITK148" s="153"/>
      <c r="ITL148" s="3" t="s">
        <v>41</v>
      </c>
      <c r="ITN148" s="153" t="s">
        <v>14</v>
      </c>
      <c r="ITO148" s="153"/>
      <c r="ITP148" s="3" t="s">
        <v>41</v>
      </c>
      <c r="ITR148" s="153" t="s">
        <v>14</v>
      </c>
      <c r="ITS148" s="153"/>
      <c r="ITT148" s="3" t="s">
        <v>41</v>
      </c>
      <c r="ITV148" s="153" t="s">
        <v>14</v>
      </c>
      <c r="ITW148" s="153"/>
      <c r="ITX148" s="3" t="s">
        <v>41</v>
      </c>
      <c r="ITZ148" s="153" t="s">
        <v>14</v>
      </c>
      <c r="IUA148" s="153"/>
      <c r="IUB148" s="3" t="s">
        <v>41</v>
      </c>
      <c r="IUD148" s="153" t="s">
        <v>14</v>
      </c>
      <c r="IUE148" s="153"/>
      <c r="IUF148" s="3" t="s">
        <v>41</v>
      </c>
      <c r="IUH148" s="153" t="s">
        <v>14</v>
      </c>
      <c r="IUI148" s="153"/>
      <c r="IUJ148" s="3" t="s">
        <v>41</v>
      </c>
      <c r="IUL148" s="153" t="s">
        <v>14</v>
      </c>
      <c r="IUM148" s="153"/>
      <c r="IUN148" s="3" t="s">
        <v>41</v>
      </c>
      <c r="IUP148" s="153" t="s">
        <v>14</v>
      </c>
      <c r="IUQ148" s="153"/>
      <c r="IUR148" s="3" t="s">
        <v>41</v>
      </c>
      <c r="IUT148" s="153" t="s">
        <v>14</v>
      </c>
      <c r="IUU148" s="153"/>
      <c r="IUV148" s="3" t="s">
        <v>41</v>
      </c>
      <c r="IUX148" s="153" t="s">
        <v>14</v>
      </c>
      <c r="IUY148" s="153"/>
      <c r="IUZ148" s="3" t="s">
        <v>41</v>
      </c>
      <c r="IVB148" s="153" t="s">
        <v>14</v>
      </c>
      <c r="IVC148" s="153"/>
      <c r="IVD148" s="3" t="s">
        <v>41</v>
      </c>
      <c r="IVF148" s="153" t="s">
        <v>14</v>
      </c>
      <c r="IVG148" s="153"/>
      <c r="IVH148" s="3" t="s">
        <v>41</v>
      </c>
      <c r="IVJ148" s="153" t="s">
        <v>14</v>
      </c>
      <c r="IVK148" s="153"/>
      <c r="IVL148" s="3" t="s">
        <v>41</v>
      </c>
      <c r="IVN148" s="153" t="s">
        <v>14</v>
      </c>
      <c r="IVO148" s="153"/>
      <c r="IVP148" s="3" t="s">
        <v>41</v>
      </c>
      <c r="IVR148" s="153" t="s">
        <v>14</v>
      </c>
      <c r="IVS148" s="153"/>
      <c r="IVT148" s="3" t="s">
        <v>41</v>
      </c>
      <c r="IVV148" s="153" t="s">
        <v>14</v>
      </c>
      <c r="IVW148" s="153"/>
      <c r="IVX148" s="3" t="s">
        <v>41</v>
      </c>
      <c r="IVZ148" s="153" t="s">
        <v>14</v>
      </c>
      <c r="IWA148" s="153"/>
      <c r="IWB148" s="3" t="s">
        <v>41</v>
      </c>
      <c r="IWD148" s="153" t="s">
        <v>14</v>
      </c>
      <c r="IWE148" s="153"/>
      <c r="IWF148" s="3" t="s">
        <v>41</v>
      </c>
      <c r="IWH148" s="153" t="s">
        <v>14</v>
      </c>
      <c r="IWI148" s="153"/>
      <c r="IWJ148" s="3" t="s">
        <v>41</v>
      </c>
      <c r="IWL148" s="153" t="s">
        <v>14</v>
      </c>
      <c r="IWM148" s="153"/>
      <c r="IWN148" s="3" t="s">
        <v>41</v>
      </c>
      <c r="IWP148" s="153" t="s">
        <v>14</v>
      </c>
      <c r="IWQ148" s="153"/>
      <c r="IWR148" s="3" t="s">
        <v>41</v>
      </c>
      <c r="IWT148" s="153" t="s">
        <v>14</v>
      </c>
      <c r="IWU148" s="153"/>
      <c r="IWV148" s="3" t="s">
        <v>41</v>
      </c>
      <c r="IWX148" s="153" t="s">
        <v>14</v>
      </c>
      <c r="IWY148" s="153"/>
      <c r="IWZ148" s="3" t="s">
        <v>41</v>
      </c>
      <c r="IXB148" s="153" t="s">
        <v>14</v>
      </c>
      <c r="IXC148" s="153"/>
      <c r="IXD148" s="3" t="s">
        <v>41</v>
      </c>
      <c r="IXF148" s="153" t="s">
        <v>14</v>
      </c>
      <c r="IXG148" s="153"/>
      <c r="IXH148" s="3" t="s">
        <v>41</v>
      </c>
      <c r="IXJ148" s="153" t="s">
        <v>14</v>
      </c>
      <c r="IXK148" s="153"/>
      <c r="IXL148" s="3" t="s">
        <v>41</v>
      </c>
      <c r="IXN148" s="153" t="s">
        <v>14</v>
      </c>
      <c r="IXO148" s="153"/>
      <c r="IXP148" s="3" t="s">
        <v>41</v>
      </c>
      <c r="IXR148" s="153" t="s">
        <v>14</v>
      </c>
      <c r="IXS148" s="153"/>
      <c r="IXT148" s="3" t="s">
        <v>41</v>
      </c>
      <c r="IXV148" s="153" t="s">
        <v>14</v>
      </c>
      <c r="IXW148" s="153"/>
      <c r="IXX148" s="3" t="s">
        <v>41</v>
      </c>
      <c r="IXZ148" s="153" t="s">
        <v>14</v>
      </c>
      <c r="IYA148" s="153"/>
      <c r="IYB148" s="3" t="s">
        <v>41</v>
      </c>
      <c r="IYD148" s="153" t="s">
        <v>14</v>
      </c>
      <c r="IYE148" s="153"/>
      <c r="IYF148" s="3" t="s">
        <v>41</v>
      </c>
      <c r="IYH148" s="153" t="s">
        <v>14</v>
      </c>
      <c r="IYI148" s="153"/>
      <c r="IYJ148" s="3" t="s">
        <v>41</v>
      </c>
      <c r="IYL148" s="153" t="s">
        <v>14</v>
      </c>
      <c r="IYM148" s="153"/>
      <c r="IYN148" s="3" t="s">
        <v>41</v>
      </c>
      <c r="IYP148" s="153" t="s">
        <v>14</v>
      </c>
      <c r="IYQ148" s="153"/>
      <c r="IYR148" s="3" t="s">
        <v>41</v>
      </c>
      <c r="IYT148" s="153" t="s">
        <v>14</v>
      </c>
      <c r="IYU148" s="153"/>
      <c r="IYV148" s="3" t="s">
        <v>41</v>
      </c>
      <c r="IYX148" s="153" t="s">
        <v>14</v>
      </c>
      <c r="IYY148" s="153"/>
      <c r="IYZ148" s="3" t="s">
        <v>41</v>
      </c>
      <c r="IZB148" s="153" t="s">
        <v>14</v>
      </c>
      <c r="IZC148" s="153"/>
      <c r="IZD148" s="3" t="s">
        <v>41</v>
      </c>
      <c r="IZF148" s="153" t="s">
        <v>14</v>
      </c>
      <c r="IZG148" s="153"/>
      <c r="IZH148" s="3" t="s">
        <v>41</v>
      </c>
      <c r="IZJ148" s="153" t="s">
        <v>14</v>
      </c>
      <c r="IZK148" s="153"/>
      <c r="IZL148" s="3" t="s">
        <v>41</v>
      </c>
      <c r="IZN148" s="153" t="s">
        <v>14</v>
      </c>
      <c r="IZO148" s="153"/>
      <c r="IZP148" s="3" t="s">
        <v>41</v>
      </c>
      <c r="IZR148" s="153" t="s">
        <v>14</v>
      </c>
      <c r="IZS148" s="153"/>
      <c r="IZT148" s="3" t="s">
        <v>41</v>
      </c>
      <c r="IZV148" s="153" t="s">
        <v>14</v>
      </c>
      <c r="IZW148" s="153"/>
      <c r="IZX148" s="3" t="s">
        <v>41</v>
      </c>
      <c r="IZZ148" s="153" t="s">
        <v>14</v>
      </c>
      <c r="JAA148" s="153"/>
      <c r="JAB148" s="3" t="s">
        <v>41</v>
      </c>
      <c r="JAD148" s="153" t="s">
        <v>14</v>
      </c>
      <c r="JAE148" s="153"/>
      <c r="JAF148" s="3" t="s">
        <v>41</v>
      </c>
      <c r="JAH148" s="153" t="s">
        <v>14</v>
      </c>
      <c r="JAI148" s="153"/>
      <c r="JAJ148" s="3" t="s">
        <v>41</v>
      </c>
      <c r="JAL148" s="153" t="s">
        <v>14</v>
      </c>
      <c r="JAM148" s="153"/>
      <c r="JAN148" s="3" t="s">
        <v>41</v>
      </c>
      <c r="JAP148" s="153" t="s">
        <v>14</v>
      </c>
      <c r="JAQ148" s="153"/>
      <c r="JAR148" s="3" t="s">
        <v>41</v>
      </c>
      <c r="JAT148" s="153" t="s">
        <v>14</v>
      </c>
      <c r="JAU148" s="153"/>
      <c r="JAV148" s="3" t="s">
        <v>41</v>
      </c>
      <c r="JAX148" s="153" t="s">
        <v>14</v>
      </c>
      <c r="JAY148" s="153"/>
      <c r="JAZ148" s="3" t="s">
        <v>41</v>
      </c>
      <c r="JBB148" s="153" t="s">
        <v>14</v>
      </c>
      <c r="JBC148" s="153"/>
      <c r="JBD148" s="3" t="s">
        <v>41</v>
      </c>
      <c r="JBF148" s="153" t="s">
        <v>14</v>
      </c>
      <c r="JBG148" s="153"/>
      <c r="JBH148" s="3" t="s">
        <v>41</v>
      </c>
      <c r="JBJ148" s="153" t="s">
        <v>14</v>
      </c>
      <c r="JBK148" s="153"/>
      <c r="JBL148" s="3" t="s">
        <v>41</v>
      </c>
      <c r="JBN148" s="153" t="s">
        <v>14</v>
      </c>
      <c r="JBO148" s="153"/>
      <c r="JBP148" s="3" t="s">
        <v>41</v>
      </c>
      <c r="JBR148" s="153" t="s">
        <v>14</v>
      </c>
      <c r="JBS148" s="153"/>
      <c r="JBT148" s="3" t="s">
        <v>41</v>
      </c>
      <c r="JBV148" s="153" t="s">
        <v>14</v>
      </c>
      <c r="JBW148" s="153"/>
      <c r="JBX148" s="3" t="s">
        <v>41</v>
      </c>
      <c r="JBZ148" s="153" t="s">
        <v>14</v>
      </c>
      <c r="JCA148" s="153"/>
      <c r="JCB148" s="3" t="s">
        <v>41</v>
      </c>
      <c r="JCD148" s="153" t="s">
        <v>14</v>
      </c>
      <c r="JCE148" s="153"/>
      <c r="JCF148" s="3" t="s">
        <v>41</v>
      </c>
      <c r="JCH148" s="153" t="s">
        <v>14</v>
      </c>
      <c r="JCI148" s="153"/>
      <c r="JCJ148" s="3" t="s">
        <v>41</v>
      </c>
      <c r="JCL148" s="153" t="s">
        <v>14</v>
      </c>
      <c r="JCM148" s="153"/>
      <c r="JCN148" s="3" t="s">
        <v>41</v>
      </c>
      <c r="JCP148" s="153" t="s">
        <v>14</v>
      </c>
      <c r="JCQ148" s="153"/>
      <c r="JCR148" s="3" t="s">
        <v>41</v>
      </c>
      <c r="JCT148" s="153" t="s">
        <v>14</v>
      </c>
      <c r="JCU148" s="153"/>
      <c r="JCV148" s="3" t="s">
        <v>41</v>
      </c>
      <c r="JCX148" s="153" t="s">
        <v>14</v>
      </c>
      <c r="JCY148" s="153"/>
      <c r="JCZ148" s="3" t="s">
        <v>41</v>
      </c>
      <c r="JDB148" s="153" t="s">
        <v>14</v>
      </c>
      <c r="JDC148" s="153"/>
      <c r="JDD148" s="3" t="s">
        <v>41</v>
      </c>
      <c r="JDF148" s="153" t="s">
        <v>14</v>
      </c>
      <c r="JDG148" s="153"/>
      <c r="JDH148" s="3" t="s">
        <v>41</v>
      </c>
      <c r="JDJ148" s="153" t="s">
        <v>14</v>
      </c>
      <c r="JDK148" s="153"/>
      <c r="JDL148" s="3" t="s">
        <v>41</v>
      </c>
      <c r="JDN148" s="153" t="s">
        <v>14</v>
      </c>
      <c r="JDO148" s="153"/>
      <c r="JDP148" s="3" t="s">
        <v>41</v>
      </c>
      <c r="JDR148" s="153" t="s">
        <v>14</v>
      </c>
      <c r="JDS148" s="153"/>
      <c r="JDT148" s="3" t="s">
        <v>41</v>
      </c>
      <c r="JDV148" s="153" t="s">
        <v>14</v>
      </c>
      <c r="JDW148" s="153"/>
      <c r="JDX148" s="3" t="s">
        <v>41</v>
      </c>
      <c r="JDZ148" s="153" t="s">
        <v>14</v>
      </c>
      <c r="JEA148" s="153"/>
      <c r="JEB148" s="3" t="s">
        <v>41</v>
      </c>
      <c r="JED148" s="153" t="s">
        <v>14</v>
      </c>
      <c r="JEE148" s="153"/>
      <c r="JEF148" s="3" t="s">
        <v>41</v>
      </c>
      <c r="JEH148" s="153" t="s">
        <v>14</v>
      </c>
      <c r="JEI148" s="153"/>
      <c r="JEJ148" s="3" t="s">
        <v>41</v>
      </c>
      <c r="JEL148" s="153" t="s">
        <v>14</v>
      </c>
      <c r="JEM148" s="153"/>
      <c r="JEN148" s="3" t="s">
        <v>41</v>
      </c>
      <c r="JEP148" s="153" t="s">
        <v>14</v>
      </c>
      <c r="JEQ148" s="153"/>
      <c r="JER148" s="3" t="s">
        <v>41</v>
      </c>
      <c r="JET148" s="153" t="s">
        <v>14</v>
      </c>
      <c r="JEU148" s="153"/>
      <c r="JEV148" s="3" t="s">
        <v>41</v>
      </c>
      <c r="JEX148" s="153" t="s">
        <v>14</v>
      </c>
      <c r="JEY148" s="153"/>
      <c r="JEZ148" s="3" t="s">
        <v>41</v>
      </c>
      <c r="JFB148" s="153" t="s">
        <v>14</v>
      </c>
      <c r="JFC148" s="153"/>
      <c r="JFD148" s="3" t="s">
        <v>41</v>
      </c>
      <c r="JFF148" s="153" t="s">
        <v>14</v>
      </c>
      <c r="JFG148" s="153"/>
      <c r="JFH148" s="3" t="s">
        <v>41</v>
      </c>
      <c r="JFJ148" s="153" t="s">
        <v>14</v>
      </c>
      <c r="JFK148" s="153"/>
      <c r="JFL148" s="3" t="s">
        <v>41</v>
      </c>
      <c r="JFN148" s="153" t="s">
        <v>14</v>
      </c>
      <c r="JFO148" s="153"/>
      <c r="JFP148" s="3" t="s">
        <v>41</v>
      </c>
      <c r="JFR148" s="153" t="s">
        <v>14</v>
      </c>
      <c r="JFS148" s="153"/>
      <c r="JFT148" s="3" t="s">
        <v>41</v>
      </c>
      <c r="JFV148" s="153" t="s">
        <v>14</v>
      </c>
      <c r="JFW148" s="153"/>
      <c r="JFX148" s="3" t="s">
        <v>41</v>
      </c>
      <c r="JFZ148" s="153" t="s">
        <v>14</v>
      </c>
      <c r="JGA148" s="153"/>
      <c r="JGB148" s="3" t="s">
        <v>41</v>
      </c>
      <c r="JGD148" s="153" t="s">
        <v>14</v>
      </c>
      <c r="JGE148" s="153"/>
      <c r="JGF148" s="3" t="s">
        <v>41</v>
      </c>
      <c r="JGH148" s="153" t="s">
        <v>14</v>
      </c>
      <c r="JGI148" s="153"/>
      <c r="JGJ148" s="3" t="s">
        <v>41</v>
      </c>
      <c r="JGL148" s="153" t="s">
        <v>14</v>
      </c>
      <c r="JGM148" s="153"/>
      <c r="JGN148" s="3" t="s">
        <v>41</v>
      </c>
      <c r="JGP148" s="153" t="s">
        <v>14</v>
      </c>
      <c r="JGQ148" s="153"/>
      <c r="JGR148" s="3" t="s">
        <v>41</v>
      </c>
      <c r="JGT148" s="153" t="s">
        <v>14</v>
      </c>
      <c r="JGU148" s="153"/>
      <c r="JGV148" s="3" t="s">
        <v>41</v>
      </c>
      <c r="JGX148" s="153" t="s">
        <v>14</v>
      </c>
      <c r="JGY148" s="153"/>
      <c r="JGZ148" s="3" t="s">
        <v>41</v>
      </c>
      <c r="JHB148" s="153" t="s">
        <v>14</v>
      </c>
      <c r="JHC148" s="153"/>
      <c r="JHD148" s="3" t="s">
        <v>41</v>
      </c>
      <c r="JHF148" s="153" t="s">
        <v>14</v>
      </c>
      <c r="JHG148" s="153"/>
      <c r="JHH148" s="3" t="s">
        <v>41</v>
      </c>
      <c r="JHJ148" s="153" t="s">
        <v>14</v>
      </c>
      <c r="JHK148" s="153"/>
      <c r="JHL148" s="3" t="s">
        <v>41</v>
      </c>
      <c r="JHN148" s="153" t="s">
        <v>14</v>
      </c>
      <c r="JHO148" s="153"/>
      <c r="JHP148" s="3" t="s">
        <v>41</v>
      </c>
      <c r="JHR148" s="153" t="s">
        <v>14</v>
      </c>
      <c r="JHS148" s="153"/>
      <c r="JHT148" s="3" t="s">
        <v>41</v>
      </c>
      <c r="JHV148" s="153" t="s">
        <v>14</v>
      </c>
      <c r="JHW148" s="153"/>
      <c r="JHX148" s="3" t="s">
        <v>41</v>
      </c>
      <c r="JHZ148" s="153" t="s">
        <v>14</v>
      </c>
      <c r="JIA148" s="153"/>
      <c r="JIB148" s="3" t="s">
        <v>41</v>
      </c>
      <c r="JID148" s="153" t="s">
        <v>14</v>
      </c>
      <c r="JIE148" s="153"/>
      <c r="JIF148" s="3" t="s">
        <v>41</v>
      </c>
      <c r="JIH148" s="153" t="s">
        <v>14</v>
      </c>
      <c r="JII148" s="153"/>
      <c r="JIJ148" s="3" t="s">
        <v>41</v>
      </c>
      <c r="JIL148" s="153" t="s">
        <v>14</v>
      </c>
      <c r="JIM148" s="153"/>
      <c r="JIN148" s="3" t="s">
        <v>41</v>
      </c>
      <c r="JIP148" s="153" t="s">
        <v>14</v>
      </c>
      <c r="JIQ148" s="153"/>
      <c r="JIR148" s="3" t="s">
        <v>41</v>
      </c>
      <c r="JIT148" s="153" t="s">
        <v>14</v>
      </c>
      <c r="JIU148" s="153"/>
      <c r="JIV148" s="3" t="s">
        <v>41</v>
      </c>
      <c r="JIX148" s="153" t="s">
        <v>14</v>
      </c>
      <c r="JIY148" s="153"/>
      <c r="JIZ148" s="3" t="s">
        <v>41</v>
      </c>
      <c r="JJB148" s="153" t="s">
        <v>14</v>
      </c>
      <c r="JJC148" s="153"/>
      <c r="JJD148" s="3" t="s">
        <v>41</v>
      </c>
      <c r="JJF148" s="153" t="s">
        <v>14</v>
      </c>
      <c r="JJG148" s="153"/>
      <c r="JJH148" s="3" t="s">
        <v>41</v>
      </c>
      <c r="JJJ148" s="153" t="s">
        <v>14</v>
      </c>
      <c r="JJK148" s="153"/>
      <c r="JJL148" s="3" t="s">
        <v>41</v>
      </c>
      <c r="JJN148" s="153" t="s">
        <v>14</v>
      </c>
      <c r="JJO148" s="153"/>
      <c r="JJP148" s="3" t="s">
        <v>41</v>
      </c>
      <c r="JJR148" s="153" t="s">
        <v>14</v>
      </c>
      <c r="JJS148" s="153"/>
      <c r="JJT148" s="3" t="s">
        <v>41</v>
      </c>
      <c r="JJV148" s="153" t="s">
        <v>14</v>
      </c>
      <c r="JJW148" s="153"/>
      <c r="JJX148" s="3" t="s">
        <v>41</v>
      </c>
      <c r="JJZ148" s="153" t="s">
        <v>14</v>
      </c>
      <c r="JKA148" s="153"/>
      <c r="JKB148" s="3" t="s">
        <v>41</v>
      </c>
      <c r="JKD148" s="153" t="s">
        <v>14</v>
      </c>
      <c r="JKE148" s="153"/>
      <c r="JKF148" s="3" t="s">
        <v>41</v>
      </c>
      <c r="JKH148" s="153" t="s">
        <v>14</v>
      </c>
      <c r="JKI148" s="153"/>
      <c r="JKJ148" s="3" t="s">
        <v>41</v>
      </c>
      <c r="JKL148" s="153" t="s">
        <v>14</v>
      </c>
      <c r="JKM148" s="153"/>
      <c r="JKN148" s="3" t="s">
        <v>41</v>
      </c>
      <c r="JKP148" s="153" t="s">
        <v>14</v>
      </c>
      <c r="JKQ148" s="153"/>
      <c r="JKR148" s="3" t="s">
        <v>41</v>
      </c>
      <c r="JKT148" s="153" t="s">
        <v>14</v>
      </c>
      <c r="JKU148" s="153"/>
      <c r="JKV148" s="3" t="s">
        <v>41</v>
      </c>
      <c r="JKX148" s="153" t="s">
        <v>14</v>
      </c>
      <c r="JKY148" s="153"/>
      <c r="JKZ148" s="3" t="s">
        <v>41</v>
      </c>
      <c r="JLB148" s="153" t="s">
        <v>14</v>
      </c>
      <c r="JLC148" s="153"/>
      <c r="JLD148" s="3" t="s">
        <v>41</v>
      </c>
      <c r="JLF148" s="153" t="s">
        <v>14</v>
      </c>
      <c r="JLG148" s="153"/>
      <c r="JLH148" s="3" t="s">
        <v>41</v>
      </c>
      <c r="JLJ148" s="153" t="s">
        <v>14</v>
      </c>
      <c r="JLK148" s="153"/>
      <c r="JLL148" s="3" t="s">
        <v>41</v>
      </c>
      <c r="JLN148" s="153" t="s">
        <v>14</v>
      </c>
      <c r="JLO148" s="153"/>
      <c r="JLP148" s="3" t="s">
        <v>41</v>
      </c>
      <c r="JLR148" s="153" t="s">
        <v>14</v>
      </c>
      <c r="JLS148" s="153"/>
      <c r="JLT148" s="3" t="s">
        <v>41</v>
      </c>
      <c r="JLV148" s="153" t="s">
        <v>14</v>
      </c>
      <c r="JLW148" s="153"/>
      <c r="JLX148" s="3" t="s">
        <v>41</v>
      </c>
      <c r="JLZ148" s="153" t="s">
        <v>14</v>
      </c>
      <c r="JMA148" s="153"/>
      <c r="JMB148" s="3" t="s">
        <v>41</v>
      </c>
      <c r="JMD148" s="153" t="s">
        <v>14</v>
      </c>
      <c r="JME148" s="153"/>
      <c r="JMF148" s="3" t="s">
        <v>41</v>
      </c>
      <c r="JMH148" s="153" t="s">
        <v>14</v>
      </c>
      <c r="JMI148" s="153"/>
      <c r="JMJ148" s="3" t="s">
        <v>41</v>
      </c>
      <c r="JML148" s="153" t="s">
        <v>14</v>
      </c>
      <c r="JMM148" s="153"/>
      <c r="JMN148" s="3" t="s">
        <v>41</v>
      </c>
      <c r="JMP148" s="153" t="s">
        <v>14</v>
      </c>
      <c r="JMQ148" s="153"/>
      <c r="JMR148" s="3" t="s">
        <v>41</v>
      </c>
      <c r="JMT148" s="153" t="s">
        <v>14</v>
      </c>
      <c r="JMU148" s="153"/>
      <c r="JMV148" s="3" t="s">
        <v>41</v>
      </c>
      <c r="JMX148" s="153" t="s">
        <v>14</v>
      </c>
      <c r="JMY148" s="153"/>
      <c r="JMZ148" s="3" t="s">
        <v>41</v>
      </c>
      <c r="JNB148" s="153" t="s">
        <v>14</v>
      </c>
      <c r="JNC148" s="153"/>
      <c r="JND148" s="3" t="s">
        <v>41</v>
      </c>
      <c r="JNF148" s="153" t="s">
        <v>14</v>
      </c>
      <c r="JNG148" s="153"/>
      <c r="JNH148" s="3" t="s">
        <v>41</v>
      </c>
      <c r="JNJ148" s="153" t="s">
        <v>14</v>
      </c>
      <c r="JNK148" s="153"/>
      <c r="JNL148" s="3" t="s">
        <v>41</v>
      </c>
      <c r="JNN148" s="153" t="s">
        <v>14</v>
      </c>
      <c r="JNO148" s="153"/>
      <c r="JNP148" s="3" t="s">
        <v>41</v>
      </c>
      <c r="JNR148" s="153" t="s">
        <v>14</v>
      </c>
      <c r="JNS148" s="153"/>
      <c r="JNT148" s="3" t="s">
        <v>41</v>
      </c>
      <c r="JNV148" s="153" t="s">
        <v>14</v>
      </c>
      <c r="JNW148" s="153"/>
      <c r="JNX148" s="3" t="s">
        <v>41</v>
      </c>
      <c r="JNZ148" s="153" t="s">
        <v>14</v>
      </c>
      <c r="JOA148" s="153"/>
      <c r="JOB148" s="3" t="s">
        <v>41</v>
      </c>
      <c r="JOD148" s="153" t="s">
        <v>14</v>
      </c>
      <c r="JOE148" s="153"/>
      <c r="JOF148" s="3" t="s">
        <v>41</v>
      </c>
      <c r="JOH148" s="153" t="s">
        <v>14</v>
      </c>
      <c r="JOI148" s="153"/>
      <c r="JOJ148" s="3" t="s">
        <v>41</v>
      </c>
      <c r="JOL148" s="153" t="s">
        <v>14</v>
      </c>
      <c r="JOM148" s="153"/>
      <c r="JON148" s="3" t="s">
        <v>41</v>
      </c>
      <c r="JOP148" s="153" t="s">
        <v>14</v>
      </c>
      <c r="JOQ148" s="153"/>
      <c r="JOR148" s="3" t="s">
        <v>41</v>
      </c>
      <c r="JOT148" s="153" t="s">
        <v>14</v>
      </c>
      <c r="JOU148" s="153"/>
      <c r="JOV148" s="3" t="s">
        <v>41</v>
      </c>
      <c r="JOX148" s="153" t="s">
        <v>14</v>
      </c>
      <c r="JOY148" s="153"/>
      <c r="JOZ148" s="3" t="s">
        <v>41</v>
      </c>
      <c r="JPB148" s="153" t="s">
        <v>14</v>
      </c>
      <c r="JPC148" s="153"/>
      <c r="JPD148" s="3" t="s">
        <v>41</v>
      </c>
      <c r="JPF148" s="153" t="s">
        <v>14</v>
      </c>
      <c r="JPG148" s="153"/>
      <c r="JPH148" s="3" t="s">
        <v>41</v>
      </c>
      <c r="JPJ148" s="153" t="s">
        <v>14</v>
      </c>
      <c r="JPK148" s="153"/>
      <c r="JPL148" s="3" t="s">
        <v>41</v>
      </c>
      <c r="JPN148" s="153" t="s">
        <v>14</v>
      </c>
      <c r="JPO148" s="153"/>
      <c r="JPP148" s="3" t="s">
        <v>41</v>
      </c>
      <c r="JPR148" s="153" t="s">
        <v>14</v>
      </c>
      <c r="JPS148" s="153"/>
      <c r="JPT148" s="3" t="s">
        <v>41</v>
      </c>
      <c r="JPV148" s="153" t="s">
        <v>14</v>
      </c>
      <c r="JPW148" s="153"/>
      <c r="JPX148" s="3" t="s">
        <v>41</v>
      </c>
      <c r="JPZ148" s="153" t="s">
        <v>14</v>
      </c>
      <c r="JQA148" s="153"/>
      <c r="JQB148" s="3" t="s">
        <v>41</v>
      </c>
      <c r="JQD148" s="153" t="s">
        <v>14</v>
      </c>
      <c r="JQE148" s="153"/>
      <c r="JQF148" s="3" t="s">
        <v>41</v>
      </c>
      <c r="JQH148" s="153" t="s">
        <v>14</v>
      </c>
      <c r="JQI148" s="153"/>
      <c r="JQJ148" s="3" t="s">
        <v>41</v>
      </c>
      <c r="JQL148" s="153" t="s">
        <v>14</v>
      </c>
      <c r="JQM148" s="153"/>
      <c r="JQN148" s="3" t="s">
        <v>41</v>
      </c>
      <c r="JQP148" s="153" t="s">
        <v>14</v>
      </c>
      <c r="JQQ148" s="153"/>
      <c r="JQR148" s="3" t="s">
        <v>41</v>
      </c>
      <c r="JQT148" s="153" t="s">
        <v>14</v>
      </c>
      <c r="JQU148" s="153"/>
      <c r="JQV148" s="3" t="s">
        <v>41</v>
      </c>
      <c r="JQX148" s="153" t="s">
        <v>14</v>
      </c>
      <c r="JQY148" s="153"/>
      <c r="JQZ148" s="3" t="s">
        <v>41</v>
      </c>
      <c r="JRB148" s="153" t="s">
        <v>14</v>
      </c>
      <c r="JRC148" s="153"/>
      <c r="JRD148" s="3" t="s">
        <v>41</v>
      </c>
      <c r="JRF148" s="153" t="s">
        <v>14</v>
      </c>
      <c r="JRG148" s="153"/>
      <c r="JRH148" s="3" t="s">
        <v>41</v>
      </c>
      <c r="JRJ148" s="153" t="s">
        <v>14</v>
      </c>
      <c r="JRK148" s="153"/>
      <c r="JRL148" s="3" t="s">
        <v>41</v>
      </c>
      <c r="JRN148" s="153" t="s">
        <v>14</v>
      </c>
      <c r="JRO148" s="153"/>
      <c r="JRP148" s="3" t="s">
        <v>41</v>
      </c>
      <c r="JRR148" s="153" t="s">
        <v>14</v>
      </c>
      <c r="JRS148" s="153"/>
      <c r="JRT148" s="3" t="s">
        <v>41</v>
      </c>
      <c r="JRV148" s="153" t="s">
        <v>14</v>
      </c>
      <c r="JRW148" s="153"/>
      <c r="JRX148" s="3" t="s">
        <v>41</v>
      </c>
      <c r="JRZ148" s="153" t="s">
        <v>14</v>
      </c>
      <c r="JSA148" s="153"/>
      <c r="JSB148" s="3" t="s">
        <v>41</v>
      </c>
      <c r="JSD148" s="153" t="s">
        <v>14</v>
      </c>
      <c r="JSE148" s="153"/>
      <c r="JSF148" s="3" t="s">
        <v>41</v>
      </c>
      <c r="JSH148" s="153" t="s">
        <v>14</v>
      </c>
      <c r="JSI148" s="153"/>
      <c r="JSJ148" s="3" t="s">
        <v>41</v>
      </c>
      <c r="JSL148" s="153" t="s">
        <v>14</v>
      </c>
      <c r="JSM148" s="153"/>
      <c r="JSN148" s="3" t="s">
        <v>41</v>
      </c>
      <c r="JSP148" s="153" t="s">
        <v>14</v>
      </c>
      <c r="JSQ148" s="153"/>
      <c r="JSR148" s="3" t="s">
        <v>41</v>
      </c>
      <c r="JST148" s="153" t="s">
        <v>14</v>
      </c>
      <c r="JSU148" s="153"/>
      <c r="JSV148" s="3" t="s">
        <v>41</v>
      </c>
      <c r="JSX148" s="153" t="s">
        <v>14</v>
      </c>
      <c r="JSY148" s="153"/>
      <c r="JSZ148" s="3" t="s">
        <v>41</v>
      </c>
      <c r="JTB148" s="153" t="s">
        <v>14</v>
      </c>
      <c r="JTC148" s="153"/>
      <c r="JTD148" s="3" t="s">
        <v>41</v>
      </c>
      <c r="JTF148" s="153" t="s">
        <v>14</v>
      </c>
      <c r="JTG148" s="153"/>
      <c r="JTH148" s="3" t="s">
        <v>41</v>
      </c>
      <c r="JTJ148" s="153" t="s">
        <v>14</v>
      </c>
      <c r="JTK148" s="153"/>
      <c r="JTL148" s="3" t="s">
        <v>41</v>
      </c>
      <c r="JTN148" s="153" t="s">
        <v>14</v>
      </c>
      <c r="JTO148" s="153"/>
      <c r="JTP148" s="3" t="s">
        <v>41</v>
      </c>
      <c r="JTR148" s="153" t="s">
        <v>14</v>
      </c>
      <c r="JTS148" s="153"/>
      <c r="JTT148" s="3" t="s">
        <v>41</v>
      </c>
      <c r="JTV148" s="153" t="s">
        <v>14</v>
      </c>
      <c r="JTW148" s="153"/>
      <c r="JTX148" s="3" t="s">
        <v>41</v>
      </c>
      <c r="JTZ148" s="153" t="s">
        <v>14</v>
      </c>
      <c r="JUA148" s="153"/>
      <c r="JUB148" s="3" t="s">
        <v>41</v>
      </c>
      <c r="JUD148" s="153" t="s">
        <v>14</v>
      </c>
      <c r="JUE148" s="153"/>
      <c r="JUF148" s="3" t="s">
        <v>41</v>
      </c>
      <c r="JUH148" s="153" t="s">
        <v>14</v>
      </c>
      <c r="JUI148" s="153"/>
      <c r="JUJ148" s="3" t="s">
        <v>41</v>
      </c>
      <c r="JUL148" s="153" t="s">
        <v>14</v>
      </c>
      <c r="JUM148" s="153"/>
      <c r="JUN148" s="3" t="s">
        <v>41</v>
      </c>
      <c r="JUP148" s="153" t="s">
        <v>14</v>
      </c>
      <c r="JUQ148" s="153"/>
      <c r="JUR148" s="3" t="s">
        <v>41</v>
      </c>
      <c r="JUT148" s="153" t="s">
        <v>14</v>
      </c>
      <c r="JUU148" s="153"/>
      <c r="JUV148" s="3" t="s">
        <v>41</v>
      </c>
      <c r="JUX148" s="153" t="s">
        <v>14</v>
      </c>
      <c r="JUY148" s="153"/>
      <c r="JUZ148" s="3" t="s">
        <v>41</v>
      </c>
      <c r="JVB148" s="153" t="s">
        <v>14</v>
      </c>
      <c r="JVC148" s="153"/>
      <c r="JVD148" s="3" t="s">
        <v>41</v>
      </c>
      <c r="JVF148" s="153" t="s">
        <v>14</v>
      </c>
      <c r="JVG148" s="153"/>
      <c r="JVH148" s="3" t="s">
        <v>41</v>
      </c>
      <c r="JVJ148" s="153" t="s">
        <v>14</v>
      </c>
      <c r="JVK148" s="153"/>
      <c r="JVL148" s="3" t="s">
        <v>41</v>
      </c>
      <c r="JVN148" s="153" t="s">
        <v>14</v>
      </c>
      <c r="JVO148" s="153"/>
      <c r="JVP148" s="3" t="s">
        <v>41</v>
      </c>
      <c r="JVR148" s="153" t="s">
        <v>14</v>
      </c>
      <c r="JVS148" s="153"/>
      <c r="JVT148" s="3" t="s">
        <v>41</v>
      </c>
      <c r="JVV148" s="153" t="s">
        <v>14</v>
      </c>
      <c r="JVW148" s="153"/>
      <c r="JVX148" s="3" t="s">
        <v>41</v>
      </c>
      <c r="JVZ148" s="153" t="s">
        <v>14</v>
      </c>
      <c r="JWA148" s="153"/>
      <c r="JWB148" s="3" t="s">
        <v>41</v>
      </c>
      <c r="JWD148" s="153" t="s">
        <v>14</v>
      </c>
      <c r="JWE148" s="153"/>
      <c r="JWF148" s="3" t="s">
        <v>41</v>
      </c>
      <c r="JWH148" s="153" t="s">
        <v>14</v>
      </c>
      <c r="JWI148" s="153"/>
      <c r="JWJ148" s="3" t="s">
        <v>41</v>
      </c>
      <c r="JWL148" s="153" t="s">
        <v>14</v>
      </c>
      <c r="JWM148" s="153"/>
      <c r="JWN148" s="3" t="s">
        <v>41</v>
      </c>
      <c r="JWP148" s="153" t="s">
        <v>14</v>
      </c>
      <c r="JWQ148" s="153"/>
      <c r="JWR148" s="3" t="s">
        <v>41</v>
      </c>
      <c r="JWT148" s="153" t="s">
        <v>14</v>
      </c>
      <c r="JWU148" s="153"/>
      <c r="JWV148" s="3" t="s">
        <v>41</v>
      </c>
      <c r="JWX148" s="153" t="s">
        <v>14</v>
      </c>
      <c r="JWY148" s="153"/>
      <c r="JWZ148" s="3" t="s">
        <v>41</v>
      </c>
      <c r="JXB148" s="153" t="s">
        <v>14</v>
      </c>
      <c r="JXC148" s="153"/>
      <c r="JXD148" s="3" t="s">
        <v>41</v>
      </c>
      <c r="JXF148" s="153" t="s">
        <v>14</v>
      </c>
      <c r="JXG148" s="153"/>
      <c r="JXH148" s="3" t="s">
        <v>41</v>
      </c>
      <c r="JXJ148" s="153" t="s">
        <v>14</v>
      </c>
      <c r="JXK148" s="153"/>
      <c r="JXL148" s="3" t="s">
        <v>41</v>
      </c>
      <c r="JXN148" s="153" t="s">
        <v>14</v>
      </c>
      <c r="JXO148" s="153"/>
      <c r="JXP148" s="3" t="s">
        <v>41</v>
      </c>
      <c r="JXR148" s="153" t="s">
        <v>14</v>
      </c>
      <c r="JXS148" s="153"/>
      <c r="JXT148" s="3" t="s">
        <v>41</v>
      </c>
      <c r="JXV148" s="153" t="s">
        <v>14</v>
      </c>
      <c r="JXW148" s="153"/>
      <c r="JXX148" s="3" t="s">
        <v>41</v>
      </c>
      <c r="JXZ148" s="153" t="s">
        <v>14</v>
      </c>
      <c r="JYA148" s="153"/>
      <c r="JYB148" s="3" t="s">
        <v>41</v>
      </c>
      <c r="JYD148" s="153" t="s">
        <v>14</v>
      </c>
      <c r="JYE148" s="153"/>
      <c r="JYF148" s="3" t="s">
        <v>41</v>
      </c>
      <c r="JYH148" s="153" t="s">
        <v>14</v>
      </c>
      <c r="JYI148" s="153"/>
      <c r="JYJ148" s="3" t="s">
        <v>41</v>
      </c>
      <c r="JYL148" s="153" t="s">
        <v>14</v>
      </c>
      <c r="JYM148" s="153"/>
      <c r="JYN148" s="3" t="s">
        <v>41</v>
      </c>
      <c r="JYP148" s="153" t="s">
        <v>14</v>
      </c>
      <c r="JYQ148" s="153"/>
      <c r="JYR148" s="3" t="s">
        <v>41</v>
      </c>
      <c r="JYT148" s="153" t="s">
        <v>14</v>
      </c>
      <c r="JYU148" s="153"/>
      <c r="JYV148" s="3" t="s">
        <v>41</v>
      </c>
      <c r="JYX148" s="153" t="s">
        <v>14</v>
      </c>
      <c r="JYY148" s="153"/>
      <c r="JYZ148" s="3" t="s">
        <v>41</v>
      </c>
      <c r="JZB148" s="153" t="s">
        <v>14</v>
      </c>
      <c r="JZC148" s="153"/>
      <c r="JZD148" s="3" t="s">
        <v>41</v>
      </c>
      <c r="JZF148" s="153" t="s">
        <v>14</v>
      </c>
      <c r="JZG148" s="153"/>
      <c r="JZH148" s="3" t="s">
        <v>41</v>
      </c>
      <c r="JZJ148" s="153" t="s">
        <v>14</v>
      </c>
      <c r="JZK148" s="153"/>
      <c r="JZL148" s="3" t="s">
        <v>41</v>
      </c>
      <c r="JZN148" s="153" t="s">
        <v>14</v>
      </c>
      <c r="JZO148" s="153"/>
      <c r="JZP148" s="3" t="s">
        <v>41</v>
      </c>
      <c r="JZR148" s="153" t="s">
        <v>14</v>
      </c>
      <c r="JZS148" s="153"/>
      <c r="JZT148" s="3" t="s">
        <v>41</v>
      </c>
      <c r="JZV148" s="153" t="s">
        <v>14</v>
      </c>
      <c r="JZW148" s="153"/>
      <c r="JZX148" s="3" t="s">
        <v>41</v>
      </c>
      <c r="JZZ148" s="153" t="s">
        <v>14</v>
      </c>
      <c r="KAA148" s="153"/>
      <c r="KAB148" s="3" t="s">
        <v>41</v>
      </c>
      <c r="KAD148" s="153" t="s">
        <v>14</v>
      </c>
      <c r="KAE148" s="153"/>
      <c r="KAF148" s="3" t="s">
        <v>41</v>
      </c>
      <c r="KAH148" s="153" t="s">
        <v>14</v>
      </c>
      <c r="KAI148" s="153"/>
      <c r="KAJ148" s="3" t="s">
        <v>41</v>
      </c>
      <c r="KAL148" s="153" t="s">
        <v>14</v>
      </c>
      <c r="KAM148" s="153"/>
      <c r="KAN148" s="3" t="s">
        <v>41</v>
      </c>
      <c r="KAP148" s="153" t="s">
        <v>14</v>
      </c>
      <c r="KAQ148" s="153"/>
      <c r="KAR148" s="3" t="s">
        <v>41</v>
      </c>
      <c r="KAT148" s="153" t="s">
        <v>14</v>
      </c>
      <c r="KAU148" s="153"/>
      <c r="KAV148" s="3" t="s">
        <v>41</v>
      </c>
      <c r="KAX148" s="153" t="s">
        <v>14</v>
      </c>
      <c r="KAY148" s="153"/>
      <c r="KAZ148" s="3" t="s">
        <v>41</v>
      </c>
      <c r="KBB148" s="153" t="s">
        <v>14</v>
      </c>
      <c r="KBC148" s="153"/>
      <c r="KBD148" s="3" t="s">
        <v>41</v>
      </c>
      <c r="KBF148" s="153" t="s">
        <v>14</v>
      </c>
      <c r="KBG148" s="153"/>
      <c r="KBH148" s="3" t="s">
        <v>41</v>
      </c>
      <c r="KBJ148" s="153" t="s">
        <v>14</v>
      </c>
      <c r="KBK148" s="153"/>
      <c r="KBL148" s="3" t="s">
        <v>41</v>
      </c>
      <c r="KBN148" s="153" t="s">
        <v>14</v>
      </c>
      <c r="KBO148" s="153"/>
      <c r="KBP148" s="3" t="s">
        <v>41</v>
      </c>
      <c r="KBR148" s="153" t="s">
        <v>14</v>
      </c>
      <c r="KBS148" s="153"/>
      <c r="KBT148" s="3" t="s">
        <v>41</v>
      </c>
      <c r="KBV148" s="153" t="s">
        <v>14</v>
      </c>
      <c r="KBW148" s="153"/>
      <c r="KBX148" s="3" t="s">
        <v>41</v>
      </c>
      <c r="KBZ148" s="153" t="s">
        <v>14</v>
      </c>
      <c r="KCA148" s="153"/>
      <c r="KCB148" s="3" t="s">
        <v>41</v>
      </c>
      <c r="KCD148" s="153" t="s">
        <v>14</v>
      </c>
      <c r="KCE148" s="153"/>
      <c r="KCF148" s="3" t="s">
        <v>41</v>
      </c>
      <c r="KCH148" s="153" t="s">
        <v>14</v>
      </c>
      <c r="KCI148" s="153"/>
      <c r="KCJ148" s="3" t="s">
        <v>41</v>
      </c>
      <c r="KCL148" s="153" t="s">
        <v>14</v>
      </c>
      <c r="KCM148" s="153"/>
      <c r="KCN148" s="3" t="s">
        <v>41</v>
      </c>
      <c r="KCP148" s="153" t="s">
        <v>14</v>
      </c>
      <c r="KCQ148" s="153"/>
      <c r="KCR148" s="3" t="s">
        <v>41</v>
      </c>
      <c r="KCT148" s="153" t="s">
        <v>14</v>
      </c>
      <c r="KCU148" s="153"/>
      <c r="KCV148" s="3" t="s">
        <v>41</v>
      </c>
      <c r="KCX148" s="153" t="s">
        <v>14</v>
      </c>
      <c r="KCY148" s="153"/>
      <c r="KCZ148" s="3" t="s">
        <v>41</v>
      </c>
      <c r="KDB148" s="153" t="s">
        <v>14</v>
      </c>
      <c r="KDC148" s="153"/>
      <c r="KDD148" s="3" t="s">
        <v>41</v>
      </c>
      <c r="KDF148" s="153" t="s">
        <v>14</v>
      </c>
      <c r="KDG148" s="153"/>
      <c r="KDH148" s="3" t="s">
        <v>41</v>
      </c>
      <c r="KDJ148" s="153" t="s">
        <v>14</v>
      </c>
      <c r="KDK148" s="153"/>
      <c r="KDL148" s="3" t="s">
        <v>41</v>
      </c>
      <c r="KDN148" s="153" t="s">
        <v>14</v>
      </c>
      <c r="KDO148" s="153"/>
      <c r="KDP148" s="3" t="s">
        <v>41</v>
      </c>
      <c r="KDR148" s="153" t="s">
        <v>14</v>
      </c>
      <c r="KDS148" s="153"/>
      <c r="KDT148" s="3" t="s">
        <v>41</v>
      </c>
      <c r="KDV148" s="153" t="s">
        <v>14</v>
      </c>
      <c r="KDW148" s="153"/>
      <c r="KDX148" s="3" t="s">
        <v>41</v>
      </c>
      <c r="KDZ148" s="153" t="s">
        <v>14</v>
      </c>
      <c r="KEA148" s="153"/>
      <c r="KEB148" s="3" t="s">
        <v>41</v>
      </c>
      <c r="KED148" s="153" t="s">
        <v>14</v>
      </c>
      <c r="KEE148" s="153"/>
      <c r="KEF148" s="3" t="s">
        <v>41</v>
      </c>
      <c r="KEH148" s="153" t="s">
        <v>14</v>
      </c>
      <c r="KEI148" s="153"/>
      <c r="KEJ148" s="3" t="s">
        <v>41</v>
      </c>
      <c r="KEL148" s="153" t="s">
        <v>14</v>
      </c>
      <c r="KEM148" s="153"/>
      <c r="KEN148" s="3" t="s">
        <v>41</v>
      </c>
      <c r="KEP148" s="153" t="s">
        <v>14</v>
      </c>
      <c r="KEQ148" s="153"/>
      <c r="KER148" s="3" t="s">
        <v>41</v>
      </c>
      <c r="KET148" s="153" t="s">
        <v>14</v>
      </c>
      <c r="KEU148" s="153"/>
      <c r="KEV148" s="3" t="s">
        <v>41</v>
      </c>
      <c r="KEX148" s="153" t="s">
        <v>14</v>
      </c>
      <c r="KEY148" s="153"/>
      <c r="KEZ148" s="3" t="s">
        <v>41</v>
      </c>
      <c r="KFB148" s="153" t="s">
        <v>14</v>
      </c>
      <c r="KFC148" s="153"/>
      <c r="KFD148" s="3" t="s">
        <v>41</v>
      </c>
      <c r="KFF148" s="153" t="s">
        <v>14</v>
      </c>
      <c r="KFG148" s="153"/>
      <c r="KFH148" s="3" t="s">
        <v>41</v>
      </c>
      <c r="KFJ148" s="153" t="s">
        <v>14</v>
      </c>
      <c r="KFK148" s="153"/>
      <c r="KFL148" s="3" t="s">
        <v>41</v>
      </c>
      <c r="KFN148" s="153" t="s">
        <v>14</v>
      </c>
      <c r="KFO148" s="153"/>
      <c r="KFP148" s="3" t="s">
        <v>41</v>
      </c>
      <c r="KFR148" s="153" t="s">
        <v>14</v>
      </c>
      <c r="KFS148" s="153"/>
      <c r="KFT148" s="3" t="s">
        <v>41</v>
      </c>
      <c r="KFV148" s="153" t="s">
        <v>14</v>
      </c>
      <c r="KFW148" s="153"/>
      <c r="KFX148" s="3" t="s">
        <v>41</v>
      </c>
      <c r="KFZ148" s="153" t="s">
        <v>14</v>
      </c>
      <c r="KGA148" s="153"/>
      <c r="KGB148" s="3" t="s">
        <v>41</v>
      </c>
      <c r="KGD148" s="153" t="s">
        <v>14</v>
      </c>
      <c r="KGE148" s="153"/>
      <c r="KGF148" s="3" t="s">
        <v>41</v>
      </c>
      <c r="KGH148" s="153" t="s">
        <v>14</v>
      </c>
      <c r="KGI148" s="153"/>
      <c r="KGJ148" s="3" t="s">
        <v>41</v>
      </c>
      <c r="KGL148" s="153" t="s">
        <v>14</v>
      </c>
      <c r="KGM148" s="153"/>
      <c r="KGN148" s="3" t="s">
        <v>41</v>
      </c>
      <c r="KGP148" s="153" t="s">
        <v>14</v>
      </c>
      <c r="KGQ148" s="153"/>
      <c r="KGR148" s="3" t="s">
        <v>41</v>
      </c>
      <c r="KGT148" s="153" t="s">
        <v>14</v>
      </c>
      <c r="KGU148" s="153"/>
      <c r="KGV148" s="3" t="s">
        <v>41</v>
      </c>
      <c r="KGX148" s="153" t="s">
        <v>14</v>
      </c>
      <c r="KGY148" s="153"/>
      <c r="KGZ148" s="3" t="s">
        <v>41</v>
      </c>
      <c r="KHB148" s="153" t="s">
        <v>14</v>
      </c>
      <c r="KHC148" s="153"/>
      <c r="KHD148" s="3" t="s">
        <v>41</v>
      </c>
      <c r="KHF148" s="153" t="s">
        <v>14</v>
      </c>
      <c r="KHG148" s="153"/>
      <c r="KHH148" s="3" t="s">
        <v>41</v>
      </c>
      <c r="KHJ148" s="153" t="s">
        <v>14</v>
      </c>
      <c r="KHK148" s="153"/>
      <c r="KHL148" s="3" t="s">
        <v>41</v>
      </c>
      <c r="KHN148" s="153" t="s">
        <v>14</v>
      </c>
      <c r="KHO148" s="153"/>
      <c r="KHP148" s="3" t="s">
        <v>41</v>
      </c>
      <c r="KHR148" s="153" t="s">
        <v>14</v>
      </c>
      <c r="KHS148" s="153"/>
      <c r="KHT148" s="3" t="s">
        <v>41</v>
      </c>
      <c r="KHV148" s="153" t="s">
        <v>14</v>
      </c>
      <c r="KHW148" s="153"/>
      <c r="KHX148" s="3" t="s">
        <v>41</v>
      </c>
      <c r="KHZ148" s="153" t="s">
        <v>14</v>
      </c>
      <c r="KIA148" s="153"/>
      <c r="KIB148" s="3" t="s">
        <v>41</v>
      </c>
      <c r="KID148" s="153" t="s">
        <v>14</v>
      </c>
      <c r="KIE148" s="153"/>
      <c r="KIF148" s="3" t="s">
        <v>41</v>
      </c>
      <c r="KIH148" s="153" t="s">
        <v>14</v>
      </c>
      <c r="KII148" s="153"/>
      <c r="KIJ148" s="3" t="s">
        <v>41</v>
      </c>
      <c r="KIL148" s="153" t="s">
        <v>14</v>
      </c>
      <c r="KIM148" s="153"/>
      <c r="KIN148" s="3" t="s">
        <v>41</v>
      </c>
      <c r="KIP148" s="153" t="s">
        <v>14</v>
      </c>
      <c r="KIQ148" s="153"/>
      <c r="KIR148" s="3" t="s">
        <v>41</v>
      </c>
      <c r="KIT148" s="153" t="s">
        <v>14</v>
      </c>
      <c r="KIU148" s="153"/>
      <c r="KIV148" s="3" t="s">
        <v>41</v>
      </c>
      <c r="KIX148" s="153" t="s">
        <v>14</v>
      </c>
      <c r="KIY148" s="153"/>
      <c r="KIZ148" s="3" t="s">
        <v>41</v>
      </c>
      <c r="KJB148" s="153" t="s">
        <v>14</v>
      </c>
      <c r="KJC148" s="153"/>
      <c r="KJD148" s="3" t="s">
        <v>41</v>
      </c>
      <c r="KJF148" s="153" t="s">
        <v>14</v>
      </c>
      <c r="KJG148" s="153"/>
      <c r="KJH148" s="3" t="s">
        <v>41</v>
      </c>
      <c r="KJJ148" s="153" t="s">
        <v>14</v>
      </c>
      <c r="KJK148" s="153"/>
      <c r="KJL148" s="3" t="s">
        <v>41</v>
      </c>
      <c r="KJN148" s="153" t="s">
        <v>14</v>
      </c>
      <c r="KJO148" s="153"/>
      <c r="KJP148" s="3" t="s">
        <v>41</v>
      </c>
      <c r="KJR148" s="153" t="s">
        <v>14</v>
      </c>
      <c r="KJS148" s="153"/>
      <c r="KJT148" s="3" t="s">
        <v>41</v>
      </c>
      <c r="KJV148" s="153" t="s">
        <v>14</v>
      </c>
      <c r="KJW148" s="153"/>
      <c r="KJX148" s="3" t="s">
        <v>41</v>
      </c>
      <c r="KJZ148" s="153" t="s">
        <v>14</v>
      </c>
      <c r="KKA148" s="153"/>
      <c r="KKB148" s="3" t="s">
        <v>41</v>
      </c>
      <c r="KKD148" s="153" t="s">
        <v>14</v>
      </c>
      <c r="KKE148" s="153"/>
      <c r="KKF148" s="3" t="s">
        <v>41</v>
      </c>
      <c r="KKH148" s="153" t="s">
        <v>14</v>
      </c>
      <c r="KKI148" s="153"/>
      <c r="KKJ148" s="3" t="s">
        <v>41</v>
      </c>
      <c r="KKL148" s="153" t="s">
        <v>14</v>
      </c>
      <c r="KKM148" s="153"/>
      <c r="KKN148" s="3" t="s">
        <v>41</v>
      </c>
      <c r="KKP148" s="153" t="s">
        <v>14</v>
      </c>
      <c r="KKQ148" s="153"/>
      <c r="KKR148" s="3" t="s">
        <v>41</v>
      </c>
      <c r="KKT148" s="153" t="s">
        <v>14</v>
      </c>
      <c r="KKU148" s="153"/>
      <c r="KKV148" s="3" t="s">
        <v>41</v>
      </c>
      <c r="KKX148" s="153" t="s">
        <v>14</v>
      </c>
      <c r="KKY148" s="153"/>
      <c r="KKZ148" s="3" t="s">
        <v>41</v>
      </c>
      <c r="KLB148" s="153" t="s">
        <v>14</v>
      </c>
      <c r="KLC148" s="153"/>
      <c r="KLD148" s="3" t="s">
        <v>41</v>
      </c>
      <c r="KLF148" s="153" t="s">
        <v>14</v>
      </c>
      <c r="KLG148" s="153"/>
      <c r="KLH148" s="3" t="s">
        <v>41</v>
      </c>
      <c r="KLJ148" s="153" t="s">
        <v>14</v>
      </c>
      <c r="KLK148" s="153"/>
      <c r="KLL148" s="3" t="s">
        <v>41</v>
      </c>
      <c r="KLN148" s="153" t="s">
        <v>14</v>
      </c>
      <c r="KLO148" s="153"/>
      <c r="KLP148" s="3" t="s">
        <v>41</v>
      </c>
      <c r="KLR148" s="153" t="s">
        <v>14</v>
      </c>
      <c r="KLS148" s="153"/>
      <c r="KLT148" s="3" t="s">
        <v>41</v>
      </c>
      <c r="KLV148" s="153" t="s">
        <v>14</v>
      </c>
      <c r="KLW148" s="153"/>
      <c r="KLX148" s="3" t="s">
        <v>41</v>
      </c>
      <c r="KLZ148" s="153" t="s">
        <v>14</v>
      </c>
      <c r="KMA148" s="153"/>
      <c r="KMB148" s="3" t="s">
        <v>41</v>
      </c>
      <c r="KMD148" s="153" t="s">
        <v>14</v>
      </c>
      <c r="KME148" s="153"/>
      <c r="KMF148" s="3" t="s">
        <v>41</v>
      </c>
      <c r="KMH148" s="153" t="s">
        <v>14</v>
      </c>
      <c r="KMI148" s="153"/>
      <c r="KMJ148" s="3" t="s">
        <v>41</v>
      </c>
      <c r="KML148" s="153" t="s">
        <v>14</v>
      </c>
      <c r="KMM148" s="153"/>
      <c r="KMN148" s="3" t="s">
        <v>41</v>
      </c>
      <c r="KMP148" s="153" t="s">
        <v>14</v>
      </c>
      <c r="KMQ148" s="153"/>
      <c r="KMR148" s="3" t="s">
        <v>41</v>
      </c>
      <c r="KMT148" s="153" t="s">
        <v>14</v>
      </c>
      <c r="KMU148" s="153"/>
      <c r="KMV148" s="3" t="s">
        <v>41</v>
      </c>
      <c r="KMX148" s="153" t="s">
        <v>14</v>
      </c>
      <c r="KMY148" s="153"/>
      <c r="KMZ148" s="3" t="s">
        <v>41</v>
      </c>
      <c r="KNB148" s="153" t="s">
        <v>14</v>
      </c>
      <c r="KNC148" s="153"/>
      <c r="KND148" s="3" t="s">
        <v>41</v>
      </c>
      <c r="KNF148" s="153" t="s">
        <v>14</v>
      </c>
      <c r="KNG148" s="153"/>
      <c r="KNH148" s="3" t="s">
        <v>41</v>
      </c>
      <c r="KNJ148" s="153" t="s">
        <v>14</v>
      </c>
      <c r="KNK148" s="153"/>
      <c r="KNL148" s="3" t="s">
        <v>41</v>
      </c>
      <c r="KNN148" s="153" t="s">
        <v>14</v>
      </c>
      <c r="KNO148" s="153"/>
      <c r="KNP148" s="3" t="s">
        <v>41</v>
      </c>
      <c r="KNR148" s="153" t="s">
        <v>14</v>
      </c>
      <c r="KNS148" s="153"/>
      <c r="KNT148" s="3" t="s">
        <v>41</v>
      </c>
      <c r="KNV148" s="153" t="s">
        <v>14</v>
      </c>
      <c r="KNW148" s="153"/>
      <c r="KNX148" s="3" t="s">
        <v>41</v>
      </c>
      <c r="KNZ148" s="153" t="s">
        <v>14</v>
      </c>
      <c r="KOA148" s="153"/>
      <c r="KOB148" s="3" t="s">
        <v>41</v>
      </c>
      <c r="KOD148" s="153" t="s">
        <v>14</v>
      </c>
      <c r="KOE148" s="153"/>
      <c r="KOF148" s="3" t="s">
        <v>41</v>
      </c>
      <c r="KOH148" s="153" t="s">
        <v>14</v>
      </c>
      <c r="KOI148" s="153"/>
      <c r="KOJ148" s="3" t="s">
        <v>41</v>
      </c>
      <c r="KOL148" s="153" t="s">
        <v>14</v>
      </c>
      <c r="KOM148" s="153"/>
      <c r="KON148" s="3" t="s">
        <v>41</v>
      </c>
      <c r="KOP148" s="153" t="s">
        <v>14</v>
      </c>
      <c r="KOQ148" s="153"/>
      <c r="KOR148" s="3" t="s">
        <v>41</v>
      </c>
      <c r="KOT148" s="153" t="s">
        <v>14</v>
      </c>
      <c r="KOU148" s="153"/>
      <c r="KOV148" s="3" t="s">
        <v>41</v>
      </c>
      <c r="KOX148" s="153" t="s">
        <v>14</v>
      </c>
      <c r="KOY148" s="153"/>
      <c r="KOZ148" s="3" t="s">
        <v>41</v>
      </c>
      <c r="KPB148" s="153" t="s">
        <v>14</v>
      </c>
      <c r="KPC148" s="153"/>
      <c r="KPD148" s="3" t="s">
        <v>41</v>
      </c>
      <c r="KPF148" s="153" t="s">
        <v>14</v>
      </c>
      <c r="KPG148" s="153"/>
      <c r="KPH148" s="3" t="s">
        <v>41</v>
      </c>
      <c r="KPJ148" s="153" t="s">
        <v>14</v>
      </c>
      <c r="KPK148" s="153"/>
      <c r="KPL148" s="3" t="s">
        <v>41</v>
      </c>
      <c r="KPN148" s="153" t="s">
        <v>14</v>
      </c>
      <c r="KPO148" s="153"/>
      <c r="KPP148" s="3" t="s">
        <v>41</v>
      </c>
      <c r="KPR148" s="153" t="s">
        <v>14</v>
      </c>
      <c r="KPS148" s="153"/>
      <c r="KPT148" s="3" t="s">
        <v>41</v>
      </c>
      <c r="KPV148" s="153" t="s">
        <v>14</v>
      </c>
      <c r="KPW148" s="153"/>
      <c r="KPX148" s="3" t="s">
        <v>41</v>
      </c>
      <c r="KPZ148" s="153" t="s">
        <v>14</v>
      </c>
      <c r="KQA148" s="153"/>
      <c r="KQB148" s="3" t="s">
        <v>41</v>
      </c>
      <c r="KQD148" s="153" t="s">
        <v>14</v>
      </c>
      <c r="KQE148" s="153"/>
      <c r="KQF148" s="3" t="s">
        <v>41</v>
      </c>
      <c r="KQH148" s="153" t="s">
        <v>14</v>
      </c>
      <c r="KQI148" s="153"/>
      <c r="KQJ148" s="3" t="s">
        <v>41</v>
      </c>
      <c r="KQL148" s="153" t="s">
        <v>14</v>
      </c>
      <c r="KQM148" s="153"/>
      <c r="KQN148" s="3" t="s">
        <v>41</v>
      </c>
      <c r="KQP148" s="153" t="s">
        <v>14</v>
      </c>
      <c r="KQQ148" s="153"/>
      <c r="KQR148" s="3" t="s">
        <v>41</v>
      </c>
      <c r="KQT148" s="153" t="s">
        <v>14</v>
      </c>
      <c r="KQU148" s="153"/>
      <c r="KQV148" s="3" t="s">
        <v>41</v>
      </c>
      <c r="KQX148" s="153" t="s">
        <v>14</v>
      </c>
      <c r="KQY148" s="153"/>
      <c r="KQZ148" s="3" t="s">
        <v>41</v>
      </c>
      <c r="KRB148" s="153" t="s">
        <v>14</v>
      </c>
      <c r="KRC148" s="153"/>
      <c r="KRD148" s="3" t="s">
        <v>41</v>
      </c>
      <c r="KRF148" s="153" t="s">
        <v>14</v>
      </c>
      <c r="KRG148" s="153"/>
      <c r="KRH148" s="3" t="s">
        <v>41</v>
      </c>
      <c r="KRJ148" s="153" t="s">
        <v>14</v>
      </c>
      <c r="KRK148" s="153"/>
      <c r="KRL148" s="3" t="s">
        <v>41</v>
      </c>
      <c r="KRN148" s="153" t="s">
        <v>14</v>
      </c>
      <c r="KRO148" s="153"/>
      <c r="KRP148" s="3" t="s">
        <v>41</v>
      </c>
      <c r="KRR148" s="153" t="s">
        <v>14</v>
      </c>
      <c r="KRS148" s="153"/>
      <c r="KRT148" s="3" t="s">
        <v>41</v>
      </c>
      <c r="KRV148" s="153" t="s">
        <v>14</v>
      </c>
      <c r="KRW148" s="153"/>
      <c r="KRX148" s="3" t="s">
        <v>41</v>
      </c>
      <c r="KRZ148" s="153" t="s">
        <v>14</v>
      </c>
      <c r="KSA148" s="153"/>
      <c r="KSB148" s="3" t="s">
        <v>41</v>
      </c>
      <c r="KSD148" s="153" t="s">
        <v>14</v>
      </c>
      <c r="KSE148" s="153"/>
      <c r="KSF148" s="3" t="s">
        <v>41</v>
      </c>
      <c r="KSH148" s="153" t="s">
        <v>14</v>
      </c>
      <c r="KSI148" s="153"/>
      <c r="KSJ148" s="3" t="s">
        <v>41</v>
      </c>
      <c r="KSL148" s="153" t="s">
        <v>14</v>
      </c>
      <c r="KSM148" s="153"/>
      <c r="KSN148" s="3" t="s">
        <v>41</v>
      </c>
      <c r="KSP148" s="153" t="s">
        <v>14</v>
      </c>
      <c r="KSQ148" s="153"/>
      <c r="KSR148" s="3" t="s">
        <v>41</v>
      </c>
      <c r="KST148" s="153" t="s">
        <v>14</v>
      </c>
      <c r="KSU148" s="153"/>
      <c r="KSV148" s="3" t="s">
        <v>41</v>
      </c>
      <c r="KSX148" s="153" t="s">
        <v>14</v>
      </c>
      <c r="KSY148" s="153"/>
      <c r="KSZ148" s="3" t="s">
        <v>41</v>
      </c>
      <c r="KTB148" s="153" t="s">
        <v>14</v>
      </c>
      <c r="KTC148" s="153"/>
      <c r="KTD148" s="3" t="s">
        <v>41</v>
      </c>
      <c r="KTF148" s="153" t="s">
        <v>14</v>
      </c>
      <c r="KTG148" s="153"/>
      <c r="KTH148" s="3" t="s">
        <v>41</v>
      </c>
      <c r="KTJ148" s="153" t="s">
        <v>14</v>
      </c>
      <c r="KTK148" s="153"/>
      <c r="KTL148" s="3" t="s">
        <v>41</v>
      </c>
      <c r="KTN148" s="153" t="s">
        <v>14</v>
      </c>
      <c r="KTO148" s="153"/>
      <c r="KTP148" s="3" t="s">
        <v>41</v>
      </c>
      <c r="KTR148" s="153" t="s">
        <v>14</v>
      </c>
      <c r="KTS148" s="153"/>
      <c r="KTT148" s="3" t="s">
        <v>41</v>
      </c>
      <c r="KTV148" s="153" t="s">
        <v>14</v>
      </c>
      <c r="KTW148" s="153"/>
      <c r="KTX148" s="3" t="s">
        <v>41</v>
      </c>
      <c r="KTZ148" s="153" t="s">
        <v>14</v>
      </c>
      <c r="KUA148" s="153"/>
      <c r="KUB148" s="3" t="s">
        <v>41</v>
      </c>
      <c r="KUD148" s="153" t="s">
        <v>14</v>
      </c>
      <c r="KUE148" s="153"/>
      <c r="KUF148" s="3" t="s">
        <v>41</v>
      </c>
      <c r="KUH148" s="153" t="s">
        <v>14</v>
      </c>
      <c r="KUI148" s="153"/>
      <c r="KUJ148" s="3" t="s">
        <v>41</v>
      </c>
      <c r="KUL148" s="153" t="s">
        <v>14</v>
      </c>
      <c r="KUM148" s="153"/>
      <c r="KUN148" s="3" t="s">
        <v>41</v>
      </c>
      <c r="KUP148" s="153" t="s">
        <v>14</v>
      </c>
      <c r="KUQ148" s="153"/>
      <c r="KUR148" s="3" t="s">
        <v>41</v>
      </c>
      <c r="KUT148" s="153" t="s">
        <v>14</v>
      </c>
      <c r="KUU148" s="153"/>
      <c r="KUV148" s="3" t="s">
        <v>41</v>
      </c>
      <c r="KUX148" s="153" t="s">
        <v>14</v>
      </c>
      <c r="KUY148" s="153"/>
      <c r="KUZ148" s="3" t="s">
        <v>41</v>
      </c>
      <c r="KVB148" s="153" t="s">
        <v>14</v>
      </c>
      <c r="KVC148" s="153"/>
      <c r="KVD148" s="3" t="s">
        <v>41</v>
      </c>
      <c r="KVF148" s="153" t="s">
        <v>14</v>
      </c>
      <c r="KVG148" s="153"/>
      <c r="KVH148" s="3" t="s">
        <v>41</v>
      </c>
      <c r="KVJ148" s="153" t="s">
        <v>14</v>
      </c>
      <c r="KVK148" s="153"/>
      <c r="KVL148" s="3" t="s">
        <v>41</v>
      </c>
      <c r="KVN148" s="153" t="s">
        <v>14</v>
      </c>
      <c r="KVO148" s="153"/>
      <c r="KVP148" s="3" t="s">
        <v>41</v>
      </c>
      <c r="KVR148" s="153" t="s">
        <v>14</v>
      </c>
      <c r="KVS148" s="153"/>
      <c r="KVT148" s="3" t="s">
        <v>41</v>
      </c>
      <c r="KVV148" s="153" t="s">
        <v>14</v>
      </c>
      <c r="KVW148" s="153"/>
      <c r="KVX148" s="3" t="s">
        <v>41</v>
      </c>
      <c r="KVZ148" s="153" t="s">
        <v>14</v>
      </c>
      <c r="KWA148" s="153"/>
      <c r="KWB148" s="3" t="s">
        <v>41</v>
      </c>
      <c r="KWD148" s="153" t="s">
        <v>14</v>
      </c>
      <c r="KWE148" s="153"/>
      <c r="KWF148" s="3" t="s">
        <v>41</v>
      </c>
      <c r="KWH148" s="153" t="s">
        <v>14</v>
      </c>
      <c r="KWI148" s="153"/>
      <c r="KWJ148" s="3" t="s">
        <v>41</v>
      </c>
      <c r="KWL148" s="153" t="s">
        <v>14</v>
      </c>
      <c r="KWM148" s="153"/>
      <c r="KWN148" s="3" t="s">
        <v>41</v>
      </c>
      <c r="KWP148" s="153" t="s">
        <v>14</v>
      </c>
      <c r="KWQ148" s="153"/>
      <c r="KWR148" s="3" t="s">
        <v>41</v>
      </c>
      <c r="KWT148" s="153" t="s">
        <v>14</v>
      </c>
      <c r="KWU148" s="153"/>
      <c r="KWV148" s="3" t="s">
        <v>41</v>
      </c>
      <c r="KWX148" s="153" t="s">
        <v>14</v>
      </c>
      <c r="KWY148" s="153"/>
      <c r="KWZ148" s="3" t="s">
        <v>41</v>
      </c>
      <c r="KXB148" s="153" t="s">
        <v>14</v>
      </c>
      <c r="KXC148" s="153"/>
      <c r="KXD148" s="3" t="s">
        <v>41</v>
      </c>
      <c r="KXF148" s="153" t="s">
        <v>14</v>
      </c>
      <c r="KXG148" s="153"/>
      <c r="KXH148" s="3" t="s">
        <v>41</v>
      </c>
      <c r="KXJ148" s="153" t="s">
        <v>14</v>
      </c>
      <c r="KXK148" s="153"/>
      <c r="KXL148" s="3" t="s">
        <v>41</v>
      </c>
      <c r="KXN148" s="153" t="s">
        <v>14</v>
      </c>
      <c r="KXO148" s="153"/>
      <c r="KXP148" s="3" t="s">
        <v>41</v>
      </c>
      <c r="KXR148" s="153" t="s">
        <v>14</v>
      </c>
      <c r="KXS148" s="153"/>
      <c r="KXT148" s="3" t="s">
        <v>41</v>
      </c>
      <c r="KXV148" s="153" t="s">
        <v>14</v>
      </c>
      <c r="KXW148" s="153"/>
      <c r="KXX148" s="3" t="s">
        <v>41</v>
      </c>
      <c r="KXZ148" s="153" t="s">
        <v>14</v>
      </c>
      <c r="KYA148" s="153"/>
      <c r="KYB148" s="3" t="s">
        <v>41</v>
      </c>
      <c r="KYD148" s="153" t="s">
        <v>14</v>
      </c>
      <c r="KYE148" s="153"/>
      <c r="KYF148" s="3" t="s">
        <v>41</v>
      </c>
      <c r="KYH148" s="153" t="s">
        <v>14</v>
      </c>
      <c r="KYI148" s="153"/>
      <c r="KYJ148" s="3" t="s">
        <v>41</v>
      </c>
      <c r="KYL148" s="153" t="s">
        <v>14</v>
      </c>
      <c r="KYM148" s="153"/>
      <c r="KYN148" s="3" t="s">
        <v>41</v>
      </c>
      <c r="KYP148" s="153" t="s">
        <v>14</v>
      </c>
      <c r="KYQ148" s="153"/>
      <c r="KYR148" s="3" t="s">
        <v>41</v>
      </c>
      <c r="KYT148" s="153" t="s">
        <v>14</v>
      </c>
      <c r="KYU148" s="153"/>
      <c r="KYV148" s="3" t="s">
        <v>41</v>
      </c>
      <c r="KYX148" s="153" t="s">
        <v>14</v>
      </c>
      <c r="KYY148" s="153"/>
      <c r="KYZ148" s="3" t="s">
        <v>41</v>
      </c>
      <c r="KZB148" s="153" t="s">
        <v>14</v>
      </c>
      <c r="KZC148" s="153"/>
      <c r="KZD148" s="3" t="s">
        <v>41</v>
      </c>
      <c r="KZF148" s="153" t="s">
        <v>14</v>
      </c>
      <c r="KZG148" s="153"/>
      <c r="KZH148" s="3" t="s">
        <v>41</v>
      </c>
      <c r="KZJ148" s="153" t="s">
        <v>14</v>
      </c>
      <c r="KZK148" s="153"/>
      <c r="KZL148" s="3" t="s">
        <v>41</v>
      </c>
      <c r="KZN148" s="153" t="s">
        <v>14</v>
      </c>
      <c r="KZO148" s="153"/>
      <c r="KZP148" s="3" t="s">
        <v>41</v>
      </c>
      <c r="KZR148" s="153" t="s">
        <v>14</v>
      </c>
      <c r="KZS148" s="153"/>
      <c r="KZT148" s="3" t="s">
        <v>41</v>
      </c>
      <c r="KZV148" s="153" t="s">
        <v>14</v>
      </c>
      <c r="KZW148" s="153"/>
      <c r="KZX148" s="3" t="s">
        <v>41</v>
      </c>
      <c r="KZZ148" s="153" t="s">
        <v>14</v>
      </c>
      <c r="LAA148" s="153"/>
      <c r="LAB148" s="3" t="s">
        <v>41</v>
      </c>
      <c r="LAD148" s="153" t="s">
        <v>14</v>
      </c>
      <c r="LAE148" s="153"/>
      <c r="LAF148" s="3" t="s">
        <v>41</v>
      </c>
      <c r="LAH148" s="153" t="s">
        <v>14</v>
      </c>
      <c r="LAI148" s="153"/>
      <c r="LAJ148" s="3" t="s">
        <v>41</v>
      </c>
      <c r="LAL148" s="153" t="s">
        <v>14</v>
      </c>
      <c r="LAM148" s="153"/>
      <c r="LAN148" s="3" t="s">
        <v>41</v>
      </c>
      <c r="LAP148" s="153" t="s">
        <v>14</v>
      </c>
      <c r="LAQ148" s="153"/>
      <c r="LAR148" s="3" t="s">
        <v>41</v>
      </c>
      <c r="LAT148" s="153" t="s">
        <v>14</v>
      </c>
      <c r="LAU148" s="153"/>
      <c r="LAV148" s="3" t="s">
        <v>41</v>
      </c>
      <c r="LAX148" s="153" t="s">
        <v>14</v>
      </c>
      <c r="LAY148" s="153"/>
      <c r="LAZ148" s="3" t="s">
        <v>41</v>
      </c>
      <c r="LBB148" s="153" t="s">
        <v>14</v>
      </c>
      <c r="LBC148" s="153"/>
      <c r="LBD148" s="3" t="s">
        <v>41</v>
      </c>
      <c r="LBF148" s="153" t="s">
        <v>14</v>
      </c>
      <c r="LBG148" s="153"/>
      <c r="LBH148" s="3" t="s">
        <v>41</v>
      </c>
      <c r="LBJ148" s="153" t="s">
        <v>14</v>
      </c>
      <c r="LBK148" s="153"/>
      <c r="LBL148" s="3" t="s">
        <v>41</v>
      </c>
      <c r="LBN148" s="153" t="s">
        <v>14</v>
      </c>
      <c r="LBO148" s="153"/>
      <c r="LBP148" s="3" t="s">
        <v>41</v>
      </c>
      <c r="LBR148" s="153" t="s">
        <v>14</v>
      </c>
      <c r="LBS148" s="153"/>
      <c r="LBT148" s="3" t="s">
        <v>41</v>
      </c>
      <c r="LBV148" s="153" t="s">
        <v>14</v>
      </c>
      <c r="LBW148" s="153"/>
      <c r="LBX148" s="3" t="s">
        <v>41</v>
      </c>
      <c r="LBZ148" s="153" t="s">
        <v>14</v>
      </c>
      <c r="LCA148" s="153"/>
      <c r="LCB148" s="3" t="s">
        <v>41</v>
      </c>
      <c r="LCD148" s="153" t="s">
        <v>14</v>
      </c>
      <c r="LCE148" s="153"/>
      <c r="LCF148" s="3" t="s">
        <v>41</v>
      </c>
      <c r="LCH148" s="153" t="s">
        <v>14</v>
      </c>
      <c r="LCI148" s="153"/>
      <c r="LCJ148" s="3" t="s">
        <v>41</v>
      </c>
      <c r="LCL148" s="153" t="s">
        <v>14</v>
      </c>
      <c r="LCM148" s="153"/>
      <c r="LCN148" s="3" t="s">
        <v>41</v>
      </c>
      <c r="LCP148" s="153" t="s">
        <v>14</v>
      </c>
      <c r="LCQ148" s="153"/>
      <c r="LCR148" s="3" t="s">
        <v>41</v>
      </c>
      <c r="LCT148" s="153" t="s">
        <v>14</v>
      </c>
      <c r="LCU148" s="153"/>
      <c r="LCV148" s="3" t="s">
        <v>41</v>
      </c>
      <c r="LCX148" s="153" t="s">
        <v>14</v>
      </c>
      <c r="LCY148" s="153"/>
      <c r="LCZ148" s="3" t="s">
        <v>41</v>
      </c>
      <c r="LDB148" s="153" t="s">
        <v>14</v>
      </c>
      <c r="LDC148" s="153"/>
      <c r="LDD148" s="3" t="s">
        <v>41</v>
      </c>
      <c r="LDF148" s="153" t="s">
        <v>14</v>
      </c>
      <c r="LDG148" s="153"/>
      <c r="LDH148" s="3" t="s">
        <v>41</v>
      </c>
      <c r="LDJ148" s="153" t="s">
        <v>14</v>
      </c>
      <c r="LDK148" s="153"/>
      <c r="LDL148" s="3" t="s">
        <v>41</v>
      </c>
      <c r="LDN148" s="153" t="s">
        <v>14</v>
      </c>
      <c r="LDO148" s="153"/>
      <c r="LDP148" s="3" t="s">
        <v>41</v>
      </c>
      <c r="LDR148" s="153" t="s">
        <v>14</v>
      </c>
      <c r="LDS148" s="153"/>
      <c r="LDT148" s="3" t="s">
        <v>41</v>
      </c>
      <c r="LDV148" s="153" t="s">
        <v>14</v>
      </c>
      <c r="LDW148" s="153"/>
      <c r="LDX148" s="3" t="s">
        <v>41</v>
      </c>
      <c r="LDZ148" s="153" t="s">
        <v>14</v>
      </c>
      <c r="LEA148" s="153"/>
      <c r="LEB148" s="3" t="s">
        <v>41</v>
      </c>
      <c r="LED148" s="153" t="s">
        <v>14</v>
      </c>
      <c r="LEE148" s="153"/>
      <c r="LEF148" s="3" t="s">
        <v>41</v>
      </c>
      <c r="LEH148" s="153" t="s">
        <v>14</v>
      </c>
      <c r="LEI148" s="153"/>
      <c r="LEJ148" s="3" t="s">
        <v>41</v>
      </c>
      <c r="LEL148" s="153" t="s">
        <v>14</v>
      </c>
      <c r="LEM148" s="153"/>
      <c r="LEN148" s="3" t="s">
        <v>41</v>
      </c>
      <c r="LEP148" s="153" t="s">
        <v>14</v>
      </c>
      <c r="LEQ148" s="153"/>
      <c r="LER148" s="3" t="s">
        <v>41</v>
      </c>
      <c r="LET148" s="153" t="s">
        <v>14</v>
      </c>
      <c r="LEU148" s="153"/>
      <c r="LEV148" s="3" t="s">
        <v>41</v>
      </c>
      <c r="LEX148" s="153" t="s">
        <v>14</v>
      </c>
      <c r="LEY148" s="153"/>
      <c r="LEZ148" s="3" t="s">
        <v>41</v>
      </c>
      <c r="LFB148" s="153" t="s">
        <v>14</v>
      </c>
      <c r="LFC148" s="153"/>
      <c r="LFD148" s="3" t="s">
        <v>41</v>
      </c>
      <c r="LFF148" s="153" t="s">
        <v>14</v>
      </c>
      <c r="LFG148" s="153"/>
      <c r="LFH148" s="3" t="s">
        <v>41</v>
      </c>
      <c r="LFJ148" s="153" t="s">
        <v>14</v>
      </c>
      <c r="LFK148" s="153"/>
      <c r="LFL148" s="3" t="s">
        <v>41</v>
      </c>
      <c r="LFN148" s="153" t="s">
        <v>14</v>
      </c>
      <c r="LFO148" s="153"/>
      <c r="LFP148" s="3" t="s">
        <v>41</v>
      </c>
      <c r="LFR148" s="153" t="s">
        <v>14</v>
      </c>
      <c r="LFS148" s="153"/>
      <c r="LFT148" s="3" t="s">
        <v>41</v>
      </c>
      <c r="LFV148" s="153" t="s">
        <v>14</v>
      </c>
      <c r="LFW148" s="153"/>
      <c r="LFX148" s="3" t="s">
        <v>41</v>
      </c>
      <c r="LFZ148" s="153" t="s">
        <v>14</v>
      </c>
      <c r="LGA148" s="153"/>
      <c r="LGB148" s="3" t="s">
        <v>41</v>
      </c>
      <c r="LGD148" s="153" t="s">
        <v>14</v>
      </c>
      <c r="LGE148" s="153"/>
      <c r="LGF148" s="3" t="s">
        <v>41</v>
      </c>
      <c r="LGH148" s="153" t="s">
        <v>14</v>
      </c>
      <c r="LGI148" s="153"/>
      <c r="LGJ148" s="3" t="s">
        <v>41</v>
      </c>
      <c r="LGL148" s="153" t="s">
        <v>14</v>
      </c>
      <c r="LGM148" s="153"/>
      <c r="LGN148" s="3" t="s">
        <v>41</v>
      </c>
      <c r="LGP148" s="153" t="s">
        <v>14</v>
      </c>
      <c r="LGQ148" s="153"/>
      <c r="LGR148" s="3" t="s">
        <v>41</v>
      </c>
      <c r="LGT148" s="153" t="s">
        <v>14</v>
      </c>
      <c r="LGU148" s="153"/>
      <c r="LGV148" s="3" t="s">
        <v>41</v>
      </c>
      <c r="LGX148" s="153" t="s">
        <v>14</v>
      </c>
      <c r="LGY148" s="153"/>
      <c r="LGZ148" s="3" t="s">
        <v>41</v>
      </c>
      <c r="LHB148" s="153" t="s">
        <v>14</v>
      </c>
      <c r="LHC148" s="153"/>
      <c r="LHD148" s="3" t="s">
        <v>41</v>
      </c>
      <c r="LHF148" s="153" t="s">
        <v>14</v>
      </c>
      <c r="LHG148" s="153"/>
      <c r="LHH148" s="3" t="s">
        <v>41</v>
      </c>
      <c r="LHJ148" s="153" t="s">
        <v>14</v>
      </c>
      <c r="LHK148" s="153"/>
      <c r="LHL148" s="3" t="s">
        <v>41</v>
      </c>
      <c r="LHN148" s="153" t="s">
        <v>14</v>
      </c>
      <c r="LHO148" s="153"/>
      <c r="LHP148" s="3" t="s">
        <v>41</v>
      </c>
      <c r="LHR148" s="153" t="s">
        <v>14</v>
      </c>
      <c r="LHS148" s="153"/>
      <c r="LHT148" s="3" t="s">
        <v>41</v>
      </c>
      <c r="LHV148" s="153" t="s">
        <v>14</v>
      </c>
      <c r="LHW148" s="153"/>
      <c r="LHX148" s="3" t="s">
        <v>41</v>
      </c>
      <c r="LHZ148" s="153" t="s">
        <v>14</v>
      </c>
      <c r="LIA148" s="153"/>
      <c r="LIB148" s="3" t="s">
        <v>41</v>
      </c>
      <c r="LID148" s="153" t="s">
        <v>14</v>
      </c>
      <c r="LIE148" s="153"/>
      <c r="LIF148" s="3" t="s">
        <v>41</v>
      </c>
      <c r="LIH148" s="153" t="s">
        <v>14</v>
      </c>
      <c r="LII148" s="153"/>
      <c r="LIJ148" s="3" t="s">
        <v>41</v>
      </c>
      <c r="LIL148" s="153" t="s">
        <v>14</v>
      </c>
      <c r="LIM148" s="153"/>
      <c r="LIN148" s="3" t="s">
        <v>41</v>
      </c>
      <c r="LIP148" s="153" t="s">
        <v>14</v>
      </c>
      <c r="LIQ148" s="153"/>
      <c r="LIR148" s="3" t="s">
        <v>41</v>
      </c>
      <c r="LIT148" s="153" t="s">
        <v>14</v>
      </c>
      <c r="LIU148" s="153"/>
      <c r="LIV148" s="3" t="s">
        <v>41</v>
      </c>
      <c r="LIX148" s="153" t="s">
        <v>14</v>
      </c>
      <c r="LIY148" s="153"/>
      <c r="LIZ148" s="3" t="s">
        <v>41</v>
      </c>
      <c r="LJB148" s="153" t="s">
        <v>14</v>
      </c>
      <c r="LJC148" s="153"/>
      <c r="LJD148" s="3" t="s">
        <v>41</v>
      </c>
      <c r="LJF148" s="153" t="s">
        <v>14</v>
      </c>
      <c r="LJG148" s="153"/>
      <c r="LJH148" s="3" t="s">
        <v>41</v>
      </c>
      <c r="LJJ148" s="153" t="s">
        <v>14</v>
      </c>
      <c r="LJK148" s="153"/>
      <c r="LJL148" s="3" t="s">
        <v>41</v>
      </c>
      <c r="LJN148" s="153" t="s">
        <v>14</v>
      </c>
      <c r="LJO148" s="153"/>
      <c r="LJP148" s="3" t="s">
        <v>41</v>
      </c>
      <c r="LJR148" s="153" t="s">
        <v>14</v>
      </c>
      <c r="LJS148" s="153"/>
      <c r="LJT148" s="3" t="s">
        <v>41</v>
      </c>
      <c r="LJV148" s="153" t="s">
        <v>14</v>
      </c>
      <c r="LJW148" s="153"/>
      <c r="LJX148" s="3" t="s">
        <v>41</v>
      </c>
      <c r="LJZ148" s="153" t="s">
        <v>14</v>
      </c>
      <c r="LKA148" s="153"/>
      <c r="LKB148" s="3" t="s">
        <v>41</v>
      </c>
      <c r="LKD148" s="153" t="s">
        <v>14</v>
      </c>
      <c r="LKE148" s="153"/>
      <c r="LKF148" s="3" t="s">
        <v>41</v>
      </c>
      <c r="LKH148" s="153" t="s">
        <v>14</v>
      </c>
      <c r="LKI148" s="153"/>
      <c r="LKJ148" s="3" t="s">
        <v>41</v>
      </c>
      <c r="LKL148" s="153" t="s">
        <v>14</v>
      </c>
      <c r="LKM148" s="153"/>
      <c r="LKN148" s="3" t="s">
        <v>41</v>
      </c>
      <c r="LKP148" s="153" t="s">
        <v>14</v>
      </c>
      <c r="LKQ148" s="153"/>
      <c r="LKR148" s="3" t="s">
        <v>41</v>
      </c>
      <c r="LKT148" s="153" t="s">
        <v>14</v>
      </c>
      <c r="LKU148" s="153"/>
      <c r="LKV148" s="3" t="s">
        <v>41</v>
      </c>
      <c r="LKX148" s="153" t="s">
        <v>14</v>
      </c>
      <c r="LKY148" s="153"/>
      <c r="LKZ148" s="3" t="s">
        <v>41</v>
      </c>
      <c r="LLB148" s="153" t="s">
        <v>14</v>
      </c>
      <c r="LLC148" s="153"/>
      <c r="LLD148" s="3" t="s">
        <v>41</v>
      </c>
      <c r="LLF148" s="153" t="s">
        <v>14</v>
      </c>
      <c r="LLG148" s="153"/>
      <c r="LLH148" s="3" t="s">
        <v>41</v>
      </c>
      <c r="LLJ148" s="153" t="s">
        <v>14</v>
      </c>
      <c r="LLK148" s="153"/>
      <c r="LLL148" s="3" t="s">
        <v>41</v>
      </c>
      <c r="LLN148" s="153" t="s">
        <v>14</v>
      </c>
      <c r="LLO148" s="153"/>
      <c r="LLP148" s="3" t="s">
        <v>41</v>
      </c>
      <c r="LLR148" s="153" t="s">
        <v>14</v>
      </c>
      <c r="LLS148" s="153"/>
      <c r="LLT148" s="3" t="s">
        <v>41</v>
      </c>
      <c r="LLV148" s="153" t="s">
        <v>14</v>
      </c>
      <c r="LLW148" s="153"/>
      <c r="LLX148" s="3" t="s">
        <v>41</v>
      </c>
      <c r="LLZ148" s="153" t="s">
        <v>14</v>
      </c>
      <c r="LMA148" s="153"/>
      <c r="LMB148" s="3" t="s">
        <v>41</v>
      </c>
      <c r="LMD148" s="153" t="s">
        <v>14</v>
      </c>
      <c r="LME148" s="153"/>
      <c r="LMF148" s="3" t="s">
        <v>41</v>
      </c>
      <c r="LMH148" s="153" t="s">
        <v>14</v>
      </c>
      <c r="LMI148" s="153"/>
      <c r="LMJ148" s="3" t="s">
        <v>41</v>
      </c>
      <c r="LML148" s="153" t="s">
        <v>14</v>
      </c>
      <c r="LMM148" s="153"/>
      <c r="LMN148" s="3" t="s">
        <v>41</v>
      </c>
      <c r="LMP148" s="153" t="s">
        <v>14</v>
      </c>
      <c r="LMQ148" s="153"/>
      <c r="LMR148" s="3" t="s">
        <v>41</v>
      </c>
      <c r="LMT148" s="153" t="s">
        <v>14</v>
      </c>
      <c r="LMU148" s="153"/>
      <c r="LMV148" s="3" t="s">
        <v>41</v>
      </c>
      <c r="LMX148" s="153" t="s">
        <v>14</v>
      </c>
      <c r="LMY148" s="153"/>
      <c r="LMZ148" s="3" t="s">
        <v>41</v>
      </c>
      <c r="LNB148" s="153" t="s">
        <v>14</v>
      </c>
      <c r="LNC148" s="153"/>
      <c r="LND148" s="3" t="s">
        <v>41</v>
      </c>
      <c r="LNF148" s="153" t="s">
        <v>14</v>
      </c>
      <c r="LNG148" s="153"/>
      <c r="LNH148" s="3" t="s">
        <v>41</v>
      </c>
      <c r="LNJ148" s="153" t="s">
        <v>14</v>
      </c>
      <c r="LNK148" s="153"/>
      <c r="LNL148" s="3" t="s">
        <v>41</v>
      </c>
      <c r="LNN148" s="153" t="s">
        <v>14</v>
      </c>
      <c r="LNO148" s="153"/>
      <c r="LNP148" s="3" t="s">
        <v>41</v>
      </c>
      <c r="LNR148" s="153" t="s">
        <v>14</v>
      </c>
      <c r="LNS148" s="153"/>
      <c r="LNT148" s="3" t="s">
        <v>41</v>
      </c>
      <c r="LNV148" s="153" t="s">
        <v>14</v>
      </c>
      <c r="LNW148" s="153"/>
      <c r="LNX148" s="3" t="s">
        <v>41</v>
      </c>
      <c r="LNZ148" s="153" t="s">
        <v>14</v>
      </c>
      <c r="LOA148" s="153"/>
      <c r="LOB148" s="3" t="s">
        <v>41</v>
      </c>
      <c r="LOD148" s="153" t="s">
        <v>14</v>
      </c>
      <c r="LOE148" s="153"/>
      <c r="LOF148" s="3" t="s">
        <v>41</v>
      </c>
      <c r="LOH148" s="153" t="s">
        <v>14</v>
      </c>
      <c r="LOI148" s="153"/>
      <c r="LOJ148" s="3" t="s">
        <v>41</v>
      </c>
      <c r="LOL148" s="153" t="s">
        <v>14</v>
      </c>
      <c r="LOM148" s="153"/>
      <c r="LON148" s="3" t="s">
        <v>41</v>
      </c>
      <c r="LOP148" s="153" t="s">
        <v>14</v>
      </c>
      <c r="LOQ148" s="153"/>
      <c r="LOR148" s="3" t="s">
        <v>41</v>
      </c>
      <c r="LOT148" s="153" t="s">
        <v>14</v>
      </c>
      <c r="LOU148" s="153"/>
      <c r="LOV148" s="3" t="s">
        <v>41</v>
      </c>
      <c r="LOX148" s="153" t="s">
        <v>14</v>
      </c>
      <c r="LOY148" s="153"/>
      <c r="LOZ148" s="3" t="s">
        <v>41</v>
      </c>
      <c r="LPB148" s="153" t="s">
        <v>14</v>
      </c>
      <c r="LPC148" s="153"/>
      <c r="LPD148" s="3" t="s">
        <v>41</v>
      </c>
      <c r="LPF148" s="153" t="s">
        <v>14</v>
      </c>
      <c r="LPG148" s="153"/>
      <c r="LPH148" s="3" t="s">
        <v>41</v>
      </c>
      <c r="LPJ148" s="153" t="s">
        <v>14</v>
      </c>
      <c r="LPK148" s="153"/>
      <c r="LPL148" s="3" t="s">
        <v>41</v>
      </c>
      <c r="LPN148" s="153" t="s">
        <v>14</v>
      </c>
      <c r="LPO148" s="153"/>
      <c r="LPP148" s="3" t="s">
        <v>41</v>
      </c>
      <c r="LPR148" s="153" t="s">
        <v>14</v>
      </c>
      <c r="LPS148" s="153"/>
      <c r="LPT148" s="3" t="s">
        <v>41</v>
      </c>
      <c r="LPV148" s="153" t="s">
        <v>14</v>
      </c>
      <c r="LPW148" s="153"/>
      <c r="LPX148" s="3" t="s">
        <v>41</v>
      </c>
      <c r="LPZ148" s="153" t="s">
        <v>14</v>
      </c>
      <c r="LQA148" s="153"/>
      <c r="LQB148" s="3" t="s">
        <v>41</v>
      </c>
      <c r="LQD148" s="153" t="s">
        <v>14</v>
      </c>
      <c r="LQE148" s="153"/>
      <c r="LQF148" s="3" t="s">
        <v>41</v>
      </c>
      <c r="LQH148" s="153" t="s">
        <v>14</v>
      </c>
      <c r="LQI148" s="153"/>
      <c r="LQJ148" s="3" t="s">
        <v>41</v>
      </c>
      <c r="LQL148" s="153" t="s">
        <v>14</v>
      </c>
      <c r="LQM148" s="153"/>
      <c r="LQN148" s="3" t="s">
        <v>41</v>
      </c>
      <c r="LQP148" s="153" t="s">
        <v>14</v>
      </c>
      <c r="LQQ148" s="153"/>
      <c r="LQR148" s="3" t="s">
        <v>41</v>
      </c>
      <c r="LQT148" s="153" t="s">
        <v>14</v>
      </c>
      <c r="LQU148" s="153"/>
      <c r="LQV148" s="3" t="s">
        <v>41</v>
      </c>
      <c r="LQX148" s="153" t="s">
        <v>14</v>
      </c>
      <c r="LQY148" s="153"/>
      <c r="LQZ148" s="3" t="s">
        <v>41</v>
      </c>
      <c r="LRB148" s="153" t="s">
        <v>14</v>
      </c>
      <c r="LRC148" s="153"/>
      <c r="LRD148" s="3" t="s">
        <v>41</v>
      </c>
      <c r="LRF148" s="153" t="s">
        <v>14</v>
      </c>
      <c r="LRG148" s="153"/>
      <c r="LRH148" s="3" t="s">
        <v>41</v>
      </c>
      <c r="LRJ148" s="153" t="s">
        <v>14</v>
      </c>
      <c r="LRK148" s="153"/>
      <c r="LRL148" s="3" t="s">
        <v>41</v>
      </c>
      <c r="LRN148" s="153" t="s">
        <v>14</v>
      </c>
      <c r="LRO148" s="153"/>
      <c r="LRP148" s="3" t="s">
        <v>41</v>
      </c>
      <c r="LRR148" s="153" t="s">
        <v>14</v>
      </c>
      <c r="LRS148" s="153"/>
      <c r="LRT148" s="3" t="s">
        <v>41</v>
      </c>
      <c r="LRV148" s="153" t="s">
        <v>14</v>
      </c>
      <c r="LRW148" s="153"/>
      <c r="LRX148" s="3" t="s">
        <v>41</v>
      </c>
      <c r="LRZ148" s="153" t="s">
        <v>14</v>
      </c>
      <c r="LSA148" s="153"/>
      <c r="LSB148" s="3" t="s">
        <v>41</v>
      </c>
      <c r="LSD148" s="153" t="s">
        <v>14</v>
      </c>
      <c r="LSE148" s="153"/>
      <c r="LSF148" s="3" t="s">
        <v>41</v>
      </c>
      <c r="LSH148" s="153" t="s">
        <v>14</v>
      </c>
      <c r="LSI148" s="153"/>
      <c r="LSJ148" s="3" t="s">
        <v>41</v>
      </c>
      <c r="LSL148" s="153" t="s">
        <v>14</v>
      </c>
      <c r="LSM148" s="153"/>
      <c r="LSN148" s="3" t="s">
        <v>41</v>
      </c>
      <c r="LSP148" s="153" t="s">
        <v>14</v>
      </c>
      <c r="LSQ148" s="153"/>
      <c r="LSR148" s="3" t="s">
        <v>41</v>
      </c>
      <c r="LST148" s="153" t="s">
        <v>14</v>
      </c>
      <c r="LSU148" s="153"/>
      <c r="LSV148" s="3" t="s">
        <v>41</v>
      </c>
      <c r="LSX148" s="153" t="s">
        <v>14</v>
      </c>
      <c r="LSY148" s="153"/>
      <c r="LSZ148" s="3" t="s">
        <v>41</v>
      </c>
      <c r="LTB148" s="153" t="s">
        <v>14</v>
      </c>
      <c r="LTC148" s="153"/>
      <c r="LTD148" s="3" t="s">
        <v>41</v>
      </c>
      <c r="LTF148" s="153" t="s">
        <v>14</v>
      </c>
      <c r="LTG148" s="153"/>
      <c r="LTH148" s="3" t="s">
        <v>41</v>
      </c>
      <c r="LTJ148" s="153" t="s">
        <v>14</v>
      </c>
      <c r="LTK148" s="153"/>
      <c r="LTL148" s="3" t="s">
        <v>41</v>
      </c>
      <c r="LTN148" s="153" t="s">
        <v>14</v>
      </c>
      <c r="LTO148" s="153"/>
      <c r="LTP148" s="3" t="s">
        <v>41</v>
      </c>
      <c r="LTR148" s="153" t="s">
        <v>14</v>
      </c>
      <c r="LTS148" s="153"/>
      <c r="LTT148" s="3" t="s">
        <v>41</v>
      </c>
      <c r="LTV148" s="153" t="s">
        <v>14</v>
      </c>
      <c r="LTW148" s="153"/>
      <c r="LTX148" s="3" t="s">
        <v>41</v>
      </c>
      <c r="LTZ148" s="153" t="s">
        <v>14</v>
      </c>
      <c r="LUA148" s="153"/>
      <c r="LUB148" s="3" t="s">
        <v>41</v>
      </c>
      <c r="LUD148" s="153" t="s">
        <v>14</v>
      </c>
      <c r="LUE148" s="153"/>
      <c r="LUF148" s="3" t="s">
        <v>41</v>
      </c>
      <c r="LUH148" s="153" t="s">
        <v>14</v>
      </c>
      <c r="LUI148" s="153"/>
      <c r="LUJ148" s="3" t="s">
        <v>41</v>
      </c>
      <c r="LUL148" s="153" t="s">
        <v>14</v>
      </c>
      <c r="LUM148" s="153"/>
      <c r="LUN148" s="3" t="s">
        <v>41</v>
      </c>
      <c r="LUP148" s="153" t="s">
        <v>14</v>
      </c>
      <c r="LUQ148" s="153"/>
      <c r="LUR148" s="3" t="s">
        <v>41</v>
      </c>
      <c r="LUT148" s="153" t="s">
        <v>14</v>
      </c>
      <c r="LUU148" s="153"/>
      <c r="LUV148" s="3" t="s">
        <v>41</v>
      </c>
      <c r="LUX148" s="153" t="s">
        <v>14</v>
      </c>
      <c r="LUY148" s="153"/>
      <c r="LUZ148" s="3" t="s">
        <v>41</v>
      </c>
      <c r="LVB148" s="153" t="s">
        <v>14</v>
      </c>
      <c r="LVC148" s="153"/>
      <c r="LVD148" s="3" t="s">
        <v>41</v>
      </c>
      <c r="LVF148" s="153" t="s">
        <v>14</v>
      </c>
      <c r="LVG148" s="153"/>
      <c r="LVH148" s="3" t="s">
        <v>41</v>
      </c>
      <c r="LVJ148" s="153" t="s">
        <v>14</v>
      </c>
      <c r="LVK148" s="153"/>
      <c r="LVL148" s="3" t="s">
        <v>41</v>
      </c>
      <c r="LVN148" s="153" t="s">
        <v>14</v>
      </c>
      <c r="LVO148" s="153"/>
      <c r="LVP148" s="3" t="s">
        <v>41</v>
      </c>
      <c r="LVR148" s="153" t="s">
        <v>14</v>
      </c>
      <c r="LVS148" s="153"/>
      <c r="LVT148" s="3" t="s">
        <v>41</v>
      </c>
      <c r="LVV148" s="153" t="s">
        <v>14</v>
      </c>
      <c r="LVW148" s="153"/>
      <c r="LVX148" s="3" t="s">
        <v>41</v>
      </c>
      <c r="LVZ148" s="153" t="s">
        <v>14</v>
      </c>
      <c r="LWA148" s="153"/>
      <c r="LWB148" s="3" t="s">
        <v>41</v>
      </c>
      <c r="LWD148" s="153" t="s">
        <v>14</v>
      </c>
      <c r="LWE148" s="153"/>
      <c r="LWF148" s="3" t="s">
        <v>41</v>
      </c>
      <c r="LWH148" s="153" t="s">
        <v>14</v>
      </c>
      <c r="LWI148" s="153"/>
      <c r="LWJ148" s="3" t="s">
        <v>41</v>
      </c>
      <c r="LWL148" s="153" t="s">
        <v>14</v>
      </c>
      <c r="LWM148" s="153"/>
      <c r="LWN148" s="3" t="s">
        <v>41</v>
      </c>
      <c r="LWP148" s="153" t="s">
        <v>14</v>
      </c>
      <c r="LWQ148" s="153"/>
      <c r="LWR148" s="3" t="s">
        <v>41</v>
      </c>
      <c r="LWT148" s="153" t="s">
        <v>14</v>
      </c>
      <c r="LWU148" s="153"/>
      <c r="LWV148" s="3" t="s">
        <v>41</v>
      </c>
      <c r="LWX148" s="153" t="s">
        <v>14</v>
      </c>
      <c r="LWY148" s="153"/>
      <c r="LWZ148" s="3" t="s">
        <v>41</v>
      </c>
      <c r="LXB148" s="153" t="s">
        <v>14</v>
      </c>
      <c r="LXC148" s="153"/>
      <c r="LXD148" s="3" t="s">
        <v>41</v>
      </c>
      <c r="LXF148" s="153" t="s">
        <v>14</v>
      </c>
      <c r="LXG148" s="153"/>
      <c r="LXH148" s="3" t="s">
        <v>41</v>
      </c>
      <c r="LXJ148" s="153" t="s">
        <v>14</v>
      </c>
      <c r="LXK148" s="153"/>
      <c r="LXL148" s="3" t="s">
        <v>41</v>
      </c>
      <c r="LXN148" s="153" t="s">
        <v>14</v>
      </c>
      <c r="LXO148" s="153"/>
      <c r="LXP148" s="3" t="s">
        <v>41</v>
      </c>
      <c r="LXR148" s="153" t="s">
        <v>14</v>
      </c>
      <c r="LXS148" s="153"/>
      <c r="LXT148" s="3" t="s">
        <v>41</v>
      </c>
      <c r="LXV148" s="153" t="s">
        <v>14</v>
      </c>
      <c r="LXW148" s="153"/>
      <c r="LXX148" s="3" t="s">
        <v>41</v>
      </c>
      <c r="LXZ148" s="153" t="s">
        <v>14</v>
      </c>
      <c r="LYA148" s="153"/>
      <c r="LYB148" s="3" t="s">
        <v>41</v>
      </c>
      <c r="LYD148" s="153" t="s">
        <v>14</v>
      </c>
      <c r="LYE148" s="153"/>
      <c r="LYF148" s="3" t="s">
        <v>41</v>
      </c>
      <c r="LYH148" s="153" t="s">
        <v>14</v>
      </c>
      <c r="LYI148" s="153"/>
      <c r="LYJ148" s="3" t="s">
        <v>41</v>
      </c>
      <c r="LYL148" s="153" t="s">
        <v>14</v>
      </c>
      <c r="LYM148" s="153"/>
      <c r="LYN148" s="3" t="s">
        <v>41</v>
      </c>
      <c r="LYP148" s="153" t="s">
        <v>14</v>
      </c>
      <c r="LYQ148" s="153"/>
      <c r="LYR148" s="3" t="s">
        <v>41</v>
      </c>
      <c r="LYT148" s="153" t="s">
        <v>14</v>
      </c>
      <c r="LYU148" s="153"/>
      <c r="LYV148" s="3" t="s">
        <v>41</v>
      </c>
      <c r="LYX148" s="153" t="s">
        <v>14</v>
      </c>
      <c r="LYY148" s="153"/>
      <c r="LYZ148" s="3" t="s">
        <v>41</v>
      </c>
      <c r="LZB148" s="153" t="s">
        <v>14</v>
      </c>
      <c r="LZC148" s="153"/>
      <c r="LZD148" s="3" t="s">
        <v>41</v>
      </c>
      <c r="LZF148" s="153" t="s">
        <v>14</v>
      </c>
      <c r="LZG148" s="153"/>
      <c r="LZH148" s="3" t="s">
        <v>41</v>
      </c>
      <c r="LZJ148" s="153" t="s">
        <v>14</v>
      </c>
      <c r="LZK148" s="153"/>
      <c r="LZL148" s="3" t="s">
        <v>41</v>
      </c>
      <c r="LZN148" s="153" t="s">
        <v>14</v>
      </c>
      <c r="LZO148" s="153"/>
      <c r="LZP148" s="3" t="s">
        <v>41</v>
      </c>
      <c r="LZR148" s="153" t="s">
        <v>14</v>
      </c>
      <c r="LZS148" s="153"/>
      <c r="LZT148" s="3" t="s">
        <v>41</v>
      </c>
      <c r="LZV148" s="153" t="s">
        <v>14</v>
      </c>
      <c r="LZW148" s="153"/>
      <c r="LZX148" s="3" t="s">
        <v>41</v>
      </c>
      <c r="LZZ148" s="153" t="s">
        <v>14</v>
      </c>
      <c r="MAA148" s="153"/>
      <c r="MAB148" s="3" t="s">
        <v>41</v>
      </c>
      <c r="MAD148" s="153" t="s">
        <v>14</v>
      </c>
      <c r="MAE148" s="153"/>
      <c r="MAF148" s="3" t="s">
        <v>41</v>
      </c>
      <c r="MAH148" s="153" t="s">
        <v>14</v>
      </c>
      <c r="MAI148" s="153"/>
      <c r="MAJ148" s="3" t="s">
        <v>41</v>
      </c>
      <c r="MAL148" s="153" t="s">
        <v>14</v>
      </c>
      <c r="MAM148" s="153"/>
      <c r="MAN148" s="3" t="s">
        <v>41</v>
      </c>
      <c r="MAP148" s="153" t="s">
        <v>14</v>
      </c>
      <c r="MAQ148" s="153"/>
      <c r="MAR148" s="3" t="s">
        <v>41</v>
      </c>
      <c r="MAT148" s="153" t="s">
        <v>14</v>
      </c>
      <c r="MAU148" s="153"/>
      <c r="MAV148" s="3" t="s">
        <v>41</v>
      </c>
      <c r="MAX148" s="153" t="s">
        <v>14</v>
      </c>
      <c r="MAY148" s="153"/>
      <c r="MAZ148" s="3" t="s">
        <v>41</v>
      </c>
      <c r="MBB148" s="153" t="s">
        <v>14</v>
      </c>
      <c r="MBC148" s="153"/>
      <c r="MBD148" s="3" t="s">
        <v>41</v>
      </c>
      <c r="MBF148" s="153" t="s">
        <v>14</v>
      </c>
      <c r="MBG148" s="153"/>
      <c r="MBH148" s="3" t="s">
        <v>41</v>
      </c>
      <c r="MBJ148" s="153" t="s">
        <v>14</v>
      </c>
      <c r="MBK148" s="153"/>
      <c r="MBL148" s="3" t="s">
        <v>41</v>
      </c>
      <c r="MBN148" s="153" t="s">
        <v>14</v>
      </c>
      <c r="MBO148" s="153"/>
      <c r="MBP148" s="3" t="s">
        <v>41</v>
      </c>
      <c r="MBR148" s="153" t="s">
        <v>14</v>
      </c>
      <c r="MBS148" s="153"/>
      <c r="MBT148" s="3" t="s">
        <v>41</v>
      </c>
      <c r="MBV148" s="153" t="s">
        <v>14</v>
      </c>
      <c r="MBW148" s="153"/>
      <c r="MBX148" s="3" t="s">
        <v>41</v>
      </c>
      <c r="MBZ148" s="153" t="s">
        <v>14</v>
      </c>
      <c r="MCA148" s="153"/>
      <c r="MCB148" s="3" t="s">
        <v>41</v>
      </c>
      <c r="MCD148" s="153" t="s">
        <v>14</v>
      </c>
      <c r="MCE148" s="153"/>
      <c r="MCF148" s="3" t="s">
        <v>41</v>
      </c>
      <c r="MCH148" s="153" t="s">
        <v>14</v>
      </c>
      <c r="MCI148" s="153"/>
      <c r="MCJ148" s="3" t="s">
        <v>41</v>
      </c>
      <c r="MCL148" s="153" t="s">
        <v>14</v>
      </c>
      <c r="MCM148" s="153"/>
      <c r="MCN148" s="3" t="s">
        <v>41</v>
      </c>
      <c r="MCP148" s="153" t="s">
        <v>14</v>
      </c>
      <c r="MCQ148" s="153"/>
      <c r="MCR148" s="3" t="s">
        <v>41</v>
      </c>
      <c r="MCT148" s="153" t="s">
        <v>14</v>
      </c>
      <c r="MCU148" s="153"/>
      <c r="MCV148" s="3" t="s">
        <v>41</v>
      </c>
      <c r="MCX148" s="153" t="s">
        <v>14</v>
      </c>
      <c r="MCY148" s="153"/>
      <c r="MCZ148" s="3" t="s">
        <v>41</v>
      </c>
      <c r="MDB148" s="153" t="s">
        <v>14</v>
      </c>
      <c r="MDC148" s="153"/>
      <c r="MDD148" s="3" t="s">
        <v>41</v>
      </c>
      <c r="MDF148" s="153" t="s">
        <v>14</v>
      </c>
      <c r="MDG148" s="153"/>
      <c r="MDH148" s="3" t="s">
        <v>41</v>
      </c>
      <c r="MDJ148" s="153" t="s">
        <v>14</v>
      </c>
      <c r="MDK148" s="153"/>
      <c r="MDL148" s="3" t="s">
        <v>41</v>
      </c>
      <c r="MDN148" s="153" t="s">
        <v>14</v>
      </c>
      <c r="MDO148" s="153"/>
      <c r="MDP148" s="3" t="s">
        <v>41</v>
      </c>
      <c r="MDR148" s="153" t="s">
        <v>14</v>
      </c>
      <c r="MDS148" s="153"/>
      <c r="MDT148" s="3" t="s">
        <v>41</v>
      </c>
      <c r="MDV148" s="153" t="s">
        <v>14</v>
      </c>
      <c r="MDW148" s="153"/>
      <c r="MDX148" s="3" t="s">
        <v>41</v>
      </c>
      <c r="MDZ148" s="153" t="s">
        <v>14</v>
      </c>
      <c r="MEA148" s="153"/>
      <c r="MEB148" s="3" t="s">
        <v>41</v>
      </c>
      <c r="MED148" s="153" t="s">
        <v>14</v>
      </c>
      <c r="MEE148" s="153"/>
      <c r="MEF148" s="3" t="s">
        <v>41</v>
      </c>
      <c r="MEH148" s="153" t="s">
        <v>14</v>
      </c>
      <c r="MEI148" s="153"/>
      <c r="MEJ148" s="3" t="s">
        <v>41</v>
      </c>
      <c r="MEL148" s="153" t="s">
        <v>14</v>
      </c>
      <c r="MEM148" s="153"/>
      <c r="MEN148" s="3" t="s">
        <v>41</v>
      </c>
      <c r="MEP148" s="153" t="s">
        <v>14</v>
      </c>
      <c r="MEQ148" s="153"/>
      <c r="MER148" s="3" t="s">
        <v>41</v>
      </c>
      <c r="MET148" s="153" t="s">
        <v>14</v>
      </c>
      <c r="MEU148" s="153"/>
      <c r="MEV148" s="3" t="s">
        <v>41</v>
      </c>
      <c r="MEX148" s="153" t="s">
        <v>14</v>
      </c>
      <c r="MEY148" s="153"/>
      <c r="MEZ148" s="3" t="s">
        <v>41</v>
      </c>
      <c r="MFB148" s="153" t="s">
        <v>14</v>
      </c>
      <c r="MFC148" s="153"/>
      <c r="MFD148" s="3" t="s">
        <v>41</v>
      </c>
      <c r="MFF148" s="153" t="s">
        <v>14</v>
      </c>
      <c r="MFG148" s="153"/>
      <c r="MFH148" s="3" t="s">
        <v>41</v>
      </c>
      <c r="MFJ148" s="153" t="s">
        <v>14</v>
      </c>
      <c r="MFK148" s="153"/>
      <c r="MFL148" s="3" t="s">
        <v>41</v>
      </c>
      <c r="MFN148" s="153" t="s">
        <v>14</v>
      </c>
      <c r="MFO148" s="153"/>
      <c r="MFP148" s="3" t="s">
        <v>41</v>
      </c>
      <c r="MFR148" s="153" t="s">
        <v>14</v>
      </c>
      <c r="MFS148" s="153"/>
      <c r="MFT148" s="3" t="s">
        <v>41</v>
      </c>
      <c r="MFV148" s="153" t="s">
        <v>14</v>
      </c>
      <c r="MFW148" s="153"/>
      <c r="MFX148" s="3" t="s">
        <v>41</v>
      </c>
      <c r="MFZ148" s="153" t="s">
        <v>14</v>
      </c>
      <c r="MGA148" s="153"/>
      <c r="MGB148" s="3" t="s">
        <v>41</v>
      </c>
      <c r="MGD148" s="153" t="s">
        <v>14</v>
      </c>
      <c r="MGE148" s="153"/>
      <c r="MGF148" s="3" t="s">
        <v>41</v>
      </c>
      <c r="MGH148" s="153" t="s">
        <v>14</v>
      </c>
      <c r="MGI148" s="153"/>
      <c r="MGJ148" s="3" t="s">
        <v>41</v>
      </c>
      <c r="MGL148" s="153" t="s">
        <v>14</v>
      </c>
      <c r="MGM148" s="153"/>
      <c r="MGN148" s="3" t="s">
        <v>41</v>
      </c>
      <c r="MGP148" s="153" t="s">
        <v>14</v>
      </c>
      <c r="MGQ148" s="153"/>
      <c r="MGR148" s="3" t="s">
        <v>41</v>
      </c>
      <c r="MGT148" s="153" t="s">
        <v>14</v>
      </c>
      <c r="MGU148" s="153"/>
      <c r="MGV148" s="3" t="s">
        <v>41</v>
      </c>
      <c r="MGX148" s="153" t="s">
        <v>14</v>
      </c>
      <c r="MGY148" s="153"/>
      <c r="MGZ148" s="3" t="s">
        <v>41</v>
      </c>
      <c r="MHB148" s="153" t="s">
        <v>14</v>
      </c>
      <c r="MHC148" s="153"/>
      <c r="MHD148" s="3" t="s">
        <v>41</v>
      </c>
      <c r="MHF148" s="153" t="s">
        <v>14</v>
      </c>
      <c r="MHG148" s="153"/>
      <c r="MHH148" s="3" t="s">
        <v>41</v>
      </c>
      <c r="MHJ148" s="153" t="s">
        <v>14</v>
      </c>
      <c r="MHK148" s="153"/>
      <c r="MHL148" s="3" t="s">
        <v>41</v>
      </c>
      <c r="MHN148" s="153" t="s">
        <v>14</v>
      </c>
      <c r="MHO148" s="153"/>
      <c r="MHP148" s="3" t="s">
        <v>41</v>
      </c>
      <c r="MHR148" s="153" t="s">
        <v>14</v>
      </c>
      <c r="MHS148" s="153"/>
      <c r="MHT148" s="3" t="s">
        <v>41</v>
      </c>
      <c r="MHV148" s="153" t="s">
        <v>14</v>
      </c>
      <c r="MHW148" s="153"/>
      <c r="MHX148" s="3" t="s">
        <v>41</v>
      </c>
      <c r="MHZ148" s="153" t="s">
        <v>14</v>
      </c>
      <c r="MIA148" s="153"/>
      <c r="MIB148" s="3" t="s">
        <v>41</v>
      </c>
      <c r="MID148" s="153" t="s">
        <v>14</v>
      </c>
      <c r="MIE148" s="153"/>
      <c r="MIF148" s="3" t="s">
        <v>41</v>
      </c>
      <c r="MIH148" s="153" t="s">
        <v>14</v>
      </c>
      <c r="MII148" s="153"/>
      <c r="MIJ148" s="3" t="s">
        <v>41</v>
      </c>
      <c r="MIL148" s="153" t="s">
        <v>14</v>
      </c>
      <c r="MIM148" s="153"/>
      <c r="MIN148" s="3" t="s">
        <v>41</v>
      </c>
      <c r="MIP148" s="153" t="s">
        <v>14</v>
      </c>
      <c r="MIQ148" s="153"/>
      <c r="MIR148" s="3" t="s">
        <v>41</v>
      </c>
      <c r="MIT148" s="153" t="s">
        <v>14</v>
      </c>
      <c r="MIU148" s="153"/>
      <c r="MIV148" s="3" t="s">
        <v>41</v>
      </c>
      <c r="MIX148" s="153" t="s">
        <v>14</v>
      </c>
      <c r="MIY148" s="153"/>
      <c r="MIZ148" s="3" t="s">
        <v>41</v>
      </c>
      <c r="MJB148" s="153" t="s">
        <v>14</v>
      </c>
      <c r="MJC148" s="153"/>
      <c r="MJD148" s="3" t="s">
        <v>41</v>
      </c>
      <c r="MJF148" s="153" t="s">
        <v>14</v>
      </c>
      <c r="MJG148" s="153"/>
      <c r="MJH148" s="3" t="s">
        <v>41</v>
      </c>
      <c r="MJJ148" s="153" t="s">
        <v>14</v>
      </c>
      <c r="MJK148" s="153"/>
      <c r="MJL148" s="3" t="s">
        <v>41</v>
      </c>
      <c r="MJN148" s="153" t="s">
        <v>14</v>
      </c>
      <c r="MJO148" s="153"/>
      <c r="MJP148" s="3" t="s">
        <v>41</v>
      </c>
      <c r="MJR148" s="153" t="s">
        <v>14</v>
      </c>
      <c r="MJS148" s="153"/>
      <c r="MJT148" s="3" t="s">
        <v>41</v>
      </c>
      <c r="MJV148" s="153" t="s">
        <v>14</v>
      </c>
      <c r="MJW148" s="153"/>
      <c r="MJX148" s="3" t="s">
        <v>41</v>
      </c>
      <c r="MJZ148" s="153" t="s">
        <v>14</v>
      </c>
      <c r="MKA148" s="153"/>
      <c r="MKB148" s="3" t="s">
        <v>41</v>
      </c>
      <c r="MKD148" s="153" t="s">
        <v>14</v>
      </c>
      <c r="MKE148" s="153"/>
      <c r="MKF148" s="3" t="s">
        <v>41</v>
      </c>
      <c r="MKH148" s="153" t="s">
        <v>14</v>
      </c>
      <c r="MKI148" s="153"/>
      <c r="MKJ148" s="3" t="s">
        <v>41</v>
      </c>
      <c r="MKL148" s="153" t="s">
        <v>14</v>
      </c>
      <c r="MKM148" s="153"/>
      <c r="MKN148" s="3" t="s">
        <v>41</v>
      </c>
      <c r="MKP148" s="153" t="s">
        <v>14</v>
      </c>
      <c r="MKQ148" s="153"/>
      <c r="MKR148" s="3" t="s">
        <v>41</v>
      </c>
      <c r="MKT148" s="153" t="s">
        <v>14</v>
      </c>
      <c r="MKU148" s="153"/>
      <c r="MKV148" s="3" t="s">
        <v>41</v>
      </c>
      <c r="MKX148" s="153" t="s">
        <v>14</v>
      </c>
      <c r="MKY148" s="153"/>
      <c r="MKZ148" s="3" t="s">
        <v>41</v>
      </c>
      <c r="MLB148" s="153" t="s">
        <v>14</v>
      </c>
      <c r="MLC148" s="153"/>
      <c r="MLD148" s="3" t="s">
        <v>41</v>
      </c>
      <c r="MLF148" s="153" t="s">
        <v>14</v>
      </c>
      <c r="MLG148" s="153"/>
      <c r="MLH148" s="3" t="s">
        <v>41</v>
      </c>
      <c r="MLJ148" s="153" t="s">
        <v>14</v>
      </c>
      <c r="MLK148" s="153"/>
      <c r="MLL148" s="3" t="s">
        <v>41</v>
      </c>
      <c r="MLN148" s="153" t="s">
        <v>14</v>
      </c>
      <c r="MLO148" s="153"/>
      <c r="MLP148" s="3" t="s">
        <v>41</v>
      </c>
      <c r="MLR148" s="153" t="s">
        <v>14</v>
      </c>
      <c r="MLS148" s="153"/>
      <c r="MLT148" s="3" t="s">
        <v>41</v>
      </c>
      <c r="MLV148" s="153" t="s">
        <v>14</v>
      </c>
      <c r="MLW148" s="153"/>
      <c r="MLX148" s="3" t="s">
        <v>41</v>
      </c>
      <c r="MLZ148" s="153" t="s">
        <v>14</v>
      </c>
      <c r="MMA148" s="153"/>
      <c r="MMB148" s="3" t="s">
        <v>41</v>
      </c>
      <c r="MMD148" s="153" t="s">
        <v>14</v>
      </c>
      <c r="MME148" s="153"/>
      <c r="MMF148" s="3" t="s">
        <v>41</v>
      </c>
      <c r="MMH148" s="153" t="s">
        <v>14</v>
      </c>
      <c r="MMI148" s="153"/>
      <c r="MMJ148" s="3" t="s">
        <v>41</v>
      </c>
      <c r="MML148" s="153" t="s">
        <v>14</v>
      </c>
      <c r="MMM148" s="153"/>
      <c r="MMN148" s="3" t="s">
        <v>41</v>
      </c>
      <c r="MMP148" s="153" t="s">
        <v>14</v>
      </c>
      <c r="MMQ148" s="153"/>
      <c r="MMR148" s="3" t="s">
        <v>41</v>
      </c>
      <c r="MMT148" s="153" t="s">
        <v>14</v>
      </c>
      <c r="MMU148" s="153"/>
      <c r="MMV148" s="3" t="s">
        <v>41</v>
      </c>
      <c r="MMX148" s="153" t="s">
        <v>14</v>
      </c>
      <c r="MMY148" s="153"/>
      <c r="MMZ148" s="3" t="s">
        <v>41</v>
      </c>
      <c r="MNB148" s="153" t="s">
        <v>14</v>
      </c>
      <c r="MNC148" s="153"/>
      <c r="MND148" s="3" t="s">
        <v>41</v>
      </c>
      <c r="MNF148" s="153" t="s">
        <v>14</v>
      </c>
      <c r="MNG148" s="153"/>
      <c r="MNH148" s="3" t="s">
        <v>41</v>
      </c>
      <c r="MNJ148" s="153" t="s">
        <v>14</v>
      </c>
      <c r="MNK148" s="153"/>
      <c r="MNL148" s="3" t="s">
        <v>41</v>
      </c>
      <c r="MNN148" s="153" t="s">
        <v>14</v>
      </c>
      <c r="MNO148" s="153"/>
      <c r="MNP148" s="3" t="s">
        <v>41</v>
      </c>
      <c r="MNR148" s="153" t="s">
        <v>14</v>
      </c>
      <c r="MNS148" s="153"/>
      <c r="MNT148" s="3" t="s">
        <v>41</v>
      </c>
      <c r="MNV148" s="153" t="s">
        <v>14</v>
      </c>
      <c r="MNW148" s="153"/>
      <c r="MNX148" s="3" t="s">
        <v>41</v>
      </c>
      <c r="MNZ148" s="153" t="s">
        <v>14</v>
      </c>
      <c r="MOA148" s="153"/>
      <c r="MOB148" s="3" t="s">
        <v>41</v>
      </c>
      <c r="MOD148" s="153" t="s">
        <v>14</v>
      </c>
      <c r="MOE148" s="153"/>
      <c r="MOF148" s="3" t="s">
        <v>41</v>
      </c>
      <c r="MOH148" s="153" t="s">
        <v>14</v>
      </c>
      <c r="MOI148" s="153"/>
      <c r="MOJ148" s="3" t="s">
        <v>41</v>
      </c>
      <c r="MOL148" s="153" t="s">
        <v>14</v>
      </c>
      <c r="MOM148" s="153"/>
      <c r="MON148" s="3" t="s">
        <v>41</v>
      </c>
      <c r="MOP148" s="153" t="s">
        <v>14</v>
      </c>
      <c r="MOQ148" s="153"/>
      <c r="MOR148" s="3" t="s">
        <v>41</v>
      </c>
      <c r="MOT148" s="153" t="s">
        <v>14</v>
      </c>
      <c r="MOU148" s="153"/>
      <c r="MOV148" s="3" t="s">
        <v>41</v>
      </c>
      <c r="MOX148" s="153" t="s">
        <v>14</v>
      </c>
      <c r="MOY148" s="153"/>
      <c r="MOZ148" s="3" t="s">
        <v>41</v>
      </c>
      <c r="MPB148" s="153" t="s">
        <v>14</v>
      </c>
      <c r="MPC148" s="153"/>
      <c r="MPD148" s="3" t="s">
        <v>41</v>
      </c>
      <c r="MPF148" s="153" t="s">
        <v>14</v>
      </c>
      <c r="MPG148" s="153"/>
      <c r="MPH148" s="3" t="s">
        <v>41</v>
      </c>
      <c r="MPJ148" s="153" t="s">
        <v>14</v>
      </c>
      <c r="MPK148" s="153"/>
      <c r="MPL148" s="3" t="s">
        <v>41</v>
      </c>
      <c r="MPN148" s="153" t="s">
        <v>14</v>
      </c>
      <c r="MPO148" s="153"/>
      <c r="MPP148" s="3" t="s">
        <v>41</v>
      </c>
      <c r="MPR148" s="153" t="s">
        <v>14</v>
      </c>
      <c r="MPS148" s="153"/>
      <c r="MPT148" s="3" t="s">
        <v>41</v>
      </c>
      <c r="MPV148" s="153" t="s">
        <v>14</v>
      </c>
      <c r="MPW148" s="153"/>
      <c r="MPX148" s="3" t="s">
        <v>41</v>
      </c>
      <c r="MPZ148" s="153" t="s">
        <v>14</v>
      </c>
      <c r="MQA148" s="153"/>
      <c r="MQB148" s="3" t="s">
        <v>41</v>
      </c>
      <c r="MQD148" s="153" t="s">
        <v>14</v>
      </c>
      <c r="MQE148" s="153"/>
      <c r="MQF148" s="3" t="s">
        <v>41</v>
      </c>
      <c r="MQH148" s="153" t="s">
        <v>14</v>
      </c>
      <c r="MQI148" s="153"/>
      <c r="MQJ148" s="3" t="s">
        <v>41</v>
      </c>
      <c r="MQL148" s="153" t="s">
        <v>14</v>
      </c>
      <c r="MQM148" s="153"/>
      <c r="MQN148" s="3" t="s">
        <v>41</v>
      </c>
      <c r="MQP148" s="153" t="s">
        <v>14</v>
      </c>
      <c r="MQQ148" s="153"/>
      <c r="MQR148" s="3" t="s">
        <v>41</v>
      </c>
      <c r="MQT148" s="153" t="s">
        <v>14</v>
      </c>
      <c r="MQU148" s="153"/>
      <c r="MQV148" s="3" t="s">
        <v>41</v>
      </c>
      <c r="MQX148" s="153" t="s">
        <v>14</v>
      </c>
      <c r="MQY148" s="153"/>
      <c r="MQZ148" s="3" t="s">
        <v>41</v>
      </c>
      <c r="MRB148" s="153" t="s">
        <v>14</v>
      </c>
      <c r="MRC148" s="153"/>
      <c r="MRD148" s="3" t="s">
        <v>41</v>
      </c>
      <c r="MRF148" s="153" t="s">
        <v>14</v>
      </c>
      <c r="MRG148" s="153"/>
      <c r="MRH148" s="3" t="s">
        <v>41</v>
      </c>
      <c r="MRJ148" s="153" t="s">
        <v>14</v>
      </c>
      <c r="MRK148" s="153"/>
      <c r="MRL148" s="3" t="s">
        <v>41</v>
      </c>
      <c r="MRN148" s="153" t="s">
        <v>14</v>
      </c>
      <c r="MRO148" s="153"/>
      <c r="MRP148" s="3" t="s">
        <v>41</v>
      </c>
      <c r="MRR148" s="153" t="s">
        <v>14</v>
      </c>
      <c r="MRS148" s="153"/>
      <c r="MRT148" s="3" t="s">
        <v>41</v>
      </c>
      <c r="MRV148" s="153" t="s">
        <v>14</v>
      </c>
      <c r="MRW148" s="153"/>
      <c r="MRX148" s="3" t="s">
        <v>41</v>
      </c>
      <c r="MRZ148" s="153" t="s">
        <v>14</v>
      </c>
      <c r="MSA148" s="153"/>
      <c r="MSB148" s="3" t="s">
        <v>41</v>
      </c>
      <c r="MSD148" s="153" t="s">
        <v>14</v>
      </c>
      <c r="MSE148" s="153"/>
      <c r="MSF148" s="3" t="s">
        <v>41</v>
      </c>
      <c r="MSH148" s="153" t="s">
        <v>14</v>
      </c>
      <c r="MSI148" s="153"/>
      <c r="MSJ148" s="3" t="s">
        <v>41</v>
      </c>
      <c r="MSL148" s="153" t="s">
        <v>14</v>
      </c>
      <c r="MSM148" s="153"/>
      <c r="MSN148" s="3" t="s">
        <v>41</v>
      </c>
      <c r="MSP148" s="153" t="s">
        <v>14</v>
      </c>
      <c r="MSQ148" s="153"/>
      <c r="MSR148" s="3" t="s">
        <v>41</v>
      </c>
      <c r="MST148" s="153" t="s">
        <v>14</v>
      </c>
      <c r="MSU148" s="153"/>
      <c r="MSV148" s="3" t="s">
        <v>41</v>
      </c>
      <c r="MSX148" s="153" t="s">
        <v>14</v>
      </c>
      <c r="MSY148" s="153"/>
      <c r="MSZ148" s="3" t="s">
        <v>41</v>
      </c>
      <c r="MTB148" s="153" t="s">
        <v>14</v>
      </c>
      <c r="MTC148" s="153"/>
      <c r="MTD148" s="3" t="s">
        <v>41</v>
      </c>
      <c r="MTF148" s="153" t="s">
        <v>14</v>
      </c>
      <c r="MTG148" s="153"/>
      <c r="MTH148" s="3" t="s">
        <v>41</v>
      </c>
      <c r="MTJ148" s="153" t="s">
        <v>14</v>
      </c>
      <c r="MTK148" s="153"/>
      <c r="MTL148" s="3" t="s">
        <v>41</v>
      </c>
      <c r="MTN148" s="153" t="s">
        <v>14</v>
      </c>
      <c r="MTO148" s="153"/>
      <c r="MTP148" s="3" t="s">
        <v>41</v>
      </c>
      <c r="MTR148" s="153" t="s">
        <v>14</v>
      </c>
      <c r="MTS148" s="153"/>
      <c r="MTT148" s="3" t="s">
        <v>41</v>
      </c>
      <c r="MTV148" s="153" t="s">
        <v>14</v>
      </c>
      <c r="MTW148" s="153"/>
      <c r="MTX148" s="3" t="s">
        <v>41</v>
      </c>
      <c r="MTZ148" s="153" t="s">
        <v>14</v>
      </c>
      <c r="MUA148" s="153"/>
      <c r="MUB148" s="3" t="s">
        <v>41</v>
      </c>
      <c r="MUD148" s="153" t="s">
        <v>14</v>
      </c>
      <c r="MUE148" s="153"/>
      <c r="MUF148" s="3" t="s">
        <v>41</v>
      </c>
      <c r="MUH148" s="153" t="s">
        <v>14</v>
      </c>
      <c r="MUI148" s="153"/>
      <c r="MUJ148" s="3" t="s">
        <v>41</v>
      </c>
      <c r="MUL148" s="153" t="s">
        <v>14</v>
      </c>
      <c r="MUM148" s="153"/>
      <c r="MUN148" s="3" t="s">
        <v>41</v>
      </c>
      <c r="MUP148" s="153" t="s">
        <v>14</v>
      </c>
      <c r="MUQ148" s="153"/>
      <c r="MUR148" s="3" t="s">
        <v>41</v>
      </c>
      <c r="MUT148" s="153" t="s">
        <v>14</v>
      </c>
      <c r="MUU148" s="153"/>
      <c r="MUV148" s="3" t="s">
        <v>41</v>
      </c>
      <c r="MUX148" s="153" t="s">
        <v>14</v>
      </c>
      <c r="MUY148" s="153"/>
      <c r="MUZ148" s="3" t="s">
        <v>41</v>
      </c>
      <c r="MVB148" s="153" t="s">
        <v>14</v>
      </c>
      <c r="MVC148" s="153"/>
      <c r="MVD148" s="3" t="s">
        <v>41</v>
      </c>
      <c r="MVF148" s="153" t="s">
        <v>14</v>
      </c>
      <c r="MVG148" s="153"/>
      <c r="MVH148" s="3" t="s">
        <v>41</v>
      </c>
      <c r="MVJ148" s="153" t="s">
        <v>14</v>
      </c>
      <c r="MVK148" s="153"/>
      <c r="MVL148" s="3" t="s">
        <v>41</v>
      </c>
      <c r="MVN148" s="153" t="s">
        <v>14</v>
      </c>
      <c r="MVO148" s="153"/>
      <c r="MVP148" s="3" t="s">
        <v>41</v>
      </c>
      <c r="MVR148" s="153" t="s">
        <v>14</v>
      </c>
      <c r="MVS148" s="153"/>
      <c r="MVT148" s="3" t="s">
        <v>41</v>
      </c>
      <c r="MVV148" s="153" t="s">
        <v>14</v>
      </c>
      <c r="MVW148" s="153"/>
      <c r="MVX148" s="3" t="s">
        <v>41</v>
      </c>
      <c r="MVZ148" s="153" t="s">
        <v>14</v>
      </c>
      <c r="MWA148" s="153"/>
      <c r="MWB148" s="3" t="s">
        <v>41</v>
      </c>
      <c r="MWD148" s="153" t="s">
        <v>14</v>
      </c>
      <c r="MWE148" s="153"/>
      <c r="MWF148" s="3" t="s">
        <v>41</v>
      </c>
      <c r="MWH148" s="153" t="s">
        <v>14</v>
      </c>
      <c r="MWI148" s="153"/>
      <c r="MWJ148" s="3" t="s">
        <v>41</v>
      </c>
      <c r="MWL148" s="153" t="s">
        <v>14</v>
      </c>
      <c r="MWM148" s="153"/>
      <c r="MWN148" s="3" t="s">
        <v>41</v>
      </c>
      <c r="MWP148" s="153" t="s">
        <v>14</v>
      </c>
      <c r="MWQ148" s="153"/>
      <c r="MWR148" s="3" t="s">
        <v>41</v>
      </c>
      <c r="MWT148" s="153" t="s">
        <v>14</v>
      </c>
      <c r="MWU148" s="153"/>
      <c r="MWV148" s="3" t="s">
        <v>41</v>
      </c>
      <c r="MWX148" s="153" t="s">
        <v>14</v>
      </c>
      <c r="MWY148" s="153"/>
      <c r="MWZ148" s="3" t="s">
        <v>41</v>
      </c>
      <c r="MXB148" s="153" t="s">
        <v>14</v>
      </c>
      <c r="MXC148" s="153"/>
      <c r="MXD148" s="3" t="s">
        <v>41</v>
      </c>
      <c r="MXF148" s="153" t="s">
        <v>14</v>
      </c>
      <c r="MXG148" s="153"/>
      <c r="MXH148" s="3" t="s">
        <v>41</v>
      </c>
      <c r="MXJ148" s="153" t="s">
        <v>14</v>
      </c>
      <c r="MXK148" s="153"/>
      <c r="MXL148" s="3" t="s">
        <v>41</v>
      </c>
      <c r="MXN148" s="153" t="s">
        <v>14</v>
      </c>
      <c r="MXO148" s="153"/>
      <c r="MXP148" s="3" t="s">
        <v>41</v>
      </c>
      <c r="MXR148" s="153" t="s">
        <v>14</v>
      </c>
      <c r="MXS148" s="153"/>
      <c r="MXT148" s="3" t="s">
        <v>41</v>
      </c>
      <c r="MXV148" s="153" t="s">
        <v>14</v>
      </c>
      <c r="MXW148" s="153"/>
      <c r="MXX148" s="3" t="s">
        <v>41</v>
      </c>
      <c r="MXZ148" s="153" t="s">
        <v>14</v>
      </c>
      <c r="MYA148" s="153"/>
      <c r="MYB148" s="3" t="s">
        <v>41</v>
      </c>
      <c r="MYD148" s="153" t="s">
        <v>14</v>
      </c>
      <c r="MYE148" s="153"/>
      <c r="MYF148" s="3" t="s">
        <v>41</v>
      </c>
      <c r="MYH148" s="153" t="s">
        <v>14</v>
      </c>
      <c r="MYI148" s="153"/>
      <c r="MYJ148" s="3" t="s">
        <v>41</v>
      </c>
      <c r="MYL148" s="153" t="s">
        <v>14</v>
      </c>
      <c r="MYM148" s="153"/>
      <c r="MYN148" s="3" t="s">
        <v>41</v>
      </c>
      <c r="MYP148" s="153" t="s">
        <v>14</v>
      </c>
      <c r="MYQ148" s="153"/>
      <c r="MYR148" s="3" t="s">
        <v>41</v>
      </c>
      <c r="MYT148" s="153" t="s">
        <v>14</v>
      </c>
      <c r="MYU148" s="153"/>
      <c r="MYV148" s="3" t="s">
        <v>41</v>
      </c>
      <c r="MYX148" s="153" t="s">
        <v>14</v>
      </c>
      <c r="MYY148" s="153"/>
      <c r="MYZ148" s="3" t="s">
        <v>41</v>
      </c>
      <c r="MZB148" s="153" t="s">
        <v>14</v>
      </c>
      <c r="MZC148" s="153"/>
      <c r="MZD148" s="3" t="s">
        <v>41</v>
      </c>
      <c r="MZF148" s="153" t="s">
        <v>14</v>
      </c>
      <c r="MZG148" s="153"/>
      <c r="MZH148" s="3" t="s">
        <v>41</v>
      </c>
      <c r="MZJ148" s="153" t="s">
        <v>14</v>
      </c>
      <c r="MZK148" s="153"/>
      <c r="MZL148" s="3" t="s">
        <v>41</v>
      </c>
      <c r="MZN148" s="153" t="s">
        <v>14</v>
      </c>
      <c r="MZO148" s="153"/>
      <c r="MZP148" s="3" t="s">
        <v>41</v>
      </c>
      <c r="MZR148" s="153" t="s">
        <v>14</v>
      </c>
      <c r="MZS148" s="153"/>
      <c r="MZT148" s="3" t="s">
        <v>41</v>
      </c>
      <c r="MZV148" s="153" t="s">
        <v>14</v>
      </c>
      <c r="MZW148" s="153"/>
      <c r="MZX148" s="3" t="s">
        <v>41</v>
      </c>
      <c r="MZZ148" s="153" t="s">
        <v>14</v>
      </c>
      <c r="NAA148" s="153"/>
      <c r="NAB148" s="3" t="s">
        <v>41</v>
      </c>
      <c r="NAD148" s="153" t="s">
        <v>14</v>
      </c>
      <c r="NAE148" s="153"/>
      <c r="NAF148" s="3" t="s">
        <v>41</v>
      </c>
      <c r="NAH148" s="153" t="s">
        <v>14</v>
      </c>
      <c r="NAI148" s="153"/>
      <c r="NAJ148" s="3" t="s">
        <v>41</v>
      </c>
      <c r="NAL148" s="153" t="s">
        <v>14</v>
      </c>
      <c r="NAM148" s="153"/>
      <c r="NAN148" s="3" t="s">
        <v>41</v>
      </c>
      <c r="NAP148" s="153" t="s">
        <v>14</v>
      </c>
      <c r="NAQ148" s="153"/>
      <c r="NAR148" s="3" t="s">
        <v>41</v>
      </c>
      <c r="NAT148" s="153" t="s">
        <v>14</v>
      </c>
      <c r="NAU148" s="153"/>
      <c r="NAV148" s="3" t="s">
        <v>41</v>
      </c>
      <c r="NAX148" s="153" t="s">
        <v>14</v>
      </c>
      <c r="NAY148" s="153"/>
      <c r="NAZ148" s="3" t="s">
        <v>41</v>
      </c>
      <c r="NBB148" s="153" t="s">
        <v>14</v>
      </c>
      <c r="NBC148" s="153"/>
      <c r="NBD148" s="3" t="s">
        <v>41</v>
      </c>
      <c r="NBF148" s="153" t="s">
        <v>14</v>
      </c>
      <c r="NBG148" s="153"/>
      <c r="NBH148" s="3" t="s">
        <v>41</v>
      </c>
      <c r="NBJ148" s="153" t="s">
        <v>14</v>
      </c>
      <c r="NBK148" s="153"/>
      <c r="NBL148" s="3" t="s">
        <v>41</v>
      </c>
      <c r="NBN148" s="153" t="s">
        <v>14</v>
      </c>
      <c r="NBO148" s="153"/>
      <c r="NBP148" s="3" t="s">
        <v>41</v>
      </c>
      <c r="NBR148" s="153" t="s">
        <v>14</v>
      </c>
      <c r="NBS148" s="153"/>
      <c r="NBT148" s="3" t="s">
        <v>41</v>
      </c>
      <c r="NBV148" s="153" t="s">
        <v>14</v>
      </c>
      <c r="NBW148" s="153"/>
      <c r="NBX148" s="3" t="s">
        <v>41</v>
      </c>
      <c r="NBZ148" s="153" t="s">
        <v>14</v>
      </c>
      <c r="NCA148" s="153"/>
      <c r="NCB148" s="3" t="s">
        <v>41</v>
      </c>
      <c r="NCD148" s="153" t="s">
        <v>14</v>
      </c>
      <c r="NCE148" s="153"/>
      <c r="NCF148" s="3" t="s">
        <v>41</v>
      </c>
      <c r="NCH148" s="153" t="s">
        <v>14</v>
      </c>
      <c r="NCI148" s="153"/>
      <c r="NCJ148" s="3" t="s">
        <v>41</v>
      </c>
      <c r="NCL148" s="153" t="s">
        <v>14</v>
      </c>
      <c r="NCM148" s="153"/>
      <c r="NCN148" s="3" t="s">
        <v>41</v>
      </c>
      <c r="NCP148" s="153" t="s">
        <v>14</v>
      </c>
      <c r="NCQ148" s="153"/>
      <c r="NCR148" s="3" t="s">
        <v>41</v>
      </c>
      <c r="NCT148" s="153" t="s">
        <v>14</v>
      </c>
      <c r="NCU148" s="153"/>
      <c r="NCV148" s="3" t="s">
        <v>41</v>
      </c>
      <c r="NCX148" s="153" t="s">
        <v>14</v>
      </c>
      <c r="NCY148" s="153"/>
      <c r="NCZ148" s="3" t="s">
        <v>41</v>
      </c>
      <c r="NDB148" s="153" t="s">
        <v>14</v>
      </c>
      <c r="NDC148" s="153"/>
      <c r="NDD148" s="3" t="s">
        <v>41</v>
      </c>
      <c r="NDF148" s="153" t="s">
        <v>14</v>
      </c>
      <c r="NDG148" s="153"/>
      <c r="NDH148" s="3" t="s">
        <v>41</v>
      </c>
      <c r="NDJ148" s="153" t="s">
        <v>14</v>
      </c>
      <c r="NDK148" s="153"/>
      <c r="NDL148" s="3" t="s">
        <v>41</v>
      </c>
      <c r="NDN148" s="153" t="s">
        <v>14</v>
      </c>
      <c r="NDO148" s="153"/>
      <c r="NDP148" s="3" t="s">
        <v>41</v>
      </c>
      <c r="NDR148" s="153" t="s">
        <v>14</v>
      </c>
      <c r="NDS148" s="153"/>
      <c r="NDT148" s="3" t="s">
        <v>41</v>
      </c>
      <c r="NDV148" s="153" t="s">
        <v>14</v>
      </c>
      <c r="NDW148" s="153"/>
      <c r="NDX148" s="3" t="s">
        <v>41</v>
      </c>
      <c r="NDZ148" s="153" t="s">
        <v>14</v>
      </c>
      <c r="NEA148" s="153"/>
      <c r="NEB148" s="3" t="s">
        <v>41</v>
      </c>
      <c r="NED148" s="153" t="s">
        <v>14</v>
      </c>
      <c r="NEE148" s="153"/>
      <c r="NEF148" s="3" t="s">
        <v>41</v>
      </c>
      <c r="NEH148" s="153" t="s">
        <v>14</v>
      </c>
      <c r="NEI148" s="153"/>
      <c r="NEJ148" s="3" t="s">
        <v>41</v>
      </c>
      <c r="NEL148" s="153" t="s">
        <v>14</v>
      </c>
      <c r="NEM148" s="153"/>
      <c r="NEN148" s="3" t="s">
        <v>41</v>
      </c>
      <c r="NEP148" s="153" t="s">
        <v>14</v>
      </c>
      <c r="NEQ148" s="153"/>
      <c r="NER148" s="3" t="s">
        <v>41</v>
      </c>
      <c r="NET148" s="153" t="s">
        <v>14</v>
      </c>
      <c r="NEU148" s="153"/>
      <c r="NEV148" s="3" t="s">
        <v>41</v>
      </c>
      <c r="NEX148" s="153" t="s">
        <v>14</v>
      </c>
      <c r="NEY148" s="153"/>
      <c r="NEZ148" s="3" t="s">
        <v>41</v>
      </c>
      <c r="NFB148" s="153" t="s">
        <v>14</v>
      </c>
      <c r="NFC148" s="153"/>
      <c r="NFD148" s="3" t="s">
        <v>41</v>
      </c>
      <c r="NFF148" s="153" t="s">
        <v>14</v>
      </c>
      <c r="NFG148" s="153"/>
      <c r="NFH148" s="3" t="s">
        <v>41</v>
      </c>
      <c r="NFJ148" s="153" t="s">
        <v>14</v>
      </c>
      <c r="NFK148" s="153"/>
      <c r="NFL148" s="3" t="s">
        <v>41</v>
      </c>
      <c r="NFN148" s="153" t="s">
        <v>14</v>
      </c>
      <c r="NFO148" s="153"/>
      <c r="NFP148" s="3" t="s">
        <v>41</v>
      </c>
      <c r="NFR148" s="153" t="s">
        <v>14</v>
      </c>
      <c r="NFS148" s="153"/>
      <c r="NFT148" s="3" t="s">
        <v>41</v>
      </c>
      <c r="NFV148" s="153" t="s">
        <v>14</v>
      </c>
      <c r="NFW148" s="153"/>
      <c r="NFX148" s="3" t="s">
        <v>41</v>
      </c>
      <c r="NFZ148" s="153" t="s">
        <v>14</v>
      </c>
      <c r="NGA148" s="153"/>
      <c r="NGB148" s="3" t="s">
        <v>41</v>
      </c>
      <c r="NGD148" s="153" t="s">
        <v>14</v>
      </c>
      <c r="NGE148" s="153"/>
      <c r="NGF148" s="3" t="s">
        <v>41</v>
      </c>
      <c r="NGH148" s="153" t="s">
        <v>14</v>
      </c>
      <c r="NGI148" s="153"/>
      <c r="NGJ148" s="3" t="s">
        <v>41</v>
      </c>
      <c r="NGL148" s="153" t="s">
        <v>14</v>
      </c>
      <c r="NGM148" s="153"/>
      <c r="NGN148" s="3" t="s">
        <v>41</v>
      </c>
      <c r="NGP148" s="153" t="s">
        <v>14</v>
      </c>
      <c r="NGQ148" s="153"/>
      <c r="NGR148" s="3" t="s">
        <v>41</v>
      </c>
      <c r="NGT148" s="153" t="s">
        <v>14</v>
      </c>
      <c r="NGU148" s="153"/>
      <c r="NGV148" s="3" t="s">
        <v>41</v>
      </c>
      <c r="NGX148" s="153" t="s">
        <v>14</v>
      </c>
      <c r="NGY148" s="153"/>
      <c r="NGZ148" s="3" t="s">
        <v>41</v>
      </c>
      <c r="NHB148" s="153" t="s">
        <v>14</v>
      </c>
      <c r="NHC148" s="153"/>
      <c r="NHD148" s="3" t="s">
        <v>41</v>
      </c>
      <c r="NHF148" s="153" t="s">
        <v>14</v>
      </c>
      <c r="NHG148" s="153"/>
      <c r="NHH148" s="3" t="s">
        <v>41</v>
      </c>
      <c r="NHJ148" s="153" t="s">
        <v>14</v>
      </c>
      <c r="NHK148" s="153"/>
      <c r="NHL148" s="3" t="s">
        <v>41</v>
      </c>
      <c r="NHN148" s="153" t="s">
        <v>14</v>
      </c>
      <c r="NHO148" s="153"/>
      <c r="NHP148" s="3" t="s">
        <v>41</v>
      </c>
      <c r="NHR148" s="153" t="s">
        <v>14</v>
      </c>
      <c r="NHS148" s="153"/>
      <c r="NHT148" s="3" t="s">
        <v>41</v>
      </c>
      <c r="NHV148" s="153" t="s">
        <v>14</v>
      </c>
      <c r="NHW148" s="153"/>
      <c r="NHX148" s="3" t="s">
        <v>41</v>
      </c>
      <c r="NHZ148" s="153" t="s">
        <v>14</v>
      </c>
      <c r="NIA148" s="153"/>
      <c r="NIB148" s="3" t="s">
        <v>41</v>
      </c>
      <c r="NID148" s="153" t="s">
        <v>14</v>
      </c>
      <c r="NIE148" s="153"/>
      <c r="NIF148" s="3" t="s">
        <v>41</v>
      </c>
      <c r="NIH148" s="153" t="s">
        <v>14</v>
      </c>
      <c r="NII148" s="153"/>
      <c r="NIJ148" s="3" t="s">
        <v>41</v>
      </c>
      <c r="NIL148" s="153" t="s">
        <v>14</v>
      </c>
      <c r="NIM148" s="153"/>
      <c r="NIN148" s="3" t="s">
        <v>41</v>
      </c>
      <c r="NIP148" s="153" t="s">
        <v>14</v>
      </c>
      <c r="NIQ148" s="153"/>
      <c r="NIR148" s="3" t="s">
        <v>41</v>
      </c>
      <c r="NIT148" s="153" t="s">
        <v>14</v>
      </c>
      <c r="NIU148" s="153"/>
      <c r="NIV148" s="3" t="s">
        <v>41</v>
      </c>
      <c r="NIX148" s="153" t="s">
        <v>14</v>
      </c>
      <c r="NIY148" s="153"/>
      <c r="NIZ148" s="3" t="s">
        <v>41</v>
      </c>
      <c r="NJB148" s="153" t="s">
        <v>14</v>
      </c>
      <c r="NJC148" s="153"/>
      <c r="NJD148" s="3" t="s">
        <v>41</v>
      </c>
      <c r="NJF148" s="153" t="s">
        <v>14</v>
      </c>
      <c r="NJG148" s="153"/>
      <c r="NJH148" s="3" t="s">
        <v>41</v>
      </c>
      <c r="NJJ148" s="153" t="s">
        <v>14</v>
      </c>
      <c r="NJK148" s="153"/>
      <c r="NJL148" s="3" t="s">
        <v>41</v>
      </c>
      <c r="NJN148" s="153" t="s">
        <v>14</v>
      </c>
      <c r="NJO148" s="153"/>
      <c r="NJP148" s="3" t="s">
        <v>41</v>
      </c>
      <c r="NJR148" s="153" t="s">
        <v>14</v>
      </c>
      <c r="NJS148" s="153"/>
      <c r="NJT148" s="3" t="s">
        <v>41</v>
      </c>
      <c r="NJV148" s="153" t="s">
        <v>14</v>
      </c>
      <c r="NJW148" s="153"/>
      <c r="NJX148" s="3" t="s">
        <v>41</v>
      </c>
      <c r="NJZ148" s="153" t="s">
        <v>14</v>
      </c>
      <c r="NKA148" s="153"/>
      <c r="NKB148" s="3" t="s">
        <v>41</v>
      </c>
      <c r="NKD148" s="153" t="s">
        <v>14</v>
      </c>
      <c r="NKE148" s="153"/>
      <c r="NKF148" s="3" t="s">
        <v>41</v>
      </c>
      <c r="NKH148" s="153" t="s">
        <v>14</v>
      </c>
      <c r="NKI148" s="153"/>
      <c r="NKJ148" s="3" t="s">
        <v>41</v>
      </c>
      <c r="NKL148" s="153" t="s">
        <v>14</v>
      </c>
      <c r="NKM148" s="153"/>
      <c r="NKN148" s="3" t="s">
        <v>41</v>
      </c>
      <c r="NKP148" s="153" t="s">
        <v>14</v>
      </c>
      <c r="NKQ148" s="153"/>
      <c r="NKR148" s="3" t="s">
        <v>41</v>
      </c>
      <c r="NKT148" s="153" t="s">
        <v>14</v>
      </c>
      <c r="NKU148" s="153"/>
      <c r="NKV148" s="3" t="s">
        <v>41</v>
      </c>
      <c r="NKX148" s="153" t="s">
        <v>14</v>
      </c>
      <c r="NKY148" s="153"/>
      <c r="NKZ148" s="3" t="s">
        <v>41</v>
      </c>
      <c r="NLB148" s="153" t="s">
        <v>14</v>
      </c>
      <c r="NLC148" s="153"/>
      <c r="NLD148" s="3" t="s">
        <v>41</v>
      </c>
      <c r="NLF148" s="153" t="s">
        <v>14</v>
      </c>
      <c r="NLG148" s="153"/>
      <c r="NLH148" s="3" t="s">
        <v>41</v>
      </c>
      <c r="NLJ148" s="153" t="s">
        <v>14</v>
      </c>
      <c r="NLK148" s="153"/>
      <c r="NLL148" s="3" t="s">
        <v>41</v>
      </c>
      <c r="NLN148" s="153" t="s">
        <v>14</v>
      </c>
      <c r="NLO148" s="153"/>
      <c r="NLP148" s="3" t="s">
        <v>41</v>
      </c>
      <c r="NLR148" s="153" t="s">
        <v>14</v>
      </c>
      <c r="NLS148" s="153"/>
      <c r="NLT148" s="3" t="s">
        <v>41</v>
      </c>
      <c r="NLV148" s="153" t="s">
        <v>14</v>
      </c>
      <c r="NLW148" s="153"/>
      <c r="NLX148" s="3" t="s">
        <v>41</v>
      </c>
      <c r="NLZ148" s="153" t="s">
        <v>14</v>
      </c>
      <c r="NMA148" s="153"/>
      <c r="NMB148" s="3" t="s">
        <v>41</v>
      </c>
      <c r="NMD148" s="153" t="s">
        <v>14</v>
      </c>
      <c r="NME148" s="153"/>
      <c r="NMF148" s="3" t="s">
        <v>41</v>
      </c>
      <c r="NMH148" s="153" t="s">
        <v>14</v>
      </c>
      <c r="NMI148" s="153"/>
      <c r="NMJ148" s="3" t="s">
        <v>41</v>
      </c>
      <c r="NML148" s="153" t="s">
        <v>14</v>
      </c>
      <c r="NMM148" s="153"/>
      <c r="NMN148" s="3" t="s">
        <v>41</v>
      </c>
      <c r="NMP148" s="153" t="s">
        <v>14</v>
      </c>
      <c r="NMQ148" s="153"/>
      <c r="NMR148" s="3" t="s">
        <v>41</v>
      </c>
      <c r="NMT148" s="153" t="s">
        <v>14</v>
      </c>
      <c r="NMU148" s="153"/>
      <c r="NMV148" s="3" t="s">
        <v>41</v>
      </c>
      <c r="NMX148" s="153" t="s">
        <v>14</v>
      </c>
      <c r="NMY148" s="153"/>
      <c r="NMZ148" s="3" t="s">
        <v>41</v>
      </c>
      <c r="NNB148" s="153" t="s">
        <v>14</v>
      </c>
      <c r="NNC148" s="153"/>
      <c r="NND148" s="3" t="s">
        <v>41</v>
      </c>
      <c r="NNF148" s="153" t="s">
        <v>14</v>
      </c>
      <c r="NNG148" s="153"/>
      <c r="NNH148" s="3" t="s">
        <v>41</v>
      </c>
      <c r="NNJ148" s="153" t="s">
        <v>14</v>
      </c>
      <c r="NNK148" s="153"/>
      <c r="NNL148" s="3" t="s">
        <v>41</v>
      </c>
      <c r="NNN148" s="153" t="s">
        <v>14</v>
      </c>
      <c r="NNO148" s="153"/>
      <c r="NNP148" s="3" t="s">
        <v>41</v>
      </c>
      <c r="NNR148" s="153" t="s">
        <v>14</v>
      </c>
      <c r="NNS148" s="153"/>
      <c r="NNT148" s="3" t="s">
        <v>41</v>
      </c>
      <c r="NNV148" s="153" t="s">
        <v>14</v>
      </c>
      <c r="NNW148" s="153"/>
      <c r="NNX148" s="3" t="s">
        <v>41</v>
      </c>
      <c r="NNZ148" s="153" t="s">
        <v>14</v>
      </c>
      <c r="NOA148" s="153"/>
      <c r="NOB148" s="3" t="s">
        <v>41</v>
      </c>
      <c r="NOD148" s="153" t="s">
        <v>14</v>
      </c>
      <c r="NOE148" s="153"/>
      <c r="NOF148" s="3" t="s">
        <v>41</v>
      </c>
      <c r="NOH148" s="153" t="s">
        <v>14</v>
      </c>
      <c r="NOI148" s="153"/>
      <c r="NOJ148" s="3" t="s">
        <v>41</v>
      </c>
      <c r="NOL148" s="153" t="s">
        <v>14</v>
      </c>
      <c r="NOM148" s="153"/>
      <c r="NON148" s="3" t="s">
        <v>41</v>
      </c>
      <c r="NOP148" s="153" t="s">
        <v>14</v>
      </c>
      <c r="NOQ148" s="153"/>
      <c r="NOR148" s="3" t="s">
        <v>41</v>
      </c>
      <c r="NOT148" s="153" t="s">
        <v>14</v>
      </c>
      <c r="NOU148" s="153"/>
      <c r="NOV148" s="3" t="s">
        <v>41</v>
      </c>
      <c r="NOX148" s="153" t="s">
        <v>14</v>
      </c>
      <c r="NOY148" s="153"/>
      <c r="NOZ148" s="3" t="s">
        <v>41</v>
      </c>
      <c r="NPB148" s="153" t="s">
        <v>14</v>
      </c>
      <c r="NPC148" s="153"/>
      <c r="NPD148" s="3" t="s">
        <v>41</v>
      </c>
      <c r="NPF148" s="153" t="s">
        <v>14</v>
      </c>
      <c r="NPG148" s="153"/>
      <c r="NPH148" s="3" t="s">
        <v>41</v>
      </c>
      <c r="NPJ148" s="153" t="s">
        <v>14</v>
      </c>
      <c r="NPK148" s="153"/>
      <c r="NPL148" s="3" t="s">
        <v>41</v>
      </c>
      <c r="NPN148" s="153" t="s">
        <v>14</v>
      </c>
      <c r="NPO148" s="153"/>
      <c r="NPP148" s="3" t="s">
        <v>41</v>
      </c>
      <c r="NPR148" s="153" t="s">
        <v>14</v>
      </c>
      <c r="NPS148" s="153"/>
      <c r="NPT148" s="3" t="s">
        <v>41</v>
      </c>
      <c r="NPV148" s="153" t="s">
        <v>14</v>
      </c>
      <c r="NPW148" s="153"/>
      <c r="NPX148" s="3" t="s">
        <v>41</v>
      </c>
      <c r="NPZ148" s="153" t="s">
        <v>14</v>
      </c>
      <c r="NQA148" s="153"/>
      <c r="NQB148" s="3" t="s">
        <v>41</v>
      </c>
      <c r="NQD148" s="153" t="s">
        <v>14</v>
      </c>
      <c r="NQE148" s="153"/>
      <c r="NQF148" s="3" t="s">
        <v>41</v>
      </c>
      <c r="NQH148" s="153" t="s">
        <v>14</v>
      </c>
      <c r="NQI148" s="153"/>
      <c r="NQJ148" s="3" t="s">
        <v>41</v>
      </c>
      <c r="NQL148" s="153" t="s">
        <v>14</v>
      </c>
      <c r="NQM148" s="153"/>
      <c r="NQN148" s="3" t="s">
        <v>41</v>
      </c>
      <c r="NQP148" s="153" t="s">
        <v>14</v>
      </c>
      <c r="NQQ148" s="153"/>
      <c r="NQR148" s="3" t="s">
        <v>41</v>
      </c>
      <c r="NQT148" s="153" t="s">
        <v>14</v>
      </c>
      <c r="NQU148" s="153"/>
      <c r="NQV148" s="3" t="s">
        <v>41</v>
      </c>
      <c r="NQX148" s="153" t="s">
        <v>14</v>
      </c>
      <c r="NQY148" s="153"/>
      <c r="NQZ148" s="3" t="s">
        <v>41</v>
      </c>
      <c r="NRB148" s="153" t="s">
        <v>14</v>
      </c>
      <c r="NRC148" s="153"/>
      <c r="NRD148" s="3" t="s">
        <v>41</v>
      </c>
      <c r="NRF148" s="153" t="s">
        <v>14</v>
      </c>
      <c r="NRG148" s="153"/>
      <c r="NRH148" s="3" t="s">
        <v>41</v>
      </c>
      <c r="NRJ148" s="153" t="s">
        <v>14</v>
      </c>
      <c r="NRK148" s="153"/>
      <c r="NRL148" s="3" t="s">
        <v>41</v>
      </c>
      <c r="NRN148" s="153" t="s">
        <v>14</v>
      </c>
      <c r="NRO148" s="153"/>
      <c r="NRP148" s="3" t="s">
        <v>41</v>
      </c>
      <c r="NRR148" s="153" t="s">
        <v>14</v>
      </c>
      <c r="NRS148" s="153"/>
      <c r="NRT148" s="3" t="s">
        <v>41</v>
      </c>
      <c r="NRV148" s="153" t="s">
        <v>14</v>
      </c>
      <c r="NRW148" s="153"/>
      <c r="NRX148" s="3" t="s">
        <v>41</v>
      </c>
      <c r="NRZ148" s="153" t="s">
        <v>14</v>
      </c>
      <c r="NSA148" s="153"/>
      <c r="NSB148" s="3" t="s">
        <v>41</v>
      </c>
      <c r="NSD148" s="153" t="s">
        <v>14</v>
      </c>
      <c r="NSE148" s="153"/>
      <c r="NSF148" s="3" t="s">
        <v>41</v>
      </c>
      <c r="NSH148" s="153" t="s">
        <v>14</v>
      </c>
      <c r="NSI148" s="153"/>
      <c r="NSJ148" s="3" t="s">
        <v>41</v>
      </c>
      <c r="NSL148" s="153" t="s">
        <v>14</v>
      </c>
      <c r="NSM148" s="153"/>
      <c r="NSN148" s="3" t="s">
        <v>41</v>
      </c>
      <c r="NSP148" s="153" t="s">
        <v>14</v>
      </c>
      <c r="NSQ148" s="153"/>
      <c r="NSR148" s="3" t="s">
        <v>41</v>
      </c>
      <c r="NST148" s="153" t="s">
        <v>14</v>
      </c>
      <c r="NSU148" s="153"/>
      <c r="NSV148" s="3" t="s">
        <v>41</v>
      </c>
      <c r="NSX148" s="153" t="s">
        <v>14</v>
      </c>
      <c r="NSY148" s="153"/>
      <c r="NSZ148" s="3" t="s">
        <v>41</v>
      </c>
      <c r="NTB148" s="153" t="s">
        <v>14</v>
      </c>
      <c r="NTC148" s="153"/>
      <c r="NTD148" s="3" t="s">
        <v>41</v>
      </c>
      <c r="NTF148" s="153" t="s">
        <v>14</v>
      </c>
      <c r="NTG148" s="153"/>
      <c r="NTH148" s="3" t="s">
        <v>41</v>
      </c>
      <c r="NTJ148" s="153" t="s">
        <v>14</v>
      </c>
      <c r="NTK148" s="153"/>
      <c r="NTL148" s="3" t="s">
        <v>41</v>
      </c>
      <c r="NTN148" s="153" t="s">
        <v>14</v>
      </c>
      <c r="NTO148" s="153"/>
      <c r="NTP148" s="3" t="s">
        <v>41</v>
      </c>
      <c r="NTR148" s="153" t="s">
        <v>14</v>
      </c>
      <c r="NTS148" s="153"/>
      <c r="NTT148" s="3" t="s">
        <v>41</v>
      </c>
      <c r="NTV148" s="153" t="s">
        <v>14</v>
      </c>
      <c r="NTW148" s="153"/>
      <c r="NTX148" s="3" t="s">
        <v>41</v>
      </c>
      <c r="NTZ148" s="153" t="s">
        <v>14</v>
      </c>
      <c r="NUA148" s="153"/>
      <c r="NUB148" s="3" t="s">
        <v>41</v>
      </c>
      <c r="NUD148" s="153" t="s">
        <v>14</v>
      </c>
      <c r="NUE148" s="153"/>
      <c r="NUF148" s="3" t="s">
        <v>41</v>
      </c>
      <c r="NUH148" s="153" t="s">
        <v>14</v>
      </c>
      <c r="NUI148" s="153"/>
      <c r="NUJ148" s="3" t="s">
        <v>41</v>
      </c>
      <c r="NUL148" s="153" t="s">
        <v>14</v>
      </c>
      <c r="NUM148" s="153"/>
      <c r="NUN148" s="3" t="s">
        <v>41</v>
      </c>
      <c r="NUP148" s="153" t="s">
        <v>14</v>
      </c>
      <c r="NUQ148" s="153"/>
      <c r="NUR148" s="3" t="s">
        <v>41</v>
      </c>
      <c r="NUT148" s="153" t="s">
        <v>14</v>
      </c>
      <c r="NUU148" s="153"/>
      <c r="NUV148" s="3" t="s">
        <v>41</v>
      </c>
      <c r="NUX148" s="153" t="s">
        <v>14</v>
      </c>
      <c r="NUY148" s="153"/>
      <c r="NUZ148" s="3" t="s">
        <v>41</v>
      </c>
      <c r="NVB148" s="153" t="s">
        <v>14</v>
      </c>
      <c r="NVC148" s="153"/>
      <c r="NVD148" s="3" t="s">
        <v>41</v>
      </c>
      <c r="NVF148" s="153" t="s">
        <v>14</v>
      </c>
      <c r="NVG148" s="153"/>
      <c r="NVH148" s="3" t="s">
        <v>41</v>
      </c>
      <c r="NVJ148" s="153" t="s">
        <v>14</v>
      </c>
      <c r="NVK148" s="153"/>
      <c r="NVL148" s="3" t="s">
        <v>41</v>
      </c>
      <c r="NVN148" s="153" t="s">
        <v>14</v>
      </c>
      <c r="NVO148" s="153"/>
      <c r="NVP148" s="3" t="s">
        <v>41</v>
      </c>
      <c r="NVR148" s="153" t="s">
        <v>14</v>
      </c>
      <c r="NVS148" s="153"/>
      <c r="NVT148" s="3" t="s">
        <v>41</v>
      </c>
      <c r="NVV148" s="153" t="s">
        <v>14</v>
      </c>
      <c r="NVW148" s="153"/>
      <c r="NVX148" s="3" t="s">
        <v>41</v>
      </c>
      <c r="NVZ148" s="153" t="s">
        <v>14</v>
      </c>
      <c r="NWA148" s="153"/>
      <c r="NWB148" s="3" t="s">
        <v>41</v>
      </c>
      <c r="NWD148" s="153" t="s">
        <v>14</v>
      </c>
      <c r="NWE148" s="153"/>
      <c r="NWF148" s="3" t="s">
        <v>41</v>
      </c>
      <c r="NWH148" s="153" t="s">
        <v>14</v>
      </c>
      <c r="NWI148" s="153"/>
      <c r="NWJ148" s="3" t="s">
        <v>41</v>
      </c>
      <c r="NWL148" s="153" t="s">
        <v>14</v>
      </c>
      <c r="NWM148" s="153"/>
      <c r="NWN148" s="3" t="s">
        <v>41</v>
      </c>
      <c r="NWP148" s="153" t="s">
        <v>14</v>
      </c>
      <c r="NWQ148" s="153"/>
      <c r="NWR148" s="3" t="s">
        <v>41</v>
      </c>
      <c r="NWT148" s="153" t="s">
        <v>14</v>
      </c>
      <c r="NWU148" s="153"/>
      <c r="NWV148" s="3" t="s">
        <v>41</v>
      </c>
      <c r="NWX148" s="153" t="s">
        <v>14</v>
      </c>
      <c r="NWY148" s="153"/>
      <c r="NWZ148" s="3" t="s">
        <v>41</v>
      </c>
      <c r="NXB148" s="153" t="s">
        <v>14</v>
      </c>
      <c r="NXC148" s="153"/>
      <c r="NXD148" s="3" t="s">
        <v>41</v>
      </c>
      <c r="NXF148" s="153" t="s">
        <v>14</v>
      </c>
      <c r="NXG148" s="153"/>
      <c r="NXH148" s="3" t="s">
        <v>41</v>
      </c>
      <c r="NXJ148" s="153" t="s">
        <v>14</v>
      </c>
      <c r="NXK148" s="153"/>
      <c r="NXL148" s="3" t="s">
        <v>41</v>
      </c>
      <c r="NXN148" s="153" t="s">
        <v>14</v>
      </c>
      <c r="NXO148" s="153"/>
      <c r="NXP148" s="3" t="s">
        <v>41</v>
      </c>
      <c r="NXR148" s="153" t="s">
        <v>14</v>
      </c>
      <c r="NXS148" s="153"/>
      <c r="NXT148" s="3" t="s">
        <v>41</v>
      </c>
      <c r="NXV148" s="153" t="s">
        <v>14</v>
      </c>
      <c r="NXW148" s="153"/>
      <c r="NXX148" s="3" t="s">
        <v>41</v>
      </c>
      <c r="NXZ148" s="153" t="s">
        <v>14</v>
      </c>
      <c r="NYA148" s="153"/>
      <c r="NYB148" s="3" t="s">
        <v>41</v>
      </c>
      <c r="NYD148" s="153" t="s">
        <v>14</v>
      </c>
      <c r="NYE148" s="153"/>
      <c r="NYF148" s="3" t="s">
        <v>41</v>
      </c>
      <c r="NYH148" s="153" t="s">
        <v>14</v>
      </c>
      <c r="NYI148" s="153"/>
      <c r="NYJ148" s="3" t="s">
        <v>41</v>
      </c>
      <c r="NYL148" s="153" t="s">
        <v>14</v>
      </c>
      <c r="NYM148" s="153"/>
      <c r="NYN148" s="3" t="s">
        <v>41</v>
      </c>
      <c r="NYP148" s="153" t="s">
        <v>14</v>
      </c>
      <c r="NYQ148" s="153"/>
      <c r="NYR148" s="3" t="s">
        <v>41</v>
      </c>
      <c r="NYT148" s="153" t="s">
        <v>14</v>
      </c>
      <c r="NYU148" s="153"/>
      <c r="NYV148" s="3" t="s">
        <v>41</v>
      </c>
      <c r="NYX148" s="153" t="s">
        <v>14</v>
      </c>
      <c r="NYY148" s="153"/>
      <c r="NYZ148" s="3" t="s">
        <v>41</v>
      </c>
      <c r="NZB148" s="153" t="s">
        <v>14</v>
      </c>
      <c r="NZC148" s="153"/>
      <c r="NZD148" s="3" t="s">
        <v>41</v>
      </c>
      <c r="NZF148" s="153" t="s">
        <v>14</v>
      </c>
      <c r="NZG148" s="153"/>
      <c r="NZH148" s="3" t="s">
        <v>41</v>
      </c>
      <c r="NZJ148" s="153" t="s">
        <v>14</v>
      </c>
      <c r="NZK148" s="153"/>
      <c r="NZL148" s="3" t="s">
        <v>41</v>
      </c>
      <c r="NZN148" s="153" t="s">
        <v>14</v>
      </c>
      <c r="NZO148" s="153"/>
      <c r="NZP148" s="3" t="s">
        <v>41</v>
      </c>
      <c r="NZR148" s="153" t="s">
        <v>14</v>
      </c>
      <c r="NZS148" s="153"/>
      <c r="NZT148" s="3" t="s">
        <v>41</v>
      </c>
      <c r="NZV148" s="153" t="s">
        <v>14</v>
      </c>
      <c r="NZW148" s="153"/>
      <c r="NZX148" s="3" t="s">
        <v>41</v>
      </c>
      <c r="NZZ148" s="153" t="s">
        <v>14</v>
      </c>
      <c r="OAA148" s="153"/>
      <c r="OAB148" s="3" t="s">
        <v>41</v>
      </c>
      <c r="OAD148" s="153" t="s">
        <v>14</v>
      </c>
      <c r="OAE148" s="153"/>
      <c r="OAF148" s="3" t="s">
        <v>41</v>
      </c>
      <c r="OAH148" s="153" t="s">
        <v>14</v>
      </c>
      <c r="OAI148" s="153"/>
      <c r="OAJ148" s="3" t="s">
        <v>41</v>
      </c>
      <c r="OAL148" s="153" t="s">
        <v>14</v>
      </c>
      <c r="OAM148" s="153"/>
      <c r="OAN148" s="3" t="s">
        <v>41</v>
      </c>
      <c r="OAP148" s="153" t="s">
        <v>14</v>
      </c>
      <c r="OAQ148" s="153"/>
      <c r="OAR148" s="3" t="s">
        <v>41</v>
      </c>
      <c r="OAT148" s="153" t="s">
        <v>14</v>
      </c>
      <c r="OAU148" s="153"/>
      <c r="OAV148" s="3" t="s">
        <v>41</v>
      </c>
      <c r="OAX148" s="153" t="s">
        <v>14</v>
      </c>
      <c r="OAY148" s="153"/>
      <c r="OAZ148" s="3" t="s">
        <v>41</v>
      </c>
      <c r="OBB148" s="153" t="s">
        <v>14</v>
      </c>
      <c r="OBC148" s="153"/>
      <c r="OBD148" s="3" t="s">
        <v>41</v>
      </c>
      <c r="OBF148" s="153" t="s">
        <v>14</v>
      </c>
      <c r="OBG148" s="153"/>
      <c r="OBH148" s="3" t="s">
        <v>41</v>
      </c>
      <c r="OBJ148" s="153" t="s">
        <v>14</v>
      </c>
      <c r="OBK148" s="153"/>
      <c r="OBL148" s="3" t="s">
        <v>41</v>
      </c>
      <c r="OBN148" s="153" t="s">
        <v>14</v>
      </c>
      <c r="OBO148" s="153"/>
      <c r="OBP148" s="3" t="s">
        <v>41</v>
      </c>
      <c r="OBR148" s="153" t="s">
        <v>14</v>
      </c>
      <c r="OBS148" s="153"/>
      <c r="OBT148" s="3" t="s">
        <v>41</v>
      </c>
      <c r="OBV148" s="153" t="s">
        <v>14</v>
      </c>
      <c r="OBW148" s="153"/>
      <c r="OBX148" s="3" t="s">
        <v>41</v>
      </c>
      <c r="OBZ148" s="153" t="s">
        <v>14</v>
      </c>
      <c r="OCA148" s="153"/>
      <c r="OCB148" s="3" t="s">
        <v>41</v>
      </c>
      <c r="OCD148" s="153" t="s">
        <v>14</v>
      </c>
      <c r="OCE148" s="153"/>
      <c r="OCF148" s="3" t="s">
        <v>41</v>
      </c>
      <c r="OCH148" s="153" t="s">
        <v>14</v>
      </c>
      <c r="OCI148" s="153"/>
      <c r="OCJ148" s="3" t="s">
        <v>41</v>
      </c>
      <c r="OCL148" s="153" t="s">
        <v>14</v>
      </c>
      <c r="OCM148" s="153"/>
      <c r="OCN148" s="3" t="s">
        <v>41</v>
      </c>
      <c r="OCP148" s="153" t="s">
        <v>14</v>
      </c>
      <c r="OCQ148" s="153"/>
      <c r="OCR148" s="3" t="s">
        <v>41</v>
      </c>
      <c r="OCT148" s="153" t="s">
        <v>14</v>
      </c>
      <c r="OCU148" s="153"/>
      <c r="OCV148" s="3" t="s">
        <v>41</v>
      </c>
      <c r="OCX148" s="153" t="s">
        <v>14</v>
      </c>
      <c r="OCY148" s="153"/>
      <c r="OCZ148" s="3" t="s">
        <v>41</v>
      </c>
      <c r="ODB148" s="153" t="s">
        <v>14</v>
      </c>
      <c r="ODC148" s="153"/>
      <c r="ODD148" s="3" t="s">
        <v>41</v>
      </c>
      <c r="ODF148" s="153" t="s">
        <v>14</v>
      </c>
      <c r="ODG148" s="153"/>
      <c r="ODH148" s="3" t="s">
        <v>41</v>
      </c>
      <c r="ODJ148" s="153" t="s">
        <v>14</v>
      </c>
      <c r="ODK148" s="153"/>
      <c r="ODL148" s="3" t="s">
        <v>41</v>
      </c>
      <c r="ODN148" s="153" t="s">
        <v>14</v>
      </c>
      <c r="ODO148" s="153"/>
      <c r="ODP148" s="3" t="s">
        <v>41</v>
      </c>
      <c r="ODR148" s="153" t="s">
        <v>14</v>
      </c>
      <c r="ODS148" s="153"/>
      <c r="ODT148" s="3" t="s">
        <v>41</v>
      </c>
      <c r="ODV148" s="153" t="s">
        <v>14</v>
      </c>
      <c r="ODW148" s="153"/>
      <c r="ODX148" s="3" t="s">
        <v>41</v>
      </c>
      <c r="ODZ148" s="153" t="s">
        <v>14</v>
      </c>
      <c r="OEA148" s="153"/>
      <c r="OEB148" s="3" t="s">
        <v>41</v>
      </c>
      <c r="OED148" s="153" t="s">
        <v>14</v>
      </c>
      <c r="OEE148" s="153"/>
      <c r="OEF148" s="3" t="s">
        <v>41</v>
      </c>
      <c r="OEH148" s="153" t="s">
        <v>14</v>
      </c>
      <c r="OEI148" s="153"/>
      <c r="OEJ148" s="3" t="s">
        <v>41</v>
      </c>
      <c r="OEL148" s="153" t="s">
        <v>14</v>
      </c>
      <c r="OEM148" s="153"/>
      <c r="OEN148" s="3" t="s">
        <v>41</v>
      </c>
      <c r="OEP148" s="153" t="s">
        <v>14</v>
      </c>
      <c r="OEQ148" s="153"/>
      <c r="OER148" s="3" t="s">
        <v>41</v>
      </c>
      <c r="OET148" s="153" t="s">
        <v>14</v>
      </c>
      <c r="OEU148" s="153"/>
      <c r="OEV148" s="3" t="s">
        <v>41</v>
      </c>
      <c r="OEX148" s="153" t="s">
        <v>14</v>
      </c>
      <c r="OEY148" s="153"/>
      <c r="OEZ148" s="3" t="s">
        <v>41</v>
      </c>
      <c r="OFB148" s="153" t="s">
        <v>14</v>
      </c>
      <c r="OFC148" s="153"/>
      <c r="OFD148" s="3" t="s">
        <v>41</v>
      </c>
      <c r="OFF148" s="153" t="s">
        <v>14</v>
      </c>
      <c r="OFG148" s="153"/>
      <c r="OFH148" s="3" t="s">
        <v>41</v>
      </c>
      <c r="OFJ148" s="153" t="s">
        <v>14</v>
      </c>
      <c r="OFK148" s="153"/>
      <c r="OFL148" s="3" t="s">
        <v>41</v>
      </c>
      <c r="OFN148" s="153" t="s">
        <v>14</v>
      </c>
      <c r="OFO148" s="153"/>
      <c r="OFP148" s="3" t="s">
        <v>41</v>
      </c>
      <c r="OFR148" s="153" t="s">
        <v>14</v>
      </c>
      <c r="OFS148" s="153"/>
      <c r="OFT148" s="3" t="s">
        <v>41</v>
      </c>
      <c r="OFV148" s="153" t="s">
        <v>14</v>
      </c>
      <c r="OFW148" s="153"/>
      <c r="OFX148" s="3" t="s">
        <v>41</v>
      </c>
      <c r="OFZ148" s="153" t="s">
        <v>14</v>
      </c>
      <c r="OGA148" s="153"/>
      <c r="OGB148" s="3" t="s">
        <v>41</v>
      </c>
      <c r="OGD148" s="153" t="s">
        <v>14</v>
      </c>
      <c r="OGE148" s="153"/>
      <c r="OGF148" s="3" t="s">
        <v>41</v>
      </c>
      <c r="OGH148" s="153" t="s">
        <v>14</v>
      </c>
      <c r="OGI148" s="153"/>
      <c r="OGJ148" s="3" t="s">
        <v>41</v>
      </c>
      <c r="OGL148" s="153" t="s">
        <v>14</v>
      </c>
      <c r="OGM148" s="153"/>
      <c r="OGN148" s="3" t="s">
        <v>41</v>
      </c>
      <c r="OGP148" s="153" t="s">
        <v>14</v>
      </c>
      <c r="OGQ148" s="153"/>
      <c r="OGR148" s="3" t="s">
        <v>41</v>
      </c>
      <c r="OGT148" s="153" t="s">
        <v>14</v>
      </c>
      <c r="OGU148" s="153"/>
      <c r="OGV148" s="3" t="s">
        <v>41</v>
      </c>
      <c r="OGX148" s="153" t="s">
        <v>14</v>
      </c>
      <c r="OGY148" s="153"/>
      <c r="OGZ148" s="3" t="s">
        <v>41</v>
      </c>
      <c r="OHB148" s="153" t="s">
        <v>14</v>
      </c>
      <c r="OHC148" s="153"/>
      <c r="OHD148" s="3" t="s">
        <v>41</v>
      </c>
      <c r="OHF148" s="153" t="s">
        <v>14</v>
      </c>
      <c r="OHG148" s="153"/>
      <c r="OHH148" s="3" t="s">
        <v>41</v>
      </c>
      <c r="OHJ148" s="153" t="s">
        <v>14</v>
      </c>
      <c r="OHK148" s="153"/>
      <c r="OHL148" s="3" t="s">
        <v>41</v>
      </c>
      <c r="OHN148" s="153" t="s">
        <v>14</v>
      </c>
      <c r="OHO148" s="153"/>
      <c r="OHP148" s="3" t="s">
        <v>41</v>
      </c>
      <c r="OHR148" s="153" t="s">
        <v>14</v>
      </c>
      <c r="OHS148" s="153"/>
      <c r="OHT148" s="3" t="s">
        <v>41</v>
      </c>
      <c r="OHV148" s="153" t="s">
        <v>14</v>
      </c>
      <c r="OHW148" s="153"/>
      <c r="OHX148" s="3" t="s">
        <v>41</v>
      </c>
      <c r="OHZ148" s="153" t="s">
        <v>14</v>
      </c>
      <c r="OIA148" s="153"/>
      <c r="OIB148" s="3" t="s">
        <v>41</v>
      </c>
      <c r="OID148" s="153" t="s">
        <v>14</v>
      </c>
      <c r="OIE148" s="153"/>
      <c r="OIF148" s="3" t="s">
        <v>41</v>
      </c>
      <c r="OIH148" s="153" t="s">
        <v>14</v>
      </c>
      <c r="OII148" s="153"/>
      <c r="OIJ148" s="3" t="s">
        <v>41</v>
      </c>
      <c r="OIL148" s="153" t="s">
        <v>14</v>
      </c>
      <c r="OIM148" s="153"/>
      <c r="OIN148" s="3" t="s">
        <v>41</v>
      </c>
      <c r="OIP148" s="153" t="s">
        <v>14</v>
      </c>
      <c r="OIQ148" s="153"/>
      <c r="OIR148" s="3" t="s">
        <v>41</v>
      </c>
      <c r="OIT148" s="153" t="s">
        <v>14</v>
      </c>
      <c r="OIU148" s="153"/>
      <c r="OIV148" s="3" t="s">
        <v>41</v>
      </c>
      <c r="OIX148" s="153" t="s">
        <v>14</v>
      </c>
      <c r="OIY148" s="153"/>
      <c r="OIZ148" s="3" t="s">
        <v>41</v>
      </c>
      <c r="OJB148" s="153" t="s">
        <v>14</v>
      </c>
      <c r="OJC148" s="153"/>
      <c r="OJD148" s="3" t="s">
        <v>41</v>
      </c>
      <c r="OJF148" s="153" t="s">
        <v>14</v>
      </c>
      <c r="OJG148" s="153"/>
      <c r="OJH148" s="3" t="s">
        <v>41</v>
      </c>
      <c r="OJJ148" s="153" t="s">
        <v>14</v>
      </c>
      <c r="OJK148" s="153"/>
      <c r="OJL148" s="3" t="s">
        <v>41</v>
      </c>
      <c r="OJN148" s="153" t="s">
        <v>14</v>
      </c>
      <c r="OJO148" s="153"/>
      <c r="OJP148" s="3" t="s">
        <v>41</v>
      </c>
      <c r="OJR148" s="153" t="s">
        <v>14</v>
      </c>
      <c r="OJS148" s="153"/>
      <c r="OJT148" s="3" t="s">
        <v>41</v>
      </c>
      <c r="OJV148" s="153" t="s">
        <v>14</v>
      </c>
      <c r="OJW148" s="153"/>
      <c r="OJX148" s="3" t="s">
        <v>41</v>
      </c>
      <c r="OJZ148" s="153" t="s">
        <v>14</v>
      </c>
      <c r="OKA148" s="153"/>
      <c r="OKB148" s="3" t="s">
        <v>41</v>
      </c>
      <c r="OKD148" s="153" t="s">
        <v>14</v>
      </c>
      <c r="OKE148" s="153"/>
      <c r="OKF148" s="3" t="s">
        <v>41</v>
      </c>
      <c r="OKH148" s="153" t="s">
        <v>14</v>
      </c>
      <c r="OKI148" s="153"/>
      <c r="OKJ148" s="3" t="s">
        <v>41</v>
      </c>
      <c r="OKL148" s="153" t="s">
        <v>14</v>
      </c>
      <c r="OKM148" s="153"/>
      <c r="OKN148" s="3" t="s">
        <v>41</v>
      </c>
      <c r="OKP148" s="153" t="s">
        <v>14</v>
      </c>
      <c r="OKQ148" s="153"/>
      <c r="OKR148" s="3" t="s">
        <v>41</v>
      </c>
      <c r="OKT148" s="153" t="s">
        <v>14</v>
      </c>
      <c r="OKU148" s="153"/>
      <c r="OKV148" s="3" t="s">
        <v>41</v>
      </c>
      <c r="OKX148" s="153" t="s">
        <v>14</v>
      </c>
      <c r="OKY148" s="153"/>
      <c r="OKZ148" s="3" t="s">
        <v>41</v>
      </c>
      <c r="OLB148" s="153" t="s">
        <v>14</v>
      </c>
      <c r="OLC148" s="153"/>
      <c r="OLD148" s="3" t="s">
        <v>41</v>
      </c>
      <c r="OLF148" s="153" t="s">
        <v>14</v>
      </c>
      <c r="OLG148" s="153"/>
      <c r="OLH148" s="3" t="s">
        <v>41</v>
      </c>
      <c r="OLJ148" s="153" t="s">
        <v>14</v>
      </c>
      <c r="OLK148" s="153"/>
      <c r="OLL148" s="3" t="s">
        <v>41</v>
      </c>
      <c r="OLN148" s="153" t="s">
        <v>14</v>
      </c>
      <c r="OLO148" s="153"/>
      <c r="OLP148" s="3" t="s">
        <v>41</v>
      </c>
      <c r="OLR148" s="153" t="s">
        <v>14</v>
      </c>
      <c r="OLS148" s="153"/>
      <c r="OLT148" s="3" t="s">
        <v>41</v>
      </c>
      <c r="OLV148" s="153" t="s">
        <v>14</v>
      </c>
      <c r="OLW148" s="153"/>
      <c r="OLX148" s="3" t="s">
        <v>41</v>
      </c>
      <c r="OLZ148" s="153" t="s">
        <v>14</v>
      </c>
      <c r="OMA148" s="153"/>
      <c r="OMB148" s="3" t="s">
        <v>41</v>
      </c>
      <c r="OMD148" s="153" t="s">
        <v>14</v>
      </c>
      <c r="OME148" s="153"/>
      <c r="OMF148" s="3" t="s">
        <v>41</v>
      </c>
      <c r="OMH148" s="153" t="s">
        <v>14</v>
      </c>
      <c r="OMI148" s="153"/>
      <c r="OMJ148" s="3" t="s">
        <v>41</v>
      </c>
      <c r="OML148" s="153" t="s">
        <v>14</v>
      </c>
      <c r="OMM148" s="153"/>
      <c r="OMN148" s="3" t="s">
        <v>41</v>
      </c>
      <c r="OMP148" s="153" t="s">
        <v>14</v>
      </c>
      <c r="OMQ148" s="153"/>
      <c r="OMR148" s="3" t="s">
        <v>41</v>
      </c>
      <c r="OMT148" s="153" t="s">
        <v>14</v>
      </c>
      <c r="OMU148" s="153"/>
      <c r="OMV148" s="3" t="s">
        <v>41</v>
      </c>
      <c r="OMX148" s="153" t="s">
        <v>14</v>
      </c>
      <c r="OMY148" s="153"/>
      <c r="OMZ148" s="3" t="s">
        <v>41</v>
      </c>
      <c r="ONB148" s="153" t="s">
        <v>14</v>
      </c>
      <c r="ONC148" s="153"/>
      <c r="OND148" s="3" t="s">
        <v>41</v>
      </c>
      <c r="ONF148" s="153" t="s">
        <v>14</v>
      </c>
      <c r="ONG148" s="153"/>
      <c r="ONH148" s="3" t="s">
        <v>41</v>
      </c>
      <c r="ONJ148" s="153" t="s">
        <v>14</v>
      </c>
      <c r="ONK148" s="153"/>
      <c r="ONL148" s="3" t="s">
        <v>41</v>
      </c>
      <c r="ONN148" s="153" t="s">
        <v>14</v>
      </c>
      <c r="ONO148" s="153"/>
      <c r="ONP148" s="3" t="s">
        <v>41</v>
      </c>
      <c r="ONR148" s="153" t="s">
        <v>14</v>
      </c>
      <c r="ONS148" s="153"/>
      <c r="ONT148" s="3" t="s">
        <v>41</v>
      </c>
      <c r="ONV148" s="153" t="s">
        <v>14</v>
      </c>
      <c r="ONW148" s="153"/>
      <c r="ONX148" s="3" t="s">
        <v>41</v>
      </c>
      <c r="ONZ148" s="153" t="s">
        <v>14</v>
      </c>
      <c r="OOA148" s="153"/>
      <c r="OOB148" s="3" t="s">
        <v>41</v>
      </c>
      <c r="OOD148" s="153" t="s">
        <v>14</v>
      </c>
      <c r="OOE148" s="153"/>
      <c r="OOF148" s="3" t="s">
        <v>41</v>
      </c>
      <c r="OOH148" s="153" t="s">
        <v>14</v>
      </c>
      <c r="OOI148" s="153"/>
      <c r="OOJ148" s="3" t="s">
        <v>41</v>
      </c>
      <c r="OOL148" s="153" t="s">
        <v>14</v>
      </c>
      <c r="OOM148" s="153"/>
      <c r="OON148" s="3" t="s">
        <v>41</v>
      </c>
      <c r="OOP148" s="153" t="s">
        <v>14</v>
      </c>
      <c r="OOQ148" s="153"/>
      <c r="OOR148" s="3" t="s">
        <v>41</v>
      </c>
      <c r="OOT148" s="153" t="s">
        <v>14</v>
      </c>
      <c r="OOU148" s="153"/>
      <c r="OOV148" s="3" t="s">
        <v>41</v>
      </c>
      <c r="OOX148" s="153" t="s">
        <v>14</v>
      </c>
      <c r="OOY148" s="153"/>
      <c r="OOZ148" s="3" t="s">
        <v>41</v>
      </c>
      <c r="OPB148" s="153" t="s">
        <v>14</v>
      </c>
      <c r="OPC148" s="153"/>
      <c r="OPD148" s="3" t="s">
        <v>41</v>
      </c>
      <c r="OPF148" s="153" t="s">
        <v>14</v>
      </c>
      <c r="OPG148" s="153"/>
      <c r="OPH148" s="3" t="s">
        <v>41</v>
      </c>
      <c r="OPJ148" s="153" t="s">
        <v>14</v>
      </c>
      <c r="OPK148" s="153"/>
      <c r="OPL148" s="3" t="s">
        <v>41</v>
      </c>
      <c r="OPN148" s="153" t="s">
        <v>14</v>
      </c>
      <c r="OPO148" s="153"/>
      <c r="OPP148" s="3" t="s">
        <v>41</v>
      </c>
      <c r="OPR148" s="153" t="s">
        <v>14</v>
      </c>
      <c r="OPS148" s="153"/>
      <c r="OPT148" s="3" t="s">
        <v>41</v>
      </c>
      <c r="OPV148" s="153" t="s">
        <v>14</v>
      </c>
      <c r="OPW148" s="153"/>
      <c r="OPX148" s="3" t="s">
        <v>41</v>
      </c>
      <c r="OPZ148" s="153" t="s">
        <v>14</v>
      </c>
      <c r="OQA148" s="153"/>
      <c r="OQB148" s="3" t="s">
        <v>41</v>
      </c>
      <c r="OQD148" s="153" t="s">
        <v>14</v>
      </c>
      <c r="OQE148" s="153"/>
      <c r="OQF148" s="3" t="s">
        <v>41</v>
      </c>
      <c r="OQH148" s="153" t="s">
        <v>14</v>
      </c>
      <c r="OQI148" s="153"/>
      <c r="OQJ148" s="3" t="s">
        <v>41</v>
      </c>
      <c r="OQL148" s="153" t="s">
        <v>14</v>
      </c>
      <c r="OQM148" s="153"/>
      <c r="OQN148" s="3" t="s">
        <v>41</v>
      </c>
      <c r="OQP148" s="153" t="s">
        <v>14</v>
      </c>
      <c r="OQQ148" s="153"/>
      <c r="OQR148" s="3" t="s">
        <v>41</v>
      </c>
      <c r="OQT148" s="153" t="s">
        <v>14</v>
      </c>
      <c r="OQU148" s="153"/>
      <c r="OQV148" s="3" t="s">
        <v>41</v>
      </c>
      <c r="OQX148" s="153" t="s">
        <v>14</v>
      </c>
      <c r="OQY148" s="153"/>
      <c r="OQZ148" s="3" t="s">
        <v>41</v>
      </c>
      <c r="ORB148" s="153" t="s">
        <v>14</v>
      </c>
      <c r="ORC148" s="153"/>
      <c r="ORD148" s="3" t="s">
        <v>41</v>
      </c>
      <c r="ORF148" s="153" t="s">
        <v>14</v>
      </c>
      <c r="ORG148" s="153"/>
      <c r="ORH148" s="3" t="s">
        <v>41</v>
      </c>
      <c r="ORJ148" s="153" t="s">
        <v>14</v>
      </c>
      <c r="ORK148" s="153"/>
      <c r="ORL148" s="3" t="s">
        <v>41</v>
      </c>
      <c r="ORN148" s="153" t="s">
        <v>14</v>
      </c>
      <c r="ORO148" s="153"/>
      <c r="ORP148" s="3" t="s">
        <v>41</v>
      </c>
      <c r="ORR148" s="153" t="s">
        <v>14</v>
      </c>
      <c r="ORS148" s="153"/>
      <c r="ORT148" s="3" t="s">
        <v>41</v>
      </c>
      <c r="ORV148" s="153" t="s">
        <v>14</v>
      </c>
      <c r="ORW148" s="153"/>
      <c r="ORX148" s="3" t="s">
        <v>41</v>
      </c>
      <c r="ORZ148" s="153" t="s">
        <v>14</v>
      </c>
      <c r="OSA148" s="153"/>
      <c r="OSB148" s="3" t="s">
        <v>41</v>
      </c>
      <c r="OSD148" s="153" t="s">
        <v>14</v>
      </c>
      <c r="OSE148" s="153"/>
      <c r="OSF148" s="3" t="s">
        <v>41</v>
      </c>
      <c r="OSH148" s="153" t="s">
        <v>14</v>
      </c>
      <c r="OSI148" s="153"/>
      <c r="OSJ148" s="3" t="s">
        <v>41</v>
      </c>
      <c r="OSL148" s="153" t="s">
        <v>14</v>
      </c>
      <c r="OSM148" s="153"/>
      <c r="OSN148" s="3" t="s">
        <v>41</v>
      </c>
      <c r="OSP148" s="153" t="s">
        <v>14</v>
      </c>
      <c r="OSQ148" s="153"/>
      <c r="OSR148" s="3" t="s">
        <v>41</v>
      </c>
      <c r="OST148" s="153" t="s">
        <v>14</v>
      </c>
      <c r="OSU148" s="153"/>
      <c r="OSV148" s="3" t="s">
        <v>41</v>
      </c>
      <c r="OSX148" s="153" t="s">
        <v>14</v>
      </c>
      <c r="OSY148" s="153"/>
      <c r="OSZ148" s="3" t="s">
        <v>41</v>
      </c>
      <c r="OTB148" s="153" t="s">
        <v>14</v>
      </c>
      <c r="OTC148" s="153"/>
      <c r="OTD148" s="3" t="s">
        <v>41</v>
      </c>
      <c r="OTF148" s="153" t="s">
        <v>14</v>
      </c>
      <c r="OTG148" s="153"/>
      <c r="OTH148" s="3" t="s">
        <v>41</v>
      </c>
      <c r="OTJ148" s="153" t="s">
        <v>14</v>
      </c>
      <c r="OTK148" s="153"/>
      <c r="OTL148" s="3" t="s">
        <v>41</v>
      </c>
      <c r="OTN148" s="153" t="s">
        <v>14</v>
      </c>
      <c r="OTO148" s="153"/>
      <c r="OTP148" s="3" t="s">
        <v>41</v>
      </c>
      <c r="OTR148" s="153" t="s">
        <v>14</v>
      </c>
      <c r="OTS148" s="153"/>
      <c r="OTT148" s="3" t="s">
        <v>41</v>
      </c>
      <c r="OTV148" s="153" t="s">
        <v>14</v>
      </c>
      <c r="OTW148" s="153"/>
      <c r="OTX148" s="3" t="s">
        <v>41</v>
      </c>
      <c r="OTZ148" s="153" t="s">
        <v>14</v>
      </c>
      <c r="OUA148" s="153"/>
      <c r="OUB148" s="3" t="s">
        <v>41</v>
      </c>
      <c r="OUD148" s="153" t="s">
        <v>14</v>
      </c>
      <c r="OUE148" s="153"/>
      <c r="OUF148" s="3" t="s">
        <v>41</v>
      </c>
      <c r="OUH148" s="153" t="s">
        <v>14</v>
      </c>
      <c r="OUI148" s="153"/>
      <c r="OUJ148" s="3" t="s">
        <v>41</v>
      </c>
      <c r="OUL148" s="153" t="s">
        <v>14</v>
      </c>
      <c r="OUM148" s="153"/>
      <c r="OUN148" s="3" t="s">
        <v>41</v>
      </c>
      <c r="OUP148" s="153" t="s">
        <v>14</v>
      </c>
      <c r="OUQ148" s="153"/>
      <c r="OUR148" s="3" t="s">
        <v>41</v>
      </c>
      <c r="OUT148" s="153" t="s">
        <v>14</v>
      </c>
      <c r="OUU148" s="153"/>
      <c r="OUV148" s="3" t="s">
        <v>41</v>
      </c>
      <c r="OUX148" s="153" t="s">
        <v>14</v>
      </c>
      <c r="OUY148" s="153"/>
      <c r="OUZ148" s="3" t="s">
        <v>41</v>
      </c>
      <c r="OVB148" s="153" t="s">
        <v>14</v>
      </c>
      <c r="OVC148" s="153"/>
      <c r="OVD148" s="3" t="s">
        <v>41</v>
      </c>
      <c r="OVF148" s="153" t="s">
        <v>14</v>
      </c>
      <c r="OVG148" s="153"/>
      <c r="OVH148" s="3" t="s">
        <v>41</v>
      </c>
      <c r="OVJ148" s="153" t="s">
        <v>14</v>
      </c>
      <c r="OVK148" s="153"/>
      <c r="OVL148" s="3" t="s">
        <v>41</v>
      </c>
      <c r="OVN148" s="153" t="s">
        <v>14</v>
      </c>
      <c r="OVO148" s="153"/>
      <c r="OVP148" s="3" t="s">
        <v>41</v>
      </c>
      <c r="OVR148" s="153" t="s">
        <v>14</v>
      </c>
      <c r="OVS148" s="153"/>
      <c r="OVT148" s="3" t="s">
        <v>41</v>
      </c>
      <c r="OVV148" s="153" t="s">
        <v>14</v>
      </c>
      <c r="OVW148" s="153"/>
      <c r="OVX148" s="3" t="s">
        <v>41</v>
      </c>
      <c r="OVZ148" s="153" t="s">
        <v>14</v>
      </c>
      <c r="OWA148" s="153"/>
      <c r="OWB148" s="3" t="s">
        <v>41</v>
      </c>
      <c r="OWD148" s="153" t="s">
        <v>14</v>
      </c>
      <c r="OWE148" s="153"/>
      <c r="OWF148" s="3" t="s">
        <v>41</v>
      </c>
      <c r="OWH148" s="153" t="s">
        <v>14</v>
      </c>
      <c r="OWI148" s="153"/>
      <c r="OWJ148" s="3" t="s">
        <v>41</v>
      </c>
      <c r="OWL148" s="153" t="s">
        <v>14</v>
      </c>
      <c r="OWM148" s="153"/>
      <c r="OWN148" s="3" t="s">
        <v>41</v>
      </c>
      <c r="OWP148" s="153" t="s">
        <v>14</v>
      </c>
      <c r="OWQ148" s="153"/>
      <c r="OWR148" s="3" t="s">
        <v>41</v>
      </c>
      <c r="OWT148" s="153" t="s">
        <v>14</v>
      </c>
      <c r="OWU148" s="153"/>
      <c r="OWV148" s="3" t="s">
        <v>41</v>
      </c>
      <c r="OWX148" s="153" t="s">
        <v>14</v>
      </c>
      <c r="OWY148" s="153"/>
      <c r="OWZ148" s="3" t="s">
        <v>41</v>
      </c>
      <c r="OXB148" s="153" t="s">
        <v>14</v>
      </c>
      <c r="OXC148" s="153"/>
      <c r="OXD148" s="3" t="s">
        <v>41</v>
      </c>
      <c r="OXF148" s="153" t="s">
        <v>14</v>
      </c>
      <c r="OXG148" s="153"/>
      <c r="OXH148" s="3" t="s">
        <v>41</v>
      </c>
      <c r="OXJ148" s="153" t="s">
        <v>14</v>
      </c>
      <c r="OXK148" s="153"/>
      <c r="OXL148" s="3" t="s">
        <v>41</v>
      </c>
      <c r="OXN148" s="153" t="s">
        <v>14</v>
      </c>
      <c r="OXO148" s="153"/>
      <c r="OXP148" s="3" t="s">
        <v>41</v>
      </c>
      <c r="OXR148" s="153" t="s">
        <v>14</v>
      </c>
      <c r="OXS148" s="153"/>
      <c r="OXT148" s="3" t="s">
        <v>41</v>
      </c>
      <c r="OXV148" s="153" t="s">
        <v>14</v>
      </c>
      <c r="OXW148" s="153"/>
      <c r="OXX148" s="3" t="s">
        <v>41</v>
      </c>
      <c r="OXZ148" s="153" t="s">
        <v>14</v>
      </c>
      <c r="OYA148" s="153"/>
      <c r="OYB148" s="3" t="s">
        <v>41</v>
      </c>
      <c r="OYD148" s="153" t="s">
        <v>14</v>
      </c>
      <c r="OYE148" s="153"/>
      <c r="OYF148" s="3" t="s">
        <v>41</v>
      </c>
      <c r="OYH148" s="153" t="s">
        <v>14</v>
      </c>
      <c r="OYI148" s="153"/>
      <c r="OYJ148" s="3" t="s">
        <v>41</v>
      </c>
      <c r="OYL148" s="153" t="s">
        <v>14</v>
      </c>
      <c r="OYM148" s="153"/>
      <c r="OYN148" s="3" t="s">
        <v>41</v>
      </c>
      <c r="OYP148" s="153" t="s">
        <v>14</v>
      </c>
      <c r="OYQ148" s="153"/>
      <c r="OYR148" s="3" t="s">
        <v>41</v>
      </c>
      <c r="OYT148" s="153" t="s">
        <v>14</v>
      </c>
      <c r="OYU148" s="153"/>
      <c r="OYV148" s="3" t="s">
        <v>41</v>
      </c>
      <c r="OYX148" s="153" t="s">
        <v>14</v>
      </c>
      <c r="OYY148" s="153"/>
      <c r="OYZ148" s="3" t="s">
        <v>41</v>
      </c>
      <c r="OZB148" s="153" t="s">
        <v>14</v>
      </c>
      <c r="OZC148" s="153"/>
      <c r="OZD148" s="3" t="s">
        <v>41</v>
      </c>
      <c r="OZF148" s="153" t="s">
        <v>14</v>
      </c>
      <c r="OZG148" s="153"/>
      <c r="OZH148" s="3" t="s">
        <v>41</v>
      </c>
      <c r="OZJ148" s="153" t="s">
        <v>14</v>
      </c>
      <c r="OZK148" s="153"/>
      <c r="OZL148" s="3" t="s">
        <v>41</v>
      </c>
      <c r="OZN148" s="153" t="s">
        <v>14</v>
      </c>
      <c r="OZO148" s="153"/>
      <c r="OZP148" s="3" t="s">
        <v>41</v>
      </c>
      <c r="OZR148" s="153" t="s">
        <v>14</v>
      </c>
      <c r="OZS148" s="153"/>
      <c r="OZT148" s="3" t="s">
        <v>41</v>
      </c>
      <c r="OZV148" s="153" t="s">
        <v>14</v>
      </c>
      <c r="OZW148" s="153"/>
      <c r="OZX148" s="3" t="s">
        <v>41</v>
      </c>
      <c r="OZZ148" s="153" t="s">
        <v>14</v>
      </c>
      <c r="PAA148" s="153"/>
      <c r="PAB148" s="3" t="s">
        <v>41</v>
      </c>
      <c r="PAD148" s="153" t="s">
        <v>14</v>
      </c>
      <c r="PAE148" s="153"/>
      <c r="PAF148" s="3" t="s">
        <v>41</v>
      </c>
      <c r="PAH148" s="153" t="s">
        <v>14</v>
      </c>
      <c r="PAI148" s="153"/>
      <c r="PAJ148" s="3" t="s">
        <v>41</v>
      </c>
      <c r="PAL148" s="153" t="s">
        <v>14</v>
      </c>
      <c r="PAM148" s="153"/>
      <c r="PAN148" s="3" t="s">
        <v>41</v>
      </c>
      <c r="PAP148" s="153" t="s">
        <v>14</v>
      </c>
      <c r="PAQ148" s="153"/>
      <c r="PAR148" s="3" t="s">
        <v>41</v>
      </c>
      <c r="PAT148" s="153" t="s">
        <v>14</v>
      </c>
      <c r="PAU148" s="153"/>
      <c r="PAV148" s="3" t="s">
        <v>41</v>
      </c>
      <c r="PAX148" s="153" t="s">
        <v>14</v>
      </c>
      <c r="PAY148" s="153"/>
      <c r="PAZ148" s="3" t="s">
        <v>41</v>
      </c>
      <c r="PBB148" s="153" t="s">
        <v>14</v>
      </c>
      <c r="PBC148" s="153"/>
      <c r="PBD148" s="3" t="s">
        <v>41</v>
      </c>
      <c r="PBF148" s="153" t="s">
        <v>14</v>
      </c>
      <c r="PBG148" s="153"/>
      <c r="PBH148" s="3" t="s">
        <v>41</v>
      </c>
      <c r="PBJ148" s="153" t="s">
        <v>14</v>
      </c>
      <c r="PBK148" s="153"/>
      <c r="PBL148" s="3" t="s">
        <v>41</v>
      </c>
      <c r="PBN148" s="153" t="s">
        <v>14</v>
      </c>
      <c r="PBO148" s="153"/>
      <c r="PBP148" s="3" t="s">
        <v>41</v>
      </c>
      <c r="PBR148" s="153" t="s">
        <v>14</v>
      </c>
      <c r="PBS148" s="153"/>
      <c r="PBT148" s="3" t="s">
        <v>41</v>
      </c>
      <c r="PBV148" s="153" t="s">
        <v>14</v>
      </c>
      <c r="PBW148" s="153"/>
      <c r="PBX148" s="3" t="s">
        <v>41</v>
      </c>
      <c r="PBZ148" s="153" t="s">
        <v>14</v>
      </c>
      <c r="PCA148" s="153"/>
      <c r="PCB148" s="3" t="s">
        <v>41</v>
      </c>
      <c r="PCD148" s="153" t="s">
        <v>14</v>
      </c>
      <c r="PCE148" s="153"/>
      <c r="PCF148" s="3" t="s">
        <v>41</v>
      </c>
      <c r="PCH148" s="153" t="s">
        <v>14</v>
      </c>
      <c r="PCI148" s="153"/>
      <c r="PCJ148" s="3" t="s">
        <v>41</v>
      </c>
      <c r="PCL148" s="153" t="s">
        <v>14</v>
      </c>
      <c r="PCM148" s="153"/>
      <c r="PCN148" s="3" t="s">
        <v>41</v>
      </c>
      <c r="PCP148" s="153" t="s">
        <v>14</v>
      </c>
      <c r="PCQ148" s="153"/>
      <c r="PCR148" s="3" t="s">
        <v>41</v>
      </c>
      <c r="PCT148" s="153" t="s">
        <v>14</v>
      </c>
      <c r="PCU148" s="153"/>
      <c r="PCV148" s="3" t="s">
        <v>41</v>
      </c>
      <c r="PCX148" s="153" t="s">
        <v>14</v>
      </c>
      <c r="PCY148" s="153"/>
      <c r="PCZ148" s="3" t="s">
        <v>41</v>
      </c>
      <c r="PDB148" s="153" t="s">
        <v>14</v>
      </c>
      <c r="PDC148" s="153"/>
      <c r="PDD148" s="3" t="s">
        <v>41</v>
      </c>
      <c r="PDF148" s="153" t="s">
        <v>14</v>
      </c>
      <c r="PDG148" s="153"/>
      <c r="PDH148" s="3" t="s">
        <v>41</v>
      </c>
      <c r="PDJ148" s="153" t="s">
        <v>14</v>
      </c>
      <c r="PDK148" s="153"/>
      <c r="PDL148" s="3" t="s">
        <v>41</v>
      </c>
      <c r="PDN148" s="153" t="s">
        <v>14</v>
      </c>
      <c r="PDO148" s="153"/>
      <c r="PDP148" s="3" t="s">
        <v>41</v>
      </c>
      <c r="PDR148" s="153" t="s">
        <v>14</v>
      </c>
      <c r="PDS148" s="153"/>
      <c r="PDT148" s="3" t="s">
        <v>41</v>
      </c>
      <c r="PDV148" s="153" t="s">
        <v>14</v>
      </c>
      <c r="PDW148" s="153"/>
      <c r="PDX148" s="3" t="s">
        <v>41</v>
      </c>
      <c r="PDZ148" s="153" t="s">
        <v>14</v>
      </c>
      <c r="PEA148" s="153"/>
      <c r="PEB148" s="3" t="s">
        <v>41</v>
      </c>
      <c r="PED148" s="153" t="s">
        <v>14</v>
      </c>
      <c r="PEE148" s="153"/>
      <c r="PEF148" s="3" t="s">
        <v>41</v>
      </c>
      <c r="PEH148" s="153" t="s">
        <v>14</v>
      </c>
      <c r="PEI148" s="153"/>
      <c r="PEJ148" s="3" t="s">
        <v>41</v>
      </c>
      <c r="PEL148" s="153" t="s">
        <v>14</v>
      </c>
      <c r="PEM148" s="153"/>
      <c r="PEN148" s="3" t="s">
        <v>41</v>
      </c>
      <c r="PEP148" s="153" t="s">
        <v>14</v>
      </c>
      <c r="PEQ148" s="153"/>
      <c r="PER148" s="3" t="s">
        <v>41</v>
      </c>
      <c r="PET148" s="153" t="s">
        <v>14</v>
      </c>
      <c r="PEU148" s="153"/>
      <c r="PEV148" s="3" t="s">
        <v>41</v>
      </c>
      <c r="PEX148" s="153" t="s">
        <v>14</v>
      </c>
      <c r="PEY148" s="153"/>
      <c r="PEZ148" s="3" t="s">
        <v>41</v>
      </c>
      <c r="PFB148" s="153" t="s">
        <v>14</v>
      </c>
      <c r="PFC148" s="153"/>
      <c r="PFD148" s="3" t="s">
        <v>41</v>
      </c>
      <c r="PFF148" s="153" t="s">
        <v>14</v>
      </c>
      <c r="PFG148" s="153"/>
      <c r="PFH148" s="3" t="s">
        <v>41</v>
      </c>
      <c r="PFJ148" s="153" t="s">
        <v>14</v>
      </c>
      <c r="PFK148" s="153"/>
      <c r="PFL148" s="3" t="s">
        <v>41</v>
      </c>
      <c r="PFN148" s="153" t="s">
        <v>14</v>
      </c>
      <c r="PFO148" s="153"/>
      <c r="PFP148" s="3" t="s">
        <v>41</v>
      </c>
      <c r="PFR148" s="153" t="s">
        <v>14</v>
      </c>
      <c r="PFS148" s="153"/>
      <c r="PFT148" s="3" t="s">
        <v>41</v>
      </c>
      <c r="PFV148" s="153" t="s">
        <v>14</v>
      </c>
      <c r="PFW148" s="153"/>
      <c r="PFX148" s="3" t="s">
        <v>41</v>
      </c>
      <c r="PFZ148" s="153" t="s">
        <v>14</v>
      </c>
      <c r="PGA148" s="153"/>
      <c r="PGB148" s="3" t="s">
        <v>41</v>
      </c>
      <c r="PGD148" s="153" t="s">
        <v>14</v>
      </c>
      <c r="PGE148" s="153"/>
      <c r="PGF148" s="3" t="s">
        <v>41</v>
      </c>
      <c r="PGH148" s="153" t="s">
        <v>14</v>
      </c>
      <c r="PGI148" s="153"/>
      <c r="PGJ148" s="3" t="s">
        <v>41</v>
      </c>
      <c r="PGL148" s="153" t="s">
        <v>14</v>
      </c>
      <c r="PGM148" s="153"/>
      <c r="PGN148" s="3" t="s">
        <v>41</v>
      </c>
      <c r="PGP148" s="153" t="s">
        <v>14</v>
      </c>
      <c r="PGQ148" s="153"/>
      <c r="PGR148" s="3" t="s">
        <v>41</v>
      </c>
      <c r="PGT148" s="153" t="s">
        <v>14</v>
      </c>
      <c r="PGU148" s="153"/>
      <c r="PGV148" s="3" t="s">
        <v>41</v>
      </c>
      <c r="PGX148" s="153" t="s">
        <v>14</v>
      </c>
      <c r="PGY148" s="153"/>
      <c r="PGZ148" s="3" t="s">
        <v>41</v>
      </c>
      <c r="PHB148" s="153" t="s">
        <v>14</v>
      </c>
      <c r="PHC148" s="153"/>
      <c r="PHD148" s="3" t="s">
        <v>41</v>
      </c>
      <c r="PHF148" s="153" t="s">
        <v>14</v>
      </c>
      <c r="PHG148" s="153"/>
      <c r="PHH148" s="3" t="s">
        <v>41</v>
      </c>
      <c r="PHJ148" s="153" t="s">
        <v>14</v>
      </c>
      <c r="PHK148" s="153"/>
      <c r="PHL148" s="3" t="s">
        <v>41</v>
      </c>
      <c r="PHN148" s="153" t="s">
        <v>14</v>
      </c>
      <c r="PHO148" s="153"/>
      <c r="PHP148" s="3" t="s">
        <v>41</v>
      </c>
      <c r="PHR148" s="153" t="s">
        <v>14</v>
      </c>
      <c r="PHS148" s="153"/>
      <c r="PHT148" s="3" t="s">
        <v>41</v>
      </c>
      <c r="PHV148" s="153" t="s">
        <v>14</v>
      </c>
      <c r="PHW148" s="153"/>
      <c r="PHX148" s="3" t="s">
        <v>41</v>
      </c>
      <c r="PHZ148" s="153" t="s">
        <v>14</v>
      </c>
      <c r="PIA148" s="153"/>
      <c r="PIB148" s="3" t="s">
        <v>41</v>
      </c>
      <c r="PID148" s="153" t="s">
        <v>14</v>
      </c>
      <c r="PIE148" s="153"/>
      <c r="PIF148" s="3" t="s">
        <v>41</v>
      </c>
      <c r="PIH148" s="153" t="s">
        <v>14</v>
      </c>
      <c r="PII148" s="153"/>
      <c r="PIJ148" s="3" t="s">
        <v>41</v>
      </c>
      <c r="PIL148" s="153" t="s">
        <v>14</v>
      </c>
      <c r="PIM148" s="153"/>
      <c r="PIN148" s="3" t="s">
        <v>41</v>
      </c>
      <c r="PIP148" s="153" t="s">
        <v>14</v>
      </c>
      <c r="PIQ148" s="153"/>
      <c r="PIR148" s="3" t="s">
        <v>41</v>
      </c>
      <c r="PIT148" s="153" t="s">
        <v>14</v>
      </c>
      <c r="PIU148" s="153"/>
      <c r="PIV148" s="3" t="s">
        <v>41</v>
      </c>
      <c r="PIX148" s="153" t="s">
        <v>14</v>
      </c>
      <c r="PIY148" s="153"/>
      <c r="PIZ148" s="3" t="s">
        <v>41</v>
      </c>
      <c r="PJB148" s="153" t="s">
        <v>14</v>
      </c>
      <c r="PJC148" s="153"/>
      <c r="PJD148" s="3" t="s">
        <v>41</v>
      </c>
      <c r="PJF148" s="153" t="s">
        <v>14</v>
      </c>
      <c r="PJG148" s="153"/>
      <c r="PJH148" s="3" t="s">
        <v>41</v>
      </c>
      <c r="PJJ148" s="153" t="s">
        <v>14</v>
      </c>
      <c r="PJK148" s="153"/>
      <c r="PJL148" s="3" t="s">
        <v>41</v>
      </c>
      <c r="PJN148" s="153" t="s">
        <v>14</v>
      </c>
      <c r="PJO148" s="153"/>
      <c r="PJP148" s="3" t="s">
        <v>41</v>
      </c>
      <c r="PJR148" s="153" t="s">
        <v>14</v>
      </c>
      <c r="PJS148" s="153"/>
      <c r="PJT148" s="3" t="s">
        <v>41</v>
      </c>
      <c r="PJV148" s="153" t="s">
        <v>14</v>
      </c>
      <c r="PJW148" s="153"/>
      <c r="PJX148" s="3" t="s">
        <v>41</v>
      </c>
      <c r="PJZ148" s="153" t="s">
        <v>14</v>
      </c>
      <c r="PKA148" s="153"/>
      <c r="PKB148" s="3" t="s">
        <v>41</v>
      </c>
      <c r="PKD148" s="153" t="s">
        <v>14</v>
      </c>
      <c r="PKE148" s="153"/>
      <c r="PKF148" s="3" t="s">
        <v>41</v>
      </c>
      <c r="PKH148" s="153" t="s">
        <v>14</v>
      </c>
      <c r="PKI148" s="153"/>
      <c r="PKJ148" s="3" t="s">
        <v>41</v>
      </c>
      <c r="PKL148" s="153" t="s">
        <v>14</v>
      </c>
      <c r="PKM148" s="153"/>
      <c r="PKN148" s="3" t="s">
        <v>41</v>
      </c>
      <c r="PKP148" s="153" t="s">
        <v>14</v>
      </c>
      <c r="PKQ148" s="153"/>
      <c r="PKR148" s="3" t="s">
        <v>41</v>
      </c>
      <c r="PKT148" s="153" t="s">
        <v>14</v>
      </c>
      <c r="PKU148" s="153"/>
      <c r="PKV148" s="3" t="s">
        <v>41</v>
      </c>
      <c r="PKX148" s="153" t="s">
        <v>14</v>
      </c>
      <c r="PKY148" s="153"/>
      <c r="PKZ148" s="3" t="s">
        <v>41</v>
      </c>
      <c r="PLB148" s="153" t="s">
        <v>14</v>
      </c>
      <c r="PLC148" s="153"/>
      <c r="PLD148" s="3" t="s">
        <v>41</v>
      </c>
      <c r="PLF148" s="153" t="s">
        <v>14</v>
      </c>
      <c r="PLG148" s="153"/>
      <c r="PLH148" s="3" t="s">
        <v>41</v>
      </c>
      <c r="PLJ148" s="153" t="s">
        <v>14</v>
      </c>
      <c r="PLK148" s="153"/>
      <c r="PLL148" s="3" t="s">
        <v>41</v>
      </c>
      <c r="PLN148" s="153" t="s">
        <v>14</v>
      </c>
      <c r="PLO148" s="153"/>
      <c r="PLP148" s="3" t="s">
        <v>41</v>
      </c>
      <c r="PLR148" s="153" t="s">
        <v>14</v>
      </c>
      <c r="PLS148" s="153"/>
      <c r="PLT148" s="3" t="s">
        <v>41</v>
      </c>
      <c r="PLV148" s="153" t="s">
        <v>14</v>
      </c>
      <c r="PLW148" s="153"/>
      <c r="PLX148" s="3" t="s">
        <v>41</v>
      </c>
      <c r="PLZ148" s="153" t="s">
        <v>14</v>
      </c>
      <c r="PMA148" s="153"/>
      <c r="PMB148" s="3" t="s">
        <v>41</v>
      </c>
      <c r="PMD148" s="153" t="s">
        <v>14</v>
      </c>
      <c r="PME148" s="153"/>
      <c r="PMF148" s="3" t="s">
        <v>41</v>
      </c>
      <c r="PMH148" s="153" t="s">
        <v>14</v>
      </c>
      <c r="PMI148" s="153"/>
      <c r="PMJ148" s="3" t="s">
        <v>41</v>
      </c>
      <c r="PML148" s="153" t="s">
        <v>14</v>
      </c>
      <c r="PMM148" s="153"/>
      <c r="PMN148" s="3" t="s">
        <v>41</v>
      </c>
      <c r="PMP148" s="153" t="s">
        <v>14</v>
      </c>
      <c r="PMQ148" s="153"/>
      <c r="PMR148" s="3" t="s">
        <v>41</v>
      </c>
      <c r="PMT148" s="153" t="s">
        <v>14</v>
      </c>
      <c r="PMU148" s="153"/>
      <c r="PMV148" s="3" t="s">
        <v>41</v>
      </c>
      <c r="PMX148" s="153" t="s">
        <v>14</v>
      </c>
      <c r="PMY148" s="153"/>
      <c r="PMZ148" s="3" t="s">
        <v>41</v>
      </c>
      <c r="PNB148" s="153" t="s">
        <v>14</v>
      </c>
      <c r="PNC148" s="153"/>
      <c r="PND148" s="3" t="s">
        <v>41</v>
      </c>
      <c r="PNF148" s="153" t="s">
        <v>14</v>
      </c>
      <c r="PNG148" s="153"/>
      <c r="PNH148" s="3" t="s">
        <v>41</v>
      </c>
      <c r="PNJ148" s="153" t="s">
        <v>14</v>
      </c>
      <c r="PNK148" s="153"/>
      <c r="PNL148" s="3" t="s">
        <v>41</v>
      </c>
      <c r="PNN148" s="153" t="s">
        <v>14</v>
      </c>
      <c r="PNO148" s="153"/>
      <c r="PNP148" s="3" t="s">
        <v>41</v>
      </c>
      <c r="PNR148" s="153" t="s">
        <v>14</v>
      </c>
      <c r="PNS148" s="153"/>
      <c r="PNT148" s="3" t="s">
        <v>41</v>
      </c>
      <c r="PNV148" s="153" t="s">
        <v>14</v>
      </c>
      <c r="PNW148" s="153"/>
      <c r="PNX148" s="3" t="s">
        <v>41</v>
      </c>
      <c r="PNZ148" s="153" t="s">
        <v>14</v>
      </c>
      <c r="POA148" s="153"/>
      <c r="POB148" s="3" t="s">
        <v>41</v>
      </c>
      <c r="POD148" s="153" t="s">
        <v>14</v>
      </c>
      <c r="POE148" s="153"/>
      <c r="POF148" s="3" t="s">
        <v>41</v>
      </c>
      <c r="POH148" s="153" t="s">
        <v>14</v>
      </c>
      <c r="POI148" s="153"/>
      <c r="POJ148" s="3" t="s">
        <v>41</v>
      </c>
      <c r="POL148" s="153" t="s">
        <v>14</v>
      </c>
      <c r="POM148" s="153"/>
      <c r="PON148" s="3" t="s">
        <v>41</v>
      </c>
      <c r="POP148" s="153" t="s">
        <v>14</v>
      </c>
      <c r="POQ148" s="153"/>
      <c r="POR148" s="3" t="s">
        <v>41</v>
      </c>
      <c r="POT148" s="153" t="s">
        <v>14</v>
      </c>
      <c r="POU148" s="153"/>
      <c r="POV148" s="3" t="s">
        <v>41</v>
      </c>
      <c r="POX148" s="153" t="s">
        <v>14</v>
      </c>
      <c r="POY148" s="153"/>
      <c r="POZ148" s="3" t="s">
        <v>41</v>
      </c>
      <c r="PPB148" s="153" t="s">
        <v>14</v>
      </c>
      <c r="PPC148" s="153"/>
      <c r="PPD148" s="3" t="s">
        <v>41</v>
      </c>
      <c r="PPF148" s="153" t="s">
        <v>14</v>
      </c>
      <c r="PPG148" s="153"/>
      <c r="PPH148" s="3" t="s">
        <v>41</v>
      </c>
      <c r="PPJ148" s="153" t="s">
        <v>14</v>
      </c>
      <c r="PPK148" s="153"/>
      <c r="PPL148" s="3" t="s">
        <v>41</v>
      </c>
      <c r="PPN148" s="153" t="s">
        <v>14</v>
      </c>
      <c r="PPO148" s="153"/>
      <c r="PPP148" s="3" t="s">
        <v>41</v>
      </c>
      <c r="PPR148" s="153" t="s">
        <v>14</v>
      </c>
      <c r="PPS148" s="153"/>
      <c r="PPT148" s="3" t="s">
        <v>41</v>
      </c>
      <c r="PPV148" s="153" t="s">
        <v>14</v>
      </c>
      <c r="PPW148" s="153"/>
      <c r="PPX148" s="3" t="s">
        <v>41</v>
      </c>
      <c r="PPZ148" s="153" t="s">
        <v>14</v>
      </c>
      <c r="PQA148" s="153"/>
      <c r="PQB148" s="3" t="s">
        <v>41</v>
      </c>
      <c r="PQD148" s="153" t="s">
        <v>14</v>
      </c>
      <c r="PQE148" s="153"/>
      <c r="PQF148" s="3" t="s">
        <v>41</v>
      </c>
      <c r="PQH148" s="153" t="s">
        <v>14</v>
      </c>
      <c r="PQI148" s="153"/>
      <c r="PQJ148" s="3" t="s">
        <v>41</v>
      </c>
      <c r="PQL148" s="153" t="s">
        <v>14</v>
      </c>
      <c r="PQM148" s="153"/>
      <c r="PQN148" s="3" t="s">
        <v>41</v>
      </c>
      <c r="PQP148" s="153" t="s">
        <v>14</v>
      </c>
      <c r="PQQ148" s="153"/>
      <c r="PQR148" s="3" t="s">
        <v>41</v>
      </c>
      <c r="PQT148" s="153" t="s">
        <v>14</v>
      </c>
      <c r="PQU148" s="153"/>
      <c r="PQV148" s="3" t="s">
        <v>41</v>
      </c>
      <c r="PQX148" s="153" t="s">
        <v>14</v>
      </c>
      <c r="PQY148" s="153"/>
      <c r="PQZ148" s="3" t="s">
        <v>41</v>
      </c>
      <c r="PRB148" s="153" t="s">
        <v>14</v>
      </c>
      <c r="PRC148" s="153"/>
      <c r="PRD148" s="3" t="s">
        <v>41</v>
      </c>
      <c r="PRF148" s="153" t="s">
        <v>14</v>
      </c>
      <c r="PRG148" s="153"/>
      <c r="PRH148" s="3" t="s">
        <v>41</v>
      </c>
      <c r="PRJ148" s="153" t="s">
        <v>14</v>
      </c>
      <c r="PRK148" s="153"/>
      <c r="PRL148" s="3" t="s">
        <v>41</v>
      </c>
      <c r="PRN148" s="153" t="s">
        <v>14</v>
      </c>
      <c r="PRO148" s="153"/>
      <c r="PRP148" s="3" t="s">
        <v>41</v>
      </c>
      <c r="PRR148" s="153" t="s">
        <v>14</v>
      </c>
      <c r="PRS148" s="153"/>
      <c r="PRT148" s="3" t="s">
        <v>41</v>
      </c>
      <c r="PRV148" s="153" t="s">
        <v>14</v>
      </c>
      <c r="PRW148" s="153"/>
      <c r="PRX148" s="3" t="s">
        <v>41</v>
      </c>
      <c r="PRZ148" s="153" t="s">
        <v>14</v>
      </c>
      <c r="PSA148" s="153"/>
      <c r="PSB148" s="3" t="s">
        <v>41</v>
      </c>
      <c r="PSD148" s="153" t="s">
        <v>14</v>
      </c>
      <c r="PSE148" s="153"/>
      <c r="PSF148" s="3" t="s">
        <v>41</v>
      </c>
      <c r="PSH148" s="153" t="s">
        <v>14</v>
      </c>
      <c r="PSI148" s="153"/>
      <c r="PSJ148" s="3" t="s">
        <v>41</v>
      </c>
      <c r="PSL148" s="153" t="s">
        <v>14</v>
      </c>
      <c r="PSM148" s="153"/>
      <c r="PSN148" s="3" t="s">
        <v>41</v>
      </c>
      <c r="PSP148" s="153" t="s">
        <v>14</v>
      </c>
      <c r="PSQ148" s="153"/>
      <c r="PSR148" s="3" t="s">
        <v>41</v>
      </c>
      <c r="PST148" s="153" t="s">
        <v>14</v>
      </c>
      <c r="PSU148" s="153"/>
      <c r="PSV148" s="3" t="s">
        <v>41</v>
      </c>
      <c r="PSX148" s="153" t="s">
        <v>14</v>
      </c>
      <c r="PSY148" s="153"/>
      <c r="PSZ148" s="3" t="s">
        <v>41</v>
      </c>
      <c r="PTB148" s="153" t="s">
        <v>14</v>
      </c>
      <c r="PTC148" s="153"/>
      <c r="PTD148" s="3" t="s">
        <v>41</v>
      </c>
      <c r="PTF148" s="153" t="s">
        <v>14</v>
      </c>
      <c r="PTG148" s="153"/>
      <c r="PTH148" s="3" t="s">
        <v>41</v>
      </c>
      <c r="PTJ148" s="153" t="s">
        <v>14</v>
      </c>
      <c r="PTK148" s="153"/>
      <c r="PTL148" s="3" t="s">
        <v>41</v>
      </c>
      <c r="PTN148" s="153" t="s">
        <v>14</v>
      </c>
      <c r="PTO148" s="153"/>
      <c r="PTP148" s="3" t="s">
        <v>41</v>
      </c>
      <c r="PTR148" s="153" t="s">
        <v>14</v>
      </c>
      <c r="PTS148" s="153"/>
      <c r="PTT148" s="3" t="s">
        <v>41</v>
      </c>
      <c r="PTV148" s="153" t="s">
        <v>14</v>
      </c>
      <c r="PTW148" s="153"/>
      <c r="PTX148" s="3" t="s">
        <v>41</v>
      </c>
      <c r="PTZ148" s="153" t="s">
        <v>14</v>
      </c>
      <c r="PUA148" s="153"/>
      <c r="PUB148" s="3" t="s">
        <v>41</v>
      </c>
      <c r="PUD148" s="153" t="s">
        <v>14</v>
      </c>
      <c r="PUE148" s="153"/>
      <c r="PUF148" s="3" t="s">
        <v>41</v>
      </c>
      <c r="PUH148" s="153" t="s">
        <v>14</v>
      </c>
      <c r="PUI148" s="153"/>
      <c r="PUJ148" s="3" t="s">
        <v>41</v>
      </c>
      <c r="PUL148" s="153" t="s">
        <v>14</v>
      </c>
      <c r="PUM148" s="153"/>
      <c r="PUN148" s="3" t="s">
        <v>41</v>
      </c>
      <c r="PUP148" s="153" t="s">
        <v>14</v>
      </c>
      <c r="PUQ148" s="153"/>
      <c r="PUR148" s="3" t="s">
        <v>41</v>
      </c>
      <c r="PUT148" s="153" t="s">
        <v>14</v>
      </c>
      <c r="PUU148" s="153"/>
      <c r="PUV148" s="3" t="s">
        <v>41</v>
      </c>
      <c r="PUX148" s="153" t="s">
        <v>14</v>
      </c>
      <c r="PUY148" s="153"/>
      <c r="PUZ148" s="3" t="s">
        <v>41</v>
      </c>
      <c r="PVB148" s="153" t="s">
        <v>14</v>
      </c>
      <c r="PVC148" s="153"/>
      <c r="PVD148" s="3" t="s">
        <v>41</v>
      </c>
      <c r="PVF148" s="153" t="s">
        <v>14</v>
      </c>
      <c r="PVG148" s="153"/>
      <c r="PVH148" s="3" t="s">
        <v>41</v>
      </c>
      <c r="PVJ148" s="153" t="s">
        <v>14</v>
      </c>
      <c r="PVK148" s="153"/>
      <c r="PVL148" s="3" t="s">
        <v>41</v>
      </c>
      <c r="PVN148" s="153" t="s">
        <v>14</v>
      </c>
      <c r="PVO148" s="153"/>
      <c r="PVP148" s="3" t="s">
        <v>41</v>
      </c>
      <c r="PVR148" s="153" t="s">
        <v>14</v>
      </c>
      <c r="PVS148" s="153"/>
      <c r="PVT148" s="3" t="s">
        <v>41</v>
      </c>
      <c r="PVV148" s="153" t="s">
        <v>14</v>
      </c>
      <c r="PVW148" s="153"/>
      <c r="PVX148" s="3" t="s">
        <v>41</v>
      </c>
      <c r="PVZ148" s="153" t="s">
        <v>14</v>
      </c>
      <c r="PWA148" s="153"/>
      <c r="PWB148" s="3" t="s">
        <v>41</v>
      </c>
      <c r="PWD148" s="153" t="s">
        <v>14</v>
      </c>
      <c r="PWE148" s="153"/>
      <c r="PWF148" s="3" t="s">
        <v>41</v>
      </c>
      <c r="PWH148" s="153" t="s">
        <v>14</v>
      </c>
      <c r="PWI148" s="153"/>
      <c r="PWJ148" s="3" t="s">
        <v>41</v>
      </c>
      <c r="PWL148" s="153" t="s">
        <v>14</v>
      </c>
      <c r="PWM148" s="153"/>
      <c r="PWN148" s="3" t="s">
        <v>41</v>
      </c>
      <c r="PWP148" s="153" t="s">
        <v>14</v>
      </c>
      <c r="PWQ148" s="153"/>
      <c r="PWR148" s="3" t="s">
        <v>41</v>
      </c>
      <c r="PWT148" s="153" t="s">
        <v>14</v>
      </c>
      <c r="PWU148" s="153"/>
      <c r="PWV148" s="3" t="s">
        <v>41</v>
      </c>
      <c r="PWX148" s="153" t="s">
        <v>14</v>
      </c>
      <c r="PWY148" s="153"/>
      <c r="PWZ148" s="3" t="s">
        <v>41</v>
      </c>
      <c r="PXB148" s="153" t="s">
        <v>14</v>
      </c>
      <c r="PXC148" s="153"/>
      <c r="PXD148" s="3" t="s">
        <v>41</v>
      </c>
      <c r="PXF148" s="153" t="s">
        <v>14</v>
      </c>
      <c r="PXG148" s="153"/>
      <c r="PXH148" s="3" t="s">
        <v>41</v>
      </c>
      <c r="PXJ148" s="153" t="s">
        <v>14</v>
      </c>
      <c r="PXK148" s="153"/>
      <c r="PXL148" s="3" t="s">
        <v>41</v>
      </c>
      <c r="PXN148" s="153" t="s">
        <v>14</v>
      </c>
      <c r="PXO148" s="153"/>
      <c r="PXP148" s="3" t="s">
        <v>41</v>
      </c>
      <c r="PXR148" s="153" t="s">
        <v>14</v>
      </c>
      <c r="PXS148" s="153"/>
      <c r="PXT148" s="3" t="s">
        <v>41</v>
      </c>
      <c r="PXV148" s="153" t="s">
        <v>14</v>
      </c>
      <c r="PXW148" s="153"/>
      <c r="PXX148" s="3" t="s">
        <v>41</v>
      </c>
      <c r="PXZ148" s="153" t="s">
        <v>14</v>
      </c>
      <c r="PYA148" s="153"/>
      <c r="PYB148" s="3" t="s">
        <v>41</v>
      </c>
      <c r="PYD148" s="153" t="s">
        <v>14</v>
      </c>
      <c r="PYE148" s="153"/>
      <c r="PYF148" s="3" t="s">
        <v>41</v>
      </c>
      <c r="PYH148" s="153" t="s">
        <v>14</v>
      </c>
      <c r="PYI148" s="153"/>
      <c r="PYJ148" s="3" t="s">
        <v>41</v>
      </c>
      <c r="PYL148" s="153" t="s">
        <v>14</v>
      </c>
      <c r="PYM148" s="153"/>
      <c r="PYN148" s="3" t="s">
        <v>41</v>
      </c>
      <c r="PYP148" s="153" t="s">
        <v>14</v>
      </c>
      <c r="PYQ148" s="153"/>
      <c r="PYR148" s="3" t="s">
        <v>41</v>
      </c>
      <c r="PYT148" s="153" t="s">
        <v>14</v>
      </c>
      <c r="PYU148" s="153"/>
      <c r="PYV148" s="3" t="s">
        <v>41</v>
      </c>
      <c r="PYX148" s="153" t="s">
        <v>14</v>
      </c>
      <c r="PYY148" s="153"/>
      <c r="PYZ148" s="3" t="s">
        <v>41</v>
      </c>
      <c r="PZB148" s="153" t="s">
        <v>14</v>
      </c>
      <c r="PZC148" s="153"/>
      <c r="PZD148" s="3" t="s">
        <v>41</v>
      </c>
      <c r="PZF148" s="153" t="s">
        <v>14</v>
      </c>
      <c r="PZG148" s="153"/>
      <c r="PZH148" s="3" t="s">
        <v>41</v>
      </c>
      <c r="PZJ148" s="153" t="s">
        <v>14</v>
      </c>
      <c r="PZK148" s="153"/>
      <c r="PZL148" s="3" t="s">
        <v>41</v>
      </c>
      <c r="PZN148" s="153" t="s">
        <v>14</v>
      </c>
      <c r="PZO148" s="153"/>
      <c r="PZP148" s="3" t="s">
        <v>41</v>
      </c>
      <c r="PZR148" s="153" t="s">
        <v>14</v>
      </c>
      <c r="PZS148" s="153"/>
      <c r="PZT148" s="3" t="s">
        <v>41</v>
      </c>
      <c r="PZV148" s="153" t="s">
        <v>14</v>
      </c>
      <c r="PZW148" s="153"/>
      <c r="PZX148" s="3" t="s">
        <v>41</v>
      </c>
      <c r="PZZ148" s="153" t="s">
        <v>14</v>
      </c>
      <c r="QAA148" s="153"/>
      <c r="QAB148" s="3" t="s">
        <v>41</v>
      </c>
      <c r="QAD148" s="153" t="s">
        <v>14</v>
      </c>
      <c r="QAE148" s="153"/>
      <c r="QAF148" s="3" t="s">
        <v>41</v>
      </c>
      <c r="QAH148" s="153" t="s">
        <v>14</v>
      </c>
      <c r="QAI148" s="153"/>
      <c r="QAJ148" s="3" t="s">
        <v>41</v>
      </c>
      <c r="QAL148" s="153" t="s">
        <v>14</v>
      </c>
      <c r="QAM148" s="153"/>
      <c r="QAN148" s="3" t="s">
        <v>41</v>
      </c>
      <c r="QAP148" s="153" t="s">
        <v>14</v>
      </c>
      <c r="QAQ148" s="153"/>
      <c r="QAR148" s="3" t="s">
        <v>41</v>
      </c>
      <c r="QAT148" s="153" t="s">
        <v>14</v>
      </c>
      <c r="QAU148" s="153"/>
      <c r="QAV148" s="3" t="s">
        <v>41</v>
      </c>
      <c r="QAX148" s="153" t="s">
        <v>14</v>
      </c>
      <c r="QAY148" s="153"/>
      <c r="QAZ148" s="3" t="s">
        <v>41</v>
      </c>
      <c r="QBB148" s="153" t="s">
        <v>14</v>
      </c>
      <c r="QBC148" s="153"/>
      <c r="QBD148" s="3" t="s">
        <v>41</v>
      </c>
      <c r="QBF148" s="153" t="s">
        <v>14</v>
      </c>
      <c r="QBG148" s="153"/>
      <c r="QBH148" s="3" t="s">
        <v>41</v>
      </c>
      <c r="QBJ148" s="153" t="s">
        <v>14</v>
      </c>
      <c r="QBK148" s="153"/>
      <c r="QBL148" s="3" t="s">
        <v>41</v>
      </c>
      <c r="QBN148" s="153" t="s">
        <v>14</v>
      </c>
      <c r="QBO148" s="153"/>
      <c r="QBP148" s="3" t="s">
        <v>41</v>
      </c>
      <c r="QBR148" s="153" t="s">
        <v>14</v>
      </c>
      <c r="QBS148" s="153"/>
      <c r="QBT148" s="3" t="s">
        <v>41</v>
      </c>
      <c r="QBV148" s="153" t="s">
        <v>14</v>
      </c>
      <c r="QBW148" s="153"/>
      <c r="QBX148" s="3" t="s">
        <v>41</v>
      </c>
      <c r="QBZ148" s="153" t="s">
        <v>14</v>
      </c>
      <c r="QCA148" s="153"/>
      <c r="QCB148" s="3" t="s">
        <v>41</v>
      </c>
      <c r="QCD148" s="153" t="s">
        <v>14</v>
      </c>
      <c r="QCE148" s="153"/>
      <c r="QCF148" s="3" t="s">
        <v>41</v>
      </c>
      <c r="QCH148" s="153" t="s">
        <v>14</v>
      </c>
      <c r="QCI148" s="153"/>
      <c r="QCJ148" s="3" t="s">
        <v>41</v>
      </c>
      <c r="QCL148" s="153" t="s">
        <v>14</v>
      </c>
      <c r="QCM148" s="153"/>
      <c r="QCN148" s="3" t="s">
        <v>41</v>
      </c>
      <c r="QCP148" s="153" t="s">
        <v>14</v>
      </c>
      <c r="QCQ148" s="153"/>
      <c r="QCR148" s="3" t="s">
        <v>41</v>
      </c>
      <c r="QCT148" s="153" t="s">
        <v>14</v>
      </c>
      <c r="QCU148" s="153"/>
      <c r="QCV148" s="3" t="s">
        <v>41</v>
      </c>
      <c r="QCX148" s="153" t="s">
        <v>14</v>
      </c>
      <c r="QCY148" s="153"/>
      <c r="QCZ148" s="3" t="s">
        <v>41</v>
      </c>
      <c r="QDB148" s="153" t="s">
        <v>14</v>
      </c>
      <c r="QDC148" s="153"/>
      <c r="QDD148" s="3" t="s">
        <v>41</v>
      </c>
      <c r="QDF148" s="153" t="s">
        <v>14</v>
      </c>
      <c r="QDG148" s="153"/>
      <c r="QDH148" s="3" t="s">
        <v>41</v>
      </c>
      <c r="QDJ148" s="153" t="s">
        <v>14</v>
      </c>
      <c r="QDK148" s="153"/>
      <c r="QDL148" s="3" t="s">
        <v>41</v>
      </c>
      <c r="QDN148" s="153" t="s">
        <v>14</v>
      </c>
      <c r="QDO148" s="153"/>
      <c r="QDP148" s="3" t="s">
        <v>41</v>
      </c>
      <c r="QDR148" s="153" t="s">
        <v>14</v>
      </c>
      <c r="QDS148" s="153"/>
      <c r="QDT148" s="3" t="s">
        <v>41</v>
      </c>
      <c r="QDV148" s="153" t="s">
        <v>14</v>
      </c>
      <c r="QDW148" s="153"/>
      <c r="QDX148" s="3" t="s">
        <v>41</v>
      </c>
      <c r="QDZ148" s="153" t="s">
        <v>14</v>
      </c>
      <c r="QEA148" s="153"/>
      <c r="QEB148" s="3" t="s">
        <v>41</v>
      </c>
      <c r="QED148" s="153" t="s">
        <v>14</v>
      </c>
      <c r="QEE148" s="153"/>
      <c r="QEF148" s="3" t="s">
        <v>41</v>
      </c>
      <c r="QEH148" s="153" t="s">
        <v>14</v>
      </c>
      <c r="QEI148" s="153"/>
      <c r="QEJ148" s="3" t="s">
        <v>41</v>
      </c>
      <c r="QEL148" s="153" t="s">
        <v>14</v>
      </c>
      <c r="QEM148" s="153"/>
      <c r="QEN148" s="3" t="s">
        <v>41</v>
      </c>
      <c r="QEP148" s="153" t="s">
        <v>14</v>
      </c>
      <c r="QEQ148" s="153"/>
      <c r="QER148" s="3" t="s">
        <v>41</v>
      </c>
      <c r="QET148" s="153" t="s">
        <v>14</v>
      </c>
      <c r="QEU148" s="153"/>
      <c r="QEV148" s="3" t="s">
        <v>41</v>
      </c>
      <c r="QEX148" s="153" t="s">
        <v>14</v>
      </c>
      <c r="QEY148" s="153"/>
      <c r="QEZ148" s="3" t="s">
        <v>41</v>
      </c>
      <c r="QFB148" s="153" t="s">
        <v>14</v>
      </c>
      <c r="QFC148" s="153"/>
      <c r="QFD148" s="3" t="s">
        <v>41</v>
      </c>
      <c r="QFF148" s="153" t="s">
        <v>14</v>
      </c>
      <c r="QFG148" s="153"/>
      <c r="QFH148" s="3" t="s">
        <v>41</v>
      </c>
      <c r="QFJ148" s="153" t="s">
        <v>14</v>
      </c>
      <c r="QFK148" s="153"/>
      <c r="QFL148" s="3" t="s">
        <v>41</v>
      </c>
      <c r="QFN148" s="153" t="s">
        <v>14</v>
      </c>
      <c r="QFO148" s="153"/>
      <c r="QFP148" s="3" t="s">
        <v>41</v>
      </c>
      <c r="QFR148" s="153" t="s">
        <v>14</v>
      </c>
      <c r="QFS148" s="153"/>
      <c r="QFT148" s="3" t="s">
        <v>41</v>
      </c>
      <c r="QFV148" s="153" t="s">
        <v>14</v>
      </c>
      <c r="QFW148" s="153"/>
      <c r="QFX148" s="3" t="s">
        <v>41</v>
      </c>
      <c r="QFZ148" s="153" t="s">
        <v>14</v>
      </c>
      <c r="QGA148" s="153"/>
      <c r="QGB148" s="3" t="s">
        <v>41</v>
      </c>
      <c r="QGD148" s="153" t="s">
        <v>14</v>
      </c>
      <c r="QGE148" s="153"/>
      <c r="QGF148" s="3" t="s">
        <v>41</v>
      </c>
      <c r="QGH148" s="153" t="s">
        <v>14</v>
      </c>
      <c r="QGI148" s="153"/>
      <c r="QGJ148" s="3" t="s">
        <v>41</v>
      </c>
      <c r="QGL148" s="153" t="s">
        <v>14</v>
      </c>
      <c r="QGM148" s="153"/>
      <c r="QGN148" s="3" t="s">
        <v>41</v>
      </c>
      <c r="QGP148" s="153" t="s">
        <v>14</v>
      </c>
      <c r="QGQ148" s="153"/>
      <c r="QGR148" s="3" t="s">
        <v>41</v>
      </c>
      <c r="QGT148" s="153" t="s">
        <v>14</v>
      </c>
      <c r="QGU148" s="153"/>
      <c r="QGV148" s="3" t="s">
        <v>41</v>
      </c>
      <c r="QGX148" s="153" t="s">
        <v>14</v>
      </c>
      <c r="QGY148" s="153"/>
      <c r="QGZ148" s="3" t="s">
        <v>41</v>
      </c>
      <c r="QHB148" s="153" t="s">
        <v>14</v>
      </c>
      <c r="QHC148" s="153"/>
      <c r="QHD148" s="3" t="s">
        <v>41</v>
      </c>
      <c r="QHF148" s="153" t="s">
        <v>14</v>
      </c>
      <c r="QHG148" s="153"/>
      <c r="QHH148" s="3" t="s">
        <v>41</v>
      </c>
      <c r="QHJ148" s="153" t="s">
        <v>14</v>
      </c>
      <c r="QHK148" s="153"/>
      <c r="QHL148" s="3" t="s">
        <v>41</v>
      </c>
      <c r="QHN148" s="153" t="s">
        <v>14</v>
      </c>
      <c r="QHO148" s="153"/>
      <c r="QHP148" s="3" t="s">
        <v>41</v>
      </c>
      <c r="QHR148" s="153" t="s">
        <v>14</v>
      </c>
      <c r="QHS148" s="153"/>
      <c r="QHT148" s="3" t="s">
        <v>41</v>
      </c>
      <c r="QHV148" s="153" t="s">
        <v>14</v>
      </c>
      <c r="QHW148" s="153"/>
      <c r="QHX148" s="3" t="s">
        <v>41</v>
      </c>
      <c r="QHZ148" s="153" t="s">
        <v>14</v>
      </c>
      <c r="QIA148" s="153"/>
      <c r="QIB148" s="3" t="s">
        <v>41</v>
      </c>
      <c r="QID148" s="153" t="s">
        <v>14</v>
      </c>
      <c r="QIE148" s="153"/>
      <c r="QIF148" s="3" t="s">
        <v>41</v>
      </c>
      <c r="QIH148" s="153" t="s">
        <v>14</v>
      </c>
      <c r="QII148" s="153"/>
      <c r="QIJ148" s="3" t="s">
        <v>41</v>
      </c>
      <c r="QIL148" s="153" t="s">
        <v>14</v>
      </c>
      <c r="QIM148" s="153"/>
      <c r="QIN148" s="3" t="s">
        <v>41</v>
      </c>
      <c r="QIP148" s="153" t="s">
        <v>14</v>
      </c>
      <c r="QIQ148" s="153"/>
      <c r="QIR148" s="3" t="s">
        <v>41</v>
      </c>
      <c r="QIT148" s="153" t="s">
        <v>14</v>
      </c>
      <c r="QIU148" s="153"/>
      <c r="QIV148" s="3" t="s">
        <v>41</v>
      </c>
      <c r="QIX148" s="153" t="s">
        <v>14</v>
      </c>
      <c r="QIY148" s="153"/>
      <c r="QIZ148" s="3" t="s">
        <v>41</v>
      </c>
      <c r="QJB148" s="153" t="s">
        <v>14</v>
      </c>
      <c r="QJC148" s="153"/>
      <c r="QJD148" s="3" t="s">
        <v>41</v>
      </c>
      <c r="QJF148" s="153" t="s">
        <v>14</v>
      </c>
      <c r="QJG148" s="153"/>
      <c r="QJH148" s="3" t="s">
        <v>41</v>
      </c>
      <c r="QJJ148" s="153" t="s">
        <v>14</v>
      </c>
      <c r="QJK148" s="153"/>
      <c r="QJL148" s="3" t="s">
        <v>41</v>
      </c>
      <c r="QJN148" s="153" t="s">
        <v>14</v>
      </c>
      <c r="QJO148" s="153"/>
      <c r="QJP148" s="3" t="s">
        <v>41</v>
      </c>
      <c r="QJR148" s="153" t="s">
        <v>14</v>
      </c>
      <c r="QJS148" s="153"/>
      <c r="QJT148" s="3" t="s">
        <v>41</v>
      </c>
      <c r="QJV148" s="153" t="s">
        <v>14</v>
      </c>
      <c r="QJW148" s="153"/>
      <c r="QJX148" s="3" t="s">
        <v>41</v>
      </c>
      <c r="QJZ148" s="153" t="s">
        <v>14</v>
      </c>
      <c r="QKA148" s="153"/>
      <c r="QKB148" s="3" t="s">
        <v>41</v>
      </c>
      <c r="QKD148" s="153" t="s">
        <v>14</v>
      </c>
      <c r="QKE148" s="153"/>
      <c r="QKF148" s="3" t="s">
        <v>41</v>
      </c>
      <c r="QKH148" s="153" t="s">
        <v>14</v>
      </c>
      <c r="QKI148" s="153"/>
      <c r="QKJ148" s="3" t="s">
        <v>41</v>
      </c>
      <c r="QKL148" s="153" t="s">
        <v>14</v>
      </c>
      <c r="QKM148" s="153"/>
      <c r="QKN148" s="3" t="s">
        <v>41</v>
      </c>
      <c r="QKP148" s="153" t="s">
        <v>14</v>
      </c>
      <c r="QKQ148" s="153"/>
      <c r="QKR148" s="3" t="s">
        <v>41</v>
      </c>
      <c r="QKT148" s="153" t="s">
        <v>14</v>
      </c>
      <c r="QKU148" s="153"/>
      <c r="QKV148" s="3" t="s">
        <v>41</v>
      </c>
      <c r="QKX148" s="153" t="s">
        <v>14</v>
      </c>
      <c r="QKY148" s="153"/>
      <c r="QKZ148" s="3" t="s">
        <v>41</v>
      </c>
      <c r="QLB148" s="153" t="s">
        <v>14</v>
      </c>
      <c r="QLC148" s="153"/>
      <c r="QLD148" s="3" t="s">
        <v>41</v>
      </c>
      <c r="QLF148" s="153" t="s">
        <v>14</v>
      </c>
      <c r="QLG148" s="153"/>
      <c r="QLH148" s="3" t="s">
        <v>41</v>
      </c>
      <c r="QLJ148" s="153" t="s">
        <v>14</v>
      </c>
      <c r="QLK148" s="153"/>
      <c r="QLL148" s="3" t="s">
        <v>41</v>
      </c>
      <c r="QLN148" s="153" t="s">
        <v>14</v>
      </c>
      <c r="QLO148" s="153"/>
      <c r="QLP148" s="3" t="s">
        <v>41</v>
      </c>
      <c r="QLR148" s="153" t="s">
        <v>14</v>
      </c>
      <c r="QLS148" s="153"/>
      <c r="QLT148" s="3" t="s">
        <v>41</v>
      </c>
      <c r="QLV148" s="153" t="s">
        <v>14</v>
      </c>
      <c r="QLW148" s="153"/>
      <c r="QLX148" s="3" t="s">
        <v>41</v>
      </c>
      <c r="QLZ148" s="153" t="s">
        <v>14</v>
      </c>
      <c r="QMA148" s="153"/>
      <c r="QMB148" s="3" t="s">
        <v>41</v>
      </c>
      <c r="QMD148" s="153" t="s">
        <v>14</v>
      </c>
      <c r="QME148" s="153"/>
      <c r="QMF148" s="3" t="s">
        <v>41</v>
      </c>
      <c r="QMH148" s="153" t="s">
        <v>14</v>
      </c>
      <c r="QMI148" s="153"/>
      <c r="QMJ148" s="3" t="s">
        <v>41</v>
      </c>
      <c r="QML148" s="153" t="s">
        <v>14</v>
      </c>
      <c r="QMM148" s="153"/>
      <c r="QMN148" s="3" t="s">
        <v>41</v>
      </c>
      <c r="QMP148" s="153" t="s">
        <v>14</v>
      </c>
      <c r="QMQ148" s="153"/>
      <c r="QMR148" s="3" t="s">
        <v>41</v>
      </c>
      <c r="QMT148" s="153" t="s">
        <v>14</v>
      </c>
      <c r="QMU148" s="153"/>
      <c r="QMV148" s="3" t="s">
        <v>41</v>
      </c>
      <c r="QMX148" s="153" t="s">
        <v>14</v>
      </c>
      <c r="QMY148" s="153"/>
      <c r="QMZ148" s="3" t="s">
        <v>41</v>
      </c>
      <c r="QNB148" s="153" t="s">
        <v>14</v>
      </c>
      <c r="QNC148" s="153"/>
      <c r="QND148" s="3" t="s">
        <v>41</v>
      </c>
      <c r="QNF148" s="153" t="s">
        <v>14</v>
      </c>
      <c r="QNG148" s="153"/>
      <c r="QNH148" s="3" t="s">
        <v>41</v>
      </c>
      <c r="QNJ148" s="153" t="s">
        <v>14</v>
      </c>
      <c r="QNK148" s="153"/>
      <c r="QNL148" s="3" t="s">
        <v>41</v>
      </c>
      <c r="QNN148" s="153" t="s">
        <v>14</v>
      </c>
      <c r="QNO148" s="153"/>
      <c r="QNP148" s="3" t="s">
        <v>41</v>
      </c>
      <c r="QNR148" s="153" t="s">
        <v>14</v>
      </c>
      <c r="QNS148" s="153"/>
      <c r="QNT148" s="3" t="s">
        <v>41</v>
      </c>
      <c r="QNV148" s="153" t="s">
        <v>14</v>
      </c>
      <c r="QNW148" s="153"/>
      <c r="QNX148" s="3" t="s">
        <v>41</v>
      </c>
      <c r="QNZ148" s="153" t="s">
        <v>14</v>
      </c>
      <c r="QOA148" s="153"/>
      <c r="QOB148" s="3" t="s">
        <v>41</v>
      </c>
      <c r="QOD148" s="153" t="s">
        <v>14</v>
      </c>
      <c r="QOE148" s="153"/>
      <c r="QOF148" s="3" t="s">
        <v>41</v>
      </c>
      <c r="QOH148" s="153" t="s">
        <v>14</v>
      </c>
      <c r="QOI148" s="153"/>
      <c r="QOJ148" s="3" t="s">
        <v>41</v>
      </c>
      <c r="QOL148" s="153" t="s">
        <v>14</v>
      </c>
      <c r="QOM148" s="153"/>
      <c r="QON148" s="3" t="s">
        <v>41</v>
      </c>
      <c r="QOP148" s="153" t="s">
        <v>14</v>
      </c>
      <c r="QOQ148" s="153"/>
      <c r="QOR148" s="3" t="s">
        <v>41</v>
      </c>
      <c r="QOT148" s="153" t="s">
        <v>14</v>
      </c>
      <c r="QOU148" s="153"/>
      <c r="QOV148" s="3" t="s">
        <v>41</v>
      </c>
      <c r="QOX148" s="153" t="s">
        <v>14</v>
      </c>
      <c r="QOY148" s="153"/>
      <c r="QOZ148" s="3" t="s">
        <v>41</v>
      </c>
      <c r="QPB148" s="153" t="s">
        <v>14</v>
      </c>
      <c r="QPC148" s="153"/>
      <c r="QPD148" s="3" t="s">
        <v>41</v>
      </c>
      <c r="QPF148" s="153" t="s">
        <v>14</v>
      </c>
      <c r="QPG148" s="153"/>
      <c r="QPH148" s="3" t="s">
        <v>41</v>
      </c>
      <c r="QPJ148" s="153" t="s">
        <v>14</v>
      </c>
      <c r="QPK148" s="153"/>
      <c r="QPL148" s="3" t="s">
        <v>41</v>
      </c>
      <c r="QPN148" s="153" t="s">
        <v>14</v>
      </c>
      <c r="QPO148" s="153"/>
      <c r="QPP148" s="3" t="s">
        <v>41</v>
      </c>
      <c r="QPR148" s="153" t="s">
        <v>14</v>
      </c>
      <c r="QPS148" s="153"/>
      <c r="QPT148" s="3" t="s">
        <v>41</v>
      </c>
      <c r="QPV148" s="153" t="s">
        <v>14</v>
      </c>
      <c r="QPW148" s="153"/>
      <c r="QPX148" s="3" t="s">
        <v>41</v>
      </c>
      <c r="QPZ148" s="153" t="s">
        <v>14</v>
      </c>
      <c r="QQA148" s="153"/>
      <c r="QQB148" s="3" t="s">
        <v>41</v>
      </c>
      <c r="QQD148" s="153" t="s">
        <v>14</v>
      </c>
      <c r="QQE148" s="153"/>
      <c r="QQF148" s="3" t="s">
        <v>41</v>
      </c>
      <c r="QQH148" s="153" t="s">
        <v>14</v>
      </c>
      <c r="QQI148" s="153"/>
      <c r="QQJ148" s="3" t="s">
        <v>41</v>
      </c>
      <c r="QQL148" s="153" t="s">
        <v>14</v>
      </c>
      <c r="QQM148" s="153"/>
      <c r="QQN148" s="3" t="s">
        <v>41</v>
      </c>
      <c r="QQP148" s="153" t="s">
        <v>14</v>
      </c>
      <c r="QQQ148" s="153"/>
      <c r="QQR148" s="3" t="s">
        <v>41</v>
      </c>
      <c r="QQT148" s="153" t="s">
        <v>14</v>
      </c>
      <c r="QQU148" s="153"/>
      <c r="QQV148" s="3" t="s">
        <v>41</v>
      </c>
      <c r="QQX148" s="153" t="s">
        <v>14</v>
      </c>
      <c r="QQY148" s="153"/>
      <c r="QQZ148" s="3" t="s">
        <v>41</v>
      </c>
      <c r="QRB148" s="153" t="s">
        <v>14</v>
      </c>
      <c r="QRC148" s="153"/>
      <c r="QRD148" s="3" t="s">
        <v>41</v>
      </c>
      <c r="QRF148" s="153" t="s">
        <v>14</v>
      </c>
      <c r="QRG148" s="153"/>
      <c r="QRH148" s="3" t="s">
        <v>41</v>
      </c>
      <c r="QRJ148" s="153" t="s">
        <v>14</v>
      </c>
      <c r="QRK148" s="153"/>
      <c r="QRL148" s="3" t="s">
        <v>41</v>
      </c>
      <c r="QRN148" s="153" t="s">
        <v>14</v>
      </c>
      <c r="QRO148" s="153"/>
      <c r="QRP148" s="3" t="s">
        <v>41</v>
      </c>
      <c r="QRR148" s="153" t="s">
        <v>14</v>
      </c>
      <c r="QRS148" s="153"/>
      <c r="QRT148" s="3" t="s">
        <v>41</v>
      </c>
      <c r="QRV148" s="153" t="s">
        <v>14</v>
      </c>
      <c r="QRW148" s="153"/>
      <c r="QRX148" s="3" t="s">
        <v>41</v>
      </c>
      <c r="QRZ148" s="153" t="s">
        <v>14</v>
      </c>
      <c r="QSA148" s="153"/>
      <c r="QSB148" s="3" t="s">
        <v>41</v>
      </c>
      <c r="QSD148" s="153" t="s">
        <v>14</v>
      </c>
      <c r="QSE148" s="153"/>
      <c r="QSF148" s="3" t="s">
        <v>41</v>
      </c>
      <c r="QSH148" s="153" t="s">
        <v>14</v>
      </c>
      <c r="QSI148" s="153"/>
      <c r="QSJ148" s="3" t="s">
        <v>41</v>
      </c>
      <c r="QSL148" s="153" t="s">
        <v>14</v>
      </c>
      <c r="QSM148" s="153"/>
      <c r="QSN148" s="3" t="s">
        <v>41</v>
      </c>
      <c r="QSP148" s="153" t="s">
        <v>14</v>
      </c>
      <c r="QSQ148" s="153"/>
      <c r="QSR148" s="3" t="s">
        <v>41</v>
      </c>
      <c r="QST148" s="153" t="s">
        <v>14</v>
      </c>
      <c r="QSU148" s="153"/>
      <c r="QSV148" s="3" t="s">
        <v>41</v>
      </c>
      <c r="QSX148" s="153" t="s">
        <v>14</v>
      </c>
      <c r="QSY148" s="153"/>
      <c r="QSZ148" s="3" t="s">
        <v>41</v>
      </c>
      <c r="QTB148" s="153" t="s">
        <v>14</v>
      </c>
      <c r="QTC148" s="153"/>
      <c r="QTD148" s="3" t="s">
        <v>41</v>
      </c>
      <c r="QTF148" s="153" t="s">
        <v>14</v>
      </c>
      <c r="QTG148" s="153"/>
      <c r="QTH148" s="3" t="s">
        <v>41</v>
      </c>
      <c r="QTJ148" s="153" t="s">
        <v>14</v>
      </c>
      <c r="QTK148" s="153"/>
      <c r="QTL148" s="3" t="s">
        <v>41</v>
      </c>
      <c r="QTN148" s="153" t="s">
        <v>14</v>
      </c>
      <c r="QTO148" s="153"/>
      <c r="QTP148" s="3" t="s">
        <v>41</v>
      </c>
      <c r="QTR148" s="153" t="s">
        <v>14</v>
      </c>
      <c r="QTS148" s="153"/>
      <c r="QTT148" s="3" t="s">
        <v>41</v>
      </c>
      <c r="QTV148" s="153" t="s">
        <v>14</v>
      </c>
      <c r="QTW148" s="153"/>
      <c r="QTX148" s="3" t="s">
        <v>41</v>
      </c>
      <c r="QTZ148" s="153" t="s">
        <v>14</v>
      </c>
      <c r="QUA148" s="153"/>
      <c r="QUB148" s="3" t="s">
        <v>41</v>
      </c>
      <c r="QUD148" s="153" t="s">
        <v>14</v>
      </c>
      <c r="QUE148" s="153"/>
      <c r="QUF148" s="3" t="s">
        <v>41</v>
      </c>
      <c r="QUH148" s="153" t="s">
        <v>14</v>
      </c>
      <c r="QUI148" s="153"/>
      <c r="QUJ148" s="3" t="s">
        <v>41</v>
      </c>
      <c r="QUL148" s="153" t="s">
        <v>14</v>
      </c>
      <c r="QUM148" s="153"/>
      <c r="QUN148" s="3" t="s">
        <v>41</v>
      </c>
      <c r="QUP148" s="153" t="s">
        <v>14</v>
      </c>
      <c r="QUQ148" s="153"/>
      <c r="QUR148" s="3" t="s">
        <v>41</v>
      </c>
      <c r="QUT148" s="153" t="s">
        <v>14</v>
      </c>
      <c r="QUU148" s="153"/>
      <c r="QUV148" s="3" t="s">
        <v>41</v>
      </c>
      <c r="QUX148" s="153" t="s">
        <v>14</v>
      </c>
      <c r="QUY148" s="153"/>
      <c r="QUZ148" s="3" t="s">
        <v>41</v>
      </c>
      <c r="QVB148" s="153" t="s">
        <v>14</v>
      </c>
      <c r="QVC148" s="153"/>
      <c r="QVD148" s="3" t="s">
        <v>41</v>
      </c>
      <c r="QVF148" s="153" t="s">
        <v>14</v>
      </c>
      <c r="QVG148" s="153"/>
      <c r="QVH148" s="3" t="s">
        <v>41</v>
      </c>
      <c r="QVJ148" s="153" t="s">
        <v>14</v>
      </c>
      <c r="QVK148" s="153"/>
      <c r="QVL148" s="3" t="s">
        <v>41</v>
      </c>
      <c r="QVN148" s="153" t="s">
        <v>14</v>
      </c>
      <c r="QVO148" s="153"/>
      <c r="QVP148" s="3" t="s">
        <v>41</v>
      </c>
      <c r="QVR148" s="153" t="s">
        <v>14</v>
      </c>
      <c r="QVS148" s="153"/>
      <c r="QVT148" s="3" t="s">
        <v>41</v>
      </c>
      <c r="QVV148" s="153" t="s">
        <v>14</v>
      </c>
      <c r="QVW148" s="153"/>
      <c r="QVX148" s="3" t="s">
        <v>41</v>
      </c>
      <c r="QVZ148" s="153" t="s">
        <v>14</v>
      </c>
      <c r="QWA148" s="153"/>
      <c r="QWB148" s="3" t="s">
        <v>41</v>
      </c>
      <c r="QWD148" s="153" t="s">
        <v>14</v>
      </c>
      <c r="QWE148" s="153"/>
      <c r="QWF148" s="3" t="s">
        <v>41</v>
      </c>
      <c r="QWH148" s="153" t="s">
        <v>14</v>
      </c>
      <c r="QWI148" s="153"/>
      <c r="QWJ148" s="3" t="s">
        <v>41</v>
      </c>
      <c r="QWL148" s="153" t="s">
        <v>14</v>
      </c>
      <c r="QWM148" s="153"/>
      <c r="QWN148" s="3" t="s">
        <v>41</v>
      </c>
      <c r="QWP148" s="153" t="s">
        <v>14</v>
      </c>
      <c r="QWQ148" s="153"/>
      <c r="QWR148" s="3" t="s">
        <v>41</v>
      </c>
      <c r="QWT148" s="153" t="s">
        <v>14</v>
      </c>
      <c r="QWU148" s="153"/>
      <c r="QWV148" s="3" t="s">
        <v>41</v>
      </c>
      <c r="QWX148" s="153" t="s">
        <v>14</v>
      </c>
      <c r="QWY148" s="153"/>
      <c r="QWZ148" s="3" t="s">
        <v>41</v>
      </c>
      <c r="QXB148" s="153" t="s">
        <v>14</v>
      </c>
      <c r="QXC148" s="153"/>
      <c r="QXD148" s="3" t="s">
        <v>41</v>
      </c>
      <c r="QXF148" s="153" t="s">
        <v>14</v>
      </c>
      <c r="QXG148" s="153"/>
      <c r="QXH148" s="3" t="s">
        <v>41</v>
      </c>
      <c r="QXJ148" s="153" t="s">
        <v>14</v>
      </c>
      <c r="QXK148" s="153"/>
      <c r="QXL148" s="3" t="s">
        <v>41</v>
      </c>
      <c r="QXN148" s="153" t="s">
        <v>14</v>
      </c>
      <c r="QXO148" s="153"/>
      <c r="QXP148" s="3" t="s">
        <v>41</v>
      </c>
      <c r="QXR148" s="153" t="s">
        <v>14</v>
      </c>
      <c r="QXS148" s="153"/>
      <c r="QXT148" s="3" t="s">
        <v>41</v>
      </c>
      <c r="QXV148" s="153" t="s">
        <v>14</v>
      </c>
      <c r="QXW148" s="153"/>
      <c r="QXX148" s="3" t="s">
        <v>41</v>
      </c>
      <c r="QXZ148" s="153" t="s">
        <v>14</v>
      </c>
      <c r="QYA148" s="153"/>
      <c r="QYB148" s="3" t="s">
        <v>41</v>
      </c>
      <c r="QYD148" s="153" t="s">
        <v>14</v>
      </c>
      <c r="QYE148" s="153"/>
      <c r="QYF148" s="3" t="s">
        <v>41</v>
      </c>
      <c r="QYH148" s="153" t="s">
        <v>14</v>
      </c>
      <c r="QYI148" s="153"/>
      <c r="QYJ148" s="3" t="s">
        <v>41</v>
      </c>
      <c r="QYL148" s="153" t="s">
        <v>14</v>
      </c>
      <c r="QYM148" s="153"/>
      <c r="QYN148" s="3" t="s">
        <v>41</v>
      </c>
      <c r="QYP148" s="153" t="s">
        <v>14</v>
      </c>
      <c r="QYQ148" s="153"/>
      <c r="QYR148" s="3" t="s">
        <v>41</v>
      </c>
      <c r="QYT148" s="153" t="s">
        <v>14</v>
      </c>
      <c r="QYU148" s="153"/>
      <c r="QYV148" s="3" t="s">
        <v>41</v>
      </c>
      <c r="QYX148" s="153" t="s">
        <v>14</v>
      </c>
      <c r="QYY148" s="153"/>
      <c r="QYZ148" s="3" t="s">
        <v>41</v>
      </c>
      <c r="QZB148" s="153" t="s">
        <v>14</v>
      </c>
      <c r="QZC148" s="153"/>
      <c r="QZD148" s="3" t="s">
        <v>41</v>
      </c>
      <c r="QZF148" s="153" t="s">
        <v>14</v>
      </c>
      <c r="QZG148" s="153"/>
      <c r="QZH148" s="3" t="s">
        <v>41</v>
      </c>
      <c r="QZJ148" s="153" t="s">
        <v>14</v>
      </c>
      <c r="QZK148" s="153"/>
      <c r="QZL148" s="3" t="s">
        <v>41</v>
      </c>
      <c r="QZN148" s="153" t="s">
        <v>14</v>
      </c>
      <c r="QZO148" s="153"/>
      <c r="QZP148" s="3" t="s">
        <v>41</v>
      </c>
      <c r="QZR148" s="153" t="s">
        <v>14</v>
      </c>
      <c r="QZS148" s="153"/>
      <c r="QZT148" s="3" t="s">
        <v>41</v>
      </c>
      <c r="QZV148" s="153" t="s">
        <v>14</v>
      </c>
      <c r="QZW148" s="153"/>
      <c r="QZX148" s="3" t="s">
        <v>41</v>
      </c>
      <c r="QZZ148" s="153" t="s">
        <v>14</v>
      </c>
      <c r="RAA148" s="153"/>
      <c r="RAB148" s="3" t="s">
        <v>41</v>
      </c>
      <c r="RAD148" s="153" t="s">
        <v>14</v>
      </c>
      <c r="RAE148" s="153"/>
      <c r="RAF148" s="3" t="s">
        <v>41</v>
      </c>
      <c r="RAH148" s="153" t="s">
        <v>14</v>
      </c>
      <c r="RAI148" s="153"/>
      <c r="RAJ148" s="3" t="s">
        <v>41</v>
      </c>
      <c r="RAL148" s="153" t="s">
        <v>14</v>
      </c>
      <c r="RAM148" s="153"/>
      <c r="RAN148" s="3" t="s">
        <v>41</v>
      </c>
      <c r="RAP148" s="153" t="s">
        <v>14</v>
      </c>
      <c r="RAQ148" s="153"/>
      <c r="RAR148" s="3" t="s">
        <v>41</v>
      </c>
      <c r="RAT148" s="153" t="s">
        <v>14</v>
      </c>
      <c r="RAU148" s="153"/>
      <c r="RAV148" s="3" t="s">
        <v>41</v>
      </c>
      <c r="RAX148" s="153" t="s">
        <v>14</v>
      </c>
      <c r="RAY148" s="153"/>
      <c r="RAZ148" s="3" t="s">
        <v>41</v>
      </c>
      <c r="RBB148" s="153" t="s">
        <v>14</v>
      </c>
      <c r="RBC148" s="153"/>
      <c r="RBD148" s="3" t="s">
        <v>41</v>
      </c>
      <c r="RBF148" s="153" t="s">
        <v>14</v>
      </c>
      <c r="RBG148" s="153"/>
      <c r="RBH148" s="3" t="s">
        <v>41</v>
      </c>
      <c r="RBJ148" s="153" t="s">
        <v>14</v>
      </c>
      <c r="RBK148" s="153"/>
      <c r="RBL148" s="3" t="s">
        <v>41</v>
      </c>
      <c r="RBN148" s="153" t="s">
        <v>14</v>
      </c>
      <c r="RBO148" s="153"/>
      <c r="RBP148" s="3" t="s">
        <v>41</v>
      </c>
      <c r="RBR148" s="153" t="s">
        <v>14</v>
      </c>
      <c r="RBS148" s="153"/>
      <c r="RBT148" s="3" t="s">
        <v>41</v>
      </c>
      <c r="RBV148" s="153" t="s">
        <v>14</v>
      </c>
      <c r="RBW148" s="153"/>
      <c r="RBX148" s="3" t="s">
        <v>41</v>
      </c>
      <c r="RBZ148" s="153" t="s">
        <v>14</v>
      </c>
      <c r="RCA148" s="153"/>
      <c r="RCB148" s="3" t="s">
        <v>41</v>
      </c>
      <c r="RCD148" s="153" t="s">
        <v>14</v>
      </c>
      <c r="RCE148" s="153"/>
      <c r="RCF148" s="3" t="s">
        <v>41</v>
      </c>
      <c r="RCH148" s="153" t="s">
        <v>14</v>
      </c>
      <c r="RCI148" s="153"/>
      <c r="RCJ148" s="3" t="s">
        <v>41</v>
      </c>
      <c r="RCL148" s="153" t="s">
        <v>14</v>
      </c>
      <c r="RCM148" s="153"/>
      <c r="RCN148" s="3" t="s">
        <v>41</v>
      </c>
      <c r="RCP148" s="153" t="s">
        <v>14</v>
      </c>
      <c r="RCQ148" s="153"/>
      <c r="RCR148" s="3" t="s">
        <v>41</v>
      </c>
      <c r="RCT148" s="153" t="s">
        <v>14</v>
      </c>
      <c r="RCU148" s="153"/>
      <c r="RCV148" s="3" t="s">
        <v>41</v>
      </c>
      <c r="RCX148" s="153" t="s">
        <v>14</v>
      </c>
      <c r="RCY148" s="153"/>
      <c r="RCZ148" s="3" t="s">
        <v>41</v>
      </c>
      <c r="RDB148" s="153" t="s">
        <v>14</v>
      </c>
      <c r="RDC148" s="153"/>
      <c r="RDD148" s="3" t="s">
        <v>41</v>
      </c>
      <c r="RDF148" s="153" t="s">
        <v>14</v>
      </c>
      <c r="RDG148" s="153"/>
      <c r="RDH148" s="3" t="s">
        <v>41</v>
      </c>
      <c r="RDJ148" s="153" t="s">
        <v>14</v>
      </c>
      <c r="RDK148" s="153"/>
      <c r="RDL148" s="3" t="s">
        <v>41</v>
      </c>
      <c r="RDN148" s="153" t="s">
        <v>14</v>
      </c>
      <c r="RDO148" s="153"/>
      <c r="RDP148" s="3" t="s">
        <v>41</v>
      </c>
      <c r="RDR148" s="153" t="s">
        <v>14</v>
      </c>
      <c r="RDS148" s="153"/>
      <c r="RDT148" s="3" t="s">
        <v>41</v>
      </c>
      <c r="RDV148" s="153" t="s">
        <v>14</v>
      </c>
      <c r="RDW148" s="153"/>
      <c r="RDX148" s="3" t="s">
        <v>41</v>
      </c>
      <c r="RDZ148" s="153" t="s">
        <v>14</v>
      </c>
      <c r="REA148" s="153"/>
      <c r="REB148" s="3" t="s">
        <v>41</v>
      </c>
      <c r="RED148" s="153" t="s">
        <v>14</v>
      </c>
      <c r="REE148" s="153"/>
      <c r="REF148" s="3" t="s">
        <v>41</v>
      </c>
      <c r="REH148" s="153" t="s">
        <v>14</v>
      </c>
      <c r="REI148" s="153"/>
      <c r="REJ148" s="3" t="s">
        <v>41</v>
      </c>
      <c r="REL148" s="153" t="s">
        <v>14</v>
      </c>
      <c r="REM148" s="153"/>
      <c r="REN148" s="3" t="s">
        <v>41</v>
      </c>
      <c r="REP148" s="153" t="s">
        <v>14</v>
      </c>
      <c r="REQ148" s="153"/>
      <c r="RER148" s="3" t="s">
        <v>41</v>
      </c>
      <c r="RET148" s="153" t="s">
        <v>14</v>
      </c>
      <c r="REU148" s="153"/>
      <c r="REV148" s="3" t="s">
        <v>41</v>
      </c>
      <c r="REX148" s="153" t="s">
        <v>14</v>
      </c>
      <c r="REY148" s="153"/>
      <c r="REZ148" s="3" t="s">
        <v>41</v>
      </c>
      <c r="RFB148" s="153" t="s">
        <v>14</v>
      </c>
      <c r="RFC148" s="153"/>
      <c r="RFD148" s="3" t="s">
        <v>41</v>
      </c>
      <c r="RFF148" s="153" t="s">
        <v>14</v>
      </c>
      <c r="RFG148" s="153"/>
      <c r="RFH148" s="3" t="s">
        <v>41</v>
      </c>
      <c r="RFJ148" s="153" t="s">
        <v>14</v>
      </c>
      <c r="RFK148" s="153"/>
      <c r="RFL148" s="3" t="s">
        <v>41</v>
      </c>
      <c r="RFN148" s="153" t="s">
        <v>14</v>
      </c>
      <c r="RFO148" s="153"/>
      <c r="RFP148" s="3" t="s">
        <v>41</v>
      </c>
      <c r="RFR148" s="153" t="s">
        <v>14</v>
      </c>
      <c r="RFS148" s="153"/>
      <c r="RFT148" s="3" t="s">
        <v>41</v>
      </c>
      <c r="RFV148" s="153" t="s">
        <v>14</v>
      </c>
      <c r="RFW148" s="153"/>
      <c r="RFX148" s="3" t="s">
        <v>41</v>
      </c>
      <c r="RFZ148" s="153" t="s">
        <v>14</v>
      </c>
      <c r="RGA148" s="153"/>
      <c r="RGB148" s="3" t="s">
        <v>41</v>
      </c>
      <c r="RGD148" s="153" t="s">
        <v>14</v>
      </c>
      <c r="RGE148" s="153"/>
      <c r="RGF148" s="3" t="s">
        <v>41</v>
      </c>
      <c r="RGH148" s="153" t="s">
        <v>14</v>
      </c>
      <c r="RGI148" s="153"/>
      <c r="RGJ148" s="3" t="s">
        <v>41</v>
      </c>
      <c r="RGL148" s="153" t="s">
        <v>14</v>
      </c>
      <c r="RGM148" s="153"/>
      <c r="RGN148" s="3" t="s">
        <v>41</v>
      </c>
      <c r="RGP148" s="153" t="s">
        <v>14</v>
      </c>
      <c r="RGQ148" s="153"/>
      <c r="RGR148" s="3" t="s">
        <v>41</v>
      </c>
      <c r="RGT148" s="153" t="s">
        <v>14</v>
      </c>
      <c r="RGU148" s="153"/>
      <c r="RGV148" s="3" t="s">
        <v>41</v>
      </c>
      <c r="RGX148" s="153" t="s">
        <v>14</v>
      </c>
      <c r="RGY148" s="153"/>
      <c r="RGZ148" s="3" t="s">
        <v>41</v>
      </c>
      <c r="RHB148" s="153" t="s">
        <v>14</v>
      </c>
      <c r="RHC148" s="153"/>
      <c r="RHD148" s="3" t="s">
        <v>41</v>
      </c>
      <c r="RHF148" s="153" t="s">
        <v>14</v>
      </c>
      <c r="RHG148" s="153"/>
      <c r="RHH148" s="3" t="s">
        <v>41</v>
      </c>
      <c r="RHJ148" s="153" t="s">
        <v>14</v>
      </c>
      <c r="RHK148" s="153"/>
      <c r="RHL148" s="3" t="s">
        <v>41</v>
      </c>
      <c r="RHN148" s="153" t="s">
        <v>14</v>
      </c>
      <c r="RHO148" s="153"/>
      <c r="RHP148" s="3" t="s">
        <v>41</v>
      </c>
      <c r="RHR148" s="153" t="s">
        <v>14</v>
      </c>
      <c r="RHS148" s="153"/>
      <c r="RHT148" s="3" t="s">
        <v>41</v>
      </c>
      <c r="RHV148" s="153" t="s">
        <v>14</v>
      </c>
      <c r="RHW148" s="153"/>
      <c r="RHX148" s="3" t="s">
        <v>41</v>
      </c>
      <c r="RHZ148" s="153" t="s">
        <v>14</v>
      </c>
      <c r="RIA148" s="153"/>
      <c r="RIB148" s="3" t="s">
        <v>41</v>
      </c>
      <c r="RID148" s="153" t="s">
        <v>14</v>
      </c>
      <c r="RIE148" s="153"/>
      <c r="RIF148" s="3" t="s">
        <v>41</v>
      </c>
      <c r="RIH148" s="153" t="s">
        <v>14</v>
      </c>
      <c r="RII148" s="153"/>
      <c r="RIJ148" s="3" t="s">
        <v>41</v>
      </c>
      <c r="RIL148" s="153" t="s">
        <v>14</v>
      </c>
      <c r="RIM148" s="153"/>
      <c r="RIN148" s="3" t="s">
        <v>41</v>
      </c>
      <c r="RIP148" s="153" t="s">
        <v>14</v>
      </c>
      <c r="RIQ148" s="153"/>
      <c r="RIR148" s="3" t="s">
        <v>41</v>
      </c>
      <c r="RIT148" s="153" t="s">
        <v>14</v>
      </c>
      <c r="RIU148" s="153"/>
      <c r="RIV148" s="3" t="s">
        <v>41</v>
      </c>
      <c r="RIX148" s="153" t="s">
        <v>14</v>
      </c>
      <c r="RIY148" s="153"/>
      <c r="RIZ148" s="3" t="s">
        <v>41</v>
      </c>
      <c r="RJB148" s="153" t="s">
        <v>14</v>
      </c>
      <c r="RJC148" s="153"/>
      <c r="RJD148" s="3" t="s">
        <v>41</v>
      </c>
      <c r="RJF148" s="153" t="s">
        <v>14</v>
      </c>
      <c r="RJG148" s="153"/>
      <c r="RJH148" s="3" t="s">
        <v>41</v>
      </c>
      <c r="RJJ148" s="153" t="s">
        <v>14</v>
      </c>
      <c r="RJK148" s="153"/>
      <c r="RJL148" s="3" t="s">
        <v>41</v>
      </c>
      <c r="RJN148" s="153" t="s">
        <v>14</v>
      </c>
      <c r="RJO148" s="153"/>
      <c r="RJP148" s="3" t="s">
        <v>41</v>
      </c>
      <c r="RJR148" s="153" t="s">
        <v>14</v>
      </c>
      <c r="RJS148" s="153"/>
      <c r="RJT148" s="3" t="s">
        <v>41</v>
      </c>
      <c r="RJV148" s="153" t="s">
        <v>14</v>
      </c>
      <c r="RJW148" s="153"/>
      <c r="RJX148" s="3" t="s">
        <v>41</v>
      </c>
      <c r="RJZ148" s="153" t="s">
        <v>14</v>
      </c>
      <c r="RKA148" s="153"/>
      <c r="RKB148" s="3" t="s">
        <v>41</v>
      </c>
      <c r="RKD148" s="153" t="s">
        <v>14</v>
      </c>
      <c r="RKE148" s="153"/>
      <c r="RKF148" s="3" t="s">
        <v>41</v>
      </c>
      <c r="RKH148" s="153" t="s">
        <v>14</v>
      </c>
      <c r="RKI148" s="153"/>
      <c r="RKJ148" s="3" t="s">
        <v>41</v>
      </c>
      <c r="RKL148" s="153" t="s">
        <v>14</v>
      </c>
      <c r="RKM148" s="153"/>
      <c r="RKN148" s="3" t="s">
        <v>41</v>
      </c>
      <c r="RKP148" s="153" t="s">
        <v>14</v>
      </c>
      <c r="RKQ148" s="153"/>
      <c r="RKR148" s="3" t="s">
        <v>41</v>
      </c>
      <c r="RKT148" s="153" t="s">
        <v>14</v>
      </c>
      <c r="RKU148" s="153"/>
      <c r="RKV148" s="3" t="s">
        <v>41</v>
      </c>
      <c r="RKX148" s="153" t="s">
        <v>14</v>
      </c>
      <c r="RKY148" s="153"/>
      <c r="RKZ148" s="3" t="s">
        <v>41</v>
      </c>
      <c r="RLB148" s="153" t="s">
        <v>14</v>
      </c>
      <c r="RLC148" s="153"/>
      <c r="RLD148" s="3" t="s">
        <v>41</v>
      </c>
      <c r="RLF148" s="153" t="s">
        <v>14</v>
      </c>
      <c r="RLG148" s="153"/>
      <c r="RLH148" s="3" t="s">
        <v>41</v>
      </c>
      <c r="RLJ148" s="153" t="s">
        <v>14</v>
      </c>
      <c r="RLK148" s="153"/>
      <c r="RLL148" s="3" t="s">
        <v>41</v>
      </c>
      <c r="RLN148" s="153" t="s">
        <v>14</v>
      </c>
      <c r="RLO148" s="153"/>
      <c r="RLP148" s="3" t="s">
        <v>41</v>
      </c>
      <c r="RLR148" s="153" t="s">
        <v>14</v>
      </c>
      <c r="RLS148" s="153"/>
      <c r="RLT148" s="3" t="s">
        <v>41</v>
      </c>
      <c r="RLV148" s="153" t="s">
        <v>14</v>
      </c>
      <c r="RLW148" s="153"/>
      <c r="RLX148" s="3" t="s">
        <v>41</v>
      </c>
      <c r="RLZ148" s="153" t="s">
        <v>14</v>
      </c>
      <c r="RMA148" s="153"/>
      <c r="RMB148" s="3" t="s">
        <v>41</v>
      </c>
      <c r="RMD148" s="153" t="s">
        <v>14</v>
      </c>
      <c r="RME148" s="153"/>
      <c r="RMF148" s="3" t="s">
        <v>41</v>
      </c>
      <c r="RMH148" s="153" t="s">
        <v>14</v>
      </c>
      <c r="RMI148" s="153"/>
      <c r="RMJ148" s="3" t="s">
        <v>41</v>
      </c>
      <c r="RML148" s="153" t="s">
        <v>14</v>
      </c>
      <c r="RMM148" s="153"/>
      <c r="RMN148" s="3" t="s">
        <v>41</v>
      </c>
      <c r="RMP148" s="153" t="s">
        <v>14</v>
      </c>
      <c r="RMQ148" s="153"/>
      <c r="RMR148" s="3" t="s">
        <v>41</v>
      </c>
      <c r="RMT148" s="153" t="s">
        <v>14</v>
      </c>
      <c r="RMU148" s="153"/>
      <c r="RMV148" s="3" t="s">
        <v>41</v>
      </c>
      <c r="RMX148" s="153" t="s">
        <v>14</v>
      </c>
      <c r="RMY148" s="153"/>
      <c r="RMZ148" s="3" t="s">
        <v>41</v>
      </c>
      <c r="RNB148" s="153" t="s">
        <v>14</v>
      </c>
      <c r="RNC148" s="153"/>
      <c r="RND148" s="3" t="s">
        <v>41</v>
      </c>
      <c r="RNF148" s="153" t="s">
        <v>14</v>
      </c>
      <c r="RNG148" s="153"/>
      <c r="RNH148" s="3" t="s">
        <v>41</v>
      </c>
      <c r="RNJ148" s="153" t="s">
        <v>14</v>
      </c>
      <c r="RNK148" s="153"/>
      <c r="RNL148" s="3" t="s">
        <v>41</v>
      </c>
      <c r="RNN148" s="153" t="s">
        <v>14</v>
      </c>
      <c r="RNO148" s="153"/>
      <c r="RNP148" s="3" t="s">
        <v>41</v>
      </c>
      <c r="RNR148" s="153" t="s">
        <v>14</v>
      </c>
      <c r="RNS148" s="153"/>
      <c r="RNT148" s="3" t="s">
        <v>41</v>
      </c>
      <c r="RNV148" s="153" t="s">
        <v>14</v>
      </c>
      <c r="RNW148" s="153"/>
      <c r="RNX148" s="3" t="s">
        <v>41</v>
      </c>
      <c r="RNZ148" s="153" t="s">
        <v>14</v>
      </c>
      <c r="ROA148" s="153"/>
      <c r="ROB148" s="3" t="s">
        <v>41</v>
      </c>
      <c r="ROD148" s="153" t="s">
        <v>14</v>
      </c>
      <c r="ROE148" s="153"/>
      <c r="ROF148" s="3" t="s">
        <v>41</v>
      </c>
      <c r="ROH148" s="153" t="s">
        <v>14</v>
      </c>
      <c r="ROI148" s="153"/>
      <c r="ROJ148" s="3" t="s">
        <v>41</v>
      </c>
      <c r="ROL148" s="153" t="s">
        <v>14</v>
      </c>
      <c r="ROM148" s="153"/>
      <c r="RON148" s="3" t="s">
        <v>41</v>
      </c>
      <c r="ROP148" s="153" t="s">
        <v>14</v>
      </c>
      <c r="ROQ148" s="153"/>
      <c r="ROR148" s="3" t="s">
        <v>41</v>
      </c>
      <c r="ROT148" s="153" t="s">
        <v>14</v>
      </c>
      <c r="ROU148" s="153"/>
      <c r="ROV148" s="3" t="s">
        <v>41</v>
      </c>
      <c r="ROX148" s="153" t="s">
        <v>14</v>
      </c>
      <c r="ROY148" s="153"/>
      <c r="ROZ148" s="3" t="s">
        <v>41</v>
      </c>
      <c r="RPB148" s="153" t="s">
        <v>14</v>
      </c>
      <c r="RPC148" s="153"/>
      <c r="RPD148" s="3" t="s">
        <v>41</v>
      </c>
      <c r="RPF148" s="153" t="s">
        <v>14</v>
      </c>
      <c r="RPG148" s="153"/>
      <c r="RPH148" s="3" t="s">
        <v>41</v>
      </c>
      <c r="RPJ148" s="153" t="s">
        <v>14</v>
      </c>
      <c r="RPK148" s="153"/>
      <c r="RPL148" s="3" t="s">
        <v>41</v>
      </c>
      <c r="RPN148" s="153" t="s">
        <v>14</v>
      </c>
      <c r="RPO148" s="153"/>
      <c r="RPP148" s="3" t="s">
        <v>41</v>
      </c>
      <c r="RPR148" s="153" t="s">
        <v>14</v>
      </c>
      <c r="RPS148" s="153"/>
      <c r="RPT148" s="3" t="s">
        <v>41</v>
      </c>
      <c r="RPV148" s="153" t="s">
        <v>14</v>
      </c>
      <c r="RPW148" s="153"/>
      <c r="RPX148" s="3" t="s">
        <v>41</v>
      </c>
      <c r="RPZ148" s="153" t="s">
        <v>14</v>
      </c>
      <c r="RQA148" s="153"/>
      <c r="RQB148" s="3" t="s">
        <v>41</v>
      </c>
      <c r="RQD148" s="153" t="s">
        <v>14</v>
      </c>
      <c r="RQE148" s="153"/>
      <c r="RQF148" s="3" t="s">
        <v>41</v>
      </c>
      <c r="RQH148" s="153" t="s">
        <v>14</v>
      </c>
      <c r="RQI148" s="153"/>
      <c r="RQJ148" s="3" t="s">
        <v>41</v>
      </c>
      <c r="RQL148" s="153" t="s">
        <v>14</v>
      </c>
      <c r="RQM148" s="153"/>
      <c r="RQN148" s="3" t="s">
        <v>41</v>
      </c>
      <c r="RQP148" s="153" t="s">
        <v>14</v>
      </c>
      <c r="RQQ148" s="153"/>
      <c r="RQR148" s="3" t="s">
        <v>41</v>
      </c>
      <c r="RQT148" s="153" t="s">
        <v>14</v>
      </c>
      <c r="RQU148" s="153"/>
      <c r="RQV148" s="3" t="s">
        <v>41</v>
      </c>
      <c r="RQX148" s="153" t="s">
        <v>14</v>
      </c>
      <c r="RQY148" s="153"/>
      <c r="RQZ148" s="3" t="s">
        <v>41</v>
      </c>
      <c r="RRB148" s="153" t="s">
        <v>14</v>
      </c>
      <c r="RRC148" s="153"/>
      <c r="RRD148" s="3" t="s">
        <v>41</v>
      </c>
      <c r="RRF148" s="153" t="s">
        <v>14</v>
      </c>
      <c r="RRG148" s="153"/>
      <c r="RRH148" s="3" t="s">
        <v>41</v>
      </c>
      <c r="RRJ148" s="153" t="s">
        <v>14</v>
      </c>
      <c r="RRK148" s="153"/>
      <c r="RRL148" s="3" t="s">
        <v>41</v>
      </c>
      <c r="RRN148" s="153" t="s">
        <v>14</v>
      </c>
      <c r="RRO148" s="153"/>
      <c r="RRP148" s="3" t="s">
        <v>41</v>
      </c>
      <c r="RRR148" s="153" t="s">
        <v>14</v>
      </c>
      <c r="RRS148" s="153"/>
      <c r="RRT148" s="3" t="s">
        <v>41</v>
      </c>
      <c r="RRV148" s="153" t="s">
        <v>14</v>
      </c>
      <c r="RRW148" s="153"/>
      <c r="RRX148" s="3" t="s">
        <v>41</v>
      </c>
      <c r="RRZ148" s="153" t="s">
        <v>14</v>
      </c>
      <c r="RSA148" s="153"/>
      <c r="RSB148" s="3" t="s">
        <v>41</v>
      </c>
      <c r="RSD148" s="153" t="s">
        <v>14</v>
      </c>
      <c r="RSE148" s="153"/>
      <c r="RSF148" s="3" t="s">
        <v>41</v>
      </c>
      <c r="RSH148" s="153" t="s">
        <v>14</v>
      </c>
      <c r="RSI148" s="153"/>
      <c r="RSJ148" s="3" t="s">
        <v>41</v>
      </c>
      <c r="RSL148" s="153" t="s">
        <v>14</v>
      </c>
      <c r="RSM148" s="153"/>
      <c r="RSN148" s="3" t="s">
        <v>41</v>
      </c>
      <c r="RSP148" s="153" t="s">
        <v>14</v>
      </c>
      <c r="RSQ148" s="153"/>
      <c r="RSR148" s="3" t="s">
        <v>41</v>
      </c>
      <c r="RST148" s="153" t="s">
        <v>14</v>
      </c>
      <c r="RSU148" s="153"/>
      <c r="RSV148" s="3" t="s">
        <v>41</v>
      </c>
      <c r="RSX148" s="153" t="s">
        <v>14</v>
      </c>
      <c r="RSY148" s="153"/>
      <c r="RSZ148" s="3" t="s">
        <v>41</v>
      </c>
      <c r="RTB148" s="153" t="s">
        <v>14</v>
      </c>
      <c r="RTC148" s="153"/>
      <c r="RTD148" s="3" t="s">
        <v>41</v>
      </c>
      <c r="RTF148" s="153" t="s">
        <v>14</v>
      </c>
      <c r="RTG148" s="153"/>
      <c r="RTH148" s="3" t="s">
        <v>41</v>
      </c>
      <c r="RTJ148" s="153" t="s">
        <v>14</v>
      </c>
      <c r="RTK148" s="153"/>
      <c r="RTL148" s="3" t="s">
        <v>41</v>
      </c>
      <c r="RTN148" s="153" t="s">
        <v>14</v>
      </c>
      <c r="RTO148" s="153"/>
      <c r="RTP148" s="3" t="s">
        <v>41</v>
      </c>
      <c r="RTR148" s="153" t="s">
        <v>14</v>
      </c>
      <c r="RTS148" s="153"/>
      <c r="RTT148" s="3" t="s">
        <v>41</v>
      </c>
      <c r="RTV148" s="153" t="s">
        <v>14</v>
      </c>
      <c r="RTW148" s="153"/>
      <c r="RTX148" s="3" t="s">
        <v>41</v>
      </c>
      <c r="RTZ148" s="153" t="s">
        <v>14</v>
      </c>
      <c r="RUA148" s="153"/>
      <c r="RUB148" s="3" t="s">
        <v>41</v>
      </c>
      <c r="RUD148" s="153" t="s">
        <v>14</v>
      </c>
      <c r="RUE148" s="153"/>
      <c r="RUF148" s="3" t="s">
        <v>41</v>
      </c>
      <c r="RUH148" s="153" t="s">
        <v>14</v>
      </c>
      <c r="RUI148" s="153"/>
      <c r="RUJ148" s="3" t="s">
        <v>41</v>
      </c>
      <c r="RUL148" s="153" t="s">
        <v>14</v>
      </c>
      <c r="RUM148" s="153"/>
      <c r="RUN148" s="3" t="s">
        <v>41</v>
      </c>
      <c r="RUP148" s="153" t="s">
        <v>14</v>
      </c>
      <c r="RUQ148" s="153"/>
      <c r="RUR148" s="3" t="s">
        <v>41</v>
      </c>
      <c r="RUT148" s="153" t="s">
        <v>14</v>
      </c>
      <c r="RUU148" s="153"/>
      <c r="RUV148" s="3" t="s">
        <v>41</v>
      </c>
      <c r="RUX148" s="153" t="s">
        <v>14</v>
      </c>
      <c r="RUY148" s="153"/>
      <c r="RUZ148" s="3" t="s">
        <v>41</v>
      </c>
      <c r="RVB148" s="153" t="s">
        <v>14</v>
      </c>
      <c r="RVC148" s="153"/>
      <c r="RVD148" s="3" t="s">
        <v>41</v>
      </c>
      <c r="RVF148" s="153" t="s">
        <v>14</v>
      </c>
      <c r="RVG148" s="153"/>
      <c r="RVH148" s="3" t="s">
        <v>41</v>
      </c>
      <c r="RVJ148" s="153" t="s">
        <v>14</v>
      </c>
      <c r="RVK148" s="153"/>
      <c r="RVL148" s="3" t="s">
        <v>41</v>
      </c>
      <c r="RVN148" s="153" t="s">
        <v>14</v>
      </c>
      <c r="RVO148" s="153"/>
      <c r="RVP148" s="3" t="s">
        <v>41</v>
      </c>
      <c r="RVR148" s="153" t="s">
        <v>14</v>
      </c>
      <c r="RVS148" s="153"/>
      <c r="RVT148" s="3" t="s">
        <v>41</v>
      </c>
      <c r="RVV148" s="153" t="s">
        <v>14</v>
      </c>
      <c r="RVW148" s="153"/>
      <c r="RVX148" s="3" t="s">
        <v>41</v>
      </c>
      <c r="RVZ148" s="153" t="s">
        <v>14</v>
      </c>
      <c r="RWA148" s="153"/>
      <c r="RWB148" s="3" t="s">
        <v>41</v>
      </c>
      <c r="RWD148" s="153" t="s">
        <v>14</v>
      </c>
      <c r="RWE148" s="153"/>
      <c r="RWF148" s="3" t="s">
        <v>41</v>
      </c>
      <c r="RWH148" s="153" t="s">
        <v>14</v>
      </c>
      <c r="RWI148" s="153"/>
      <c r="RWJ148" s="3" t="s">
        <v>41</v>
      </c>
      <c r="RWL148" s="153" t="s">
        <v>14</v>
      </c>
      <c r="RWM148" s="153"/>
      <c r="RWN148" s="3" t="s">
        <v>41</v>
      </c>
      <c r="RWP148" s="153" t="s">
        <v>14</v>
      </c>
      <c r="RWQ148" s="153"/>
      <c r="RWR148" s="3" t="s">
        <v>41</v>
      </c>
      <c r="RWT148" s="153" t="s">
        <v>14</v>
      </c>
      <c r="RWU148" s="153"/>
      <c r="RWV148" s="3" t="s">
        <v>41</v>
      </c>
      <c r="RWX148" s="153" t="s">
        <v>14</v>
      </c>
      <c r="RWY148" s="153"/>
      <c r="RWZ148" s="3" t="s">
        <v>41</v>
      </c>
      <c r="RXB148" s="153" t="s">
        <v>14</v>
      </c>
      <c r="RXC148" s="153"/>
      <c r="RXD148" s="3" t="s">
        <v>41</v>
      </c>
      <c r="RXF148" s="153" t="s">
        <v>14</v>
      </c>
      <c r="RXG148" s="153"/>
      <c r="RXH148" s="3" t="s">
        <v>41</v>
      </c>
      <c r="RXJ148" s="153" t="s">
        <v>14</v>
      </c>
      <c r="RXK148" s="153"/>
      <c r="RXL148" s="3" t="s">
        <v>41</v>
      </c>
      <c r="RXN148" s="153" t="s">
        <v>14</v>
      </c>
      <c r="RXO148" s="153"/>
      <c r="RXP148" s="3" t="s">
        <v>41</v>
      </c>
      <c r="RXR148" s="153" t="s">
        <v>14</v>
      </c>
      <c r="RXS148" s="153"/>
      <c r="RXT148" s="3" t="s">
        <v>41</v>
      </c>
      <c r="RXV148" s="153" t="s">
        <v>14</v>
      </c>
      <c r="RXW148" s="153"/>
      <c r="RXX148" s="3" t="s">
        <v>41</v>
      </c>
      <c r="RXZ148" s="153" t="s">
        <v>14</v>
      </c>
      <c r="RYA148" s="153"/>
      <c r="RYB148" s="3" t="s">
        <v>41</v>
      </c>
      <c r="RYD148" s="153" t="s">
        <v>14</v>
      </c>
      <c r="RYE148" s="153"/>
      <c r="RYF148" s="3" t="s">
        <v>41</v>
      </c>
      <c r="RYH148" s="153" t="s">
        <v>14</v>
      </c>
      <c r="RYI148" s="153"/>
      <c r="RYJ148" s="3" t="s">
        <v>41</v>
      </c>
      <c r="RYL148" s="153" t="s">
        <v>14</v>
      </c>
      <c r="RYM148" s="153"/>
      <c r="RYN148" s="3" t="s">
        <v>41</v>
      </c>
      <c r="RYP148" s="153" t="s">
        <v>14</v>
      </c>
      <c r="RYQ148" s="153"/>
      <c r="RYR148" s="3" t="s">
        <v>41</v>
      </c>
      <c r="RYT148" s="153" t="s">
        <v>14</v>
      </c>
      <c r="RYU148" s="153"/>
      <c r="RYV148" s="3" t="s">
        <v>41</v>
      </c>
      <c r="RYX148" s="153" t="s">
        <v>14</v>
      </c>
      <c r="RYY148" s="153"/>
      <c r="RYZ148" s="3" t="s">
        <v>41</v>
      </c>
      <c r="RZB148" s="153" t="s">
        <v>14</v>
      </c>
      <c r="RZC148" s="153"/>
      <c r="RZD148" s="3" t="s">
        <v>41</v>
      </c>
      <c r="RZF148" s="153" t="s">
        <v>14</v>
      </c>
      <c r="RZG148" s="153"/>
      <c r="RZH148" s="3" t="s">
        <v>41</v>
      </c>
      <c r="RZJ148" s="153" t="s">
        <v>14</v>
      </c>
      <c r="RZK148" s="153"/>
      <c r="RZL148" s="3" t="s">
        <v>41</v>
      </c>
      <c r="RZN148" s="153" t="s">
        <v>14</v>
      </c>
      <c r="RZO148" s="153"/>
      <c r="RZP148" s="3" t="s">
        <v>41</v>
      </c>
      <c r="RZR148" s="153" t="s">
        <v>14</v>
      </c>
      <c r="RZS148" s="153"/>
      <c r="RZT148" s="3" t="s">
        <v>41</v>
      </c>
      <c r="RZV148" s="153" t="s">
        <v>14</v>
      </c>
      <c r="RZW148" s="153"/>
      <c r="RZX148" s="3" t="s">
        <v>41</v>
      </c>
      <c r="RZZ148" s="153" t="s">
        <v>14</v>
      </c>
      <c r="SAA148" s="153"/>
      <c r="SAB148" s="3" t="s">
        <v>41</v>
      </c>
      <c r="SAD148" s="153" t="s">
        <v>14</v>
      </c>
      <c r="SAE148" s="153"/>
      <c r="SAF148" s="3" t="s">
        <v>41</v>
      </c>
      <c r="SAH148" s="153" t="s">
        <v>14</v>
      </c>
      <c r="SAI148" s="153"/>
      <c r="SAJ148" s="3" t="s">
        <v>41</v>
      </c>
      <c r="SAL148" s="153" t="s">
        <v>14</v>
      </c>
      <c r="SAM148" s="153"/>
      <c r="SAN148" s="3" t="s">
        <v>41</v>
      </c>
      <c r="SAP148" s="153" t="s">
        <v>14</v>
      </c>
      <c r="SAQ148" s="153"/>
      <c r="SAR148" s="3" t="s">
        <v>41</v>
      </c>
      <c r="SAT148" s="153" t="s">
        <v>14</v>
      </c>
      <c r="SAU148" s="153"/>
      <c r="SAV148" s="3" t="s">
        <v>41</v>
      </c>
      <c r="SAX148" s="153" t="s">
        <v>14</v>
      </c>
      <c r="SAY148" s="153"/>
      <c r="SAZ148" s="3" t="s">
        <v>41</v>
      </c>
      <c r="SBB148" s="153" t="s">
        <v>14</v>
      </c>
      <c r="SBC148" s="153"/>
      <c r="SBD148" s="3" t="s">
        <v>41</v>
      </c>
      <c r="SBF148" s="153" t="s">
        <v>14</v>
      </c>
      <c r="SBG148" s="153"/>
      <c r="SBH148" s="3" t="s">
        <v>41</v>
      </c>
      <c r="SBJ148" s="153" t="s">
        <v>14</v>
      </c>
      <c r="SBK148" s="153"/>
      <c r="SBL148" s="3" t="s">
        <v>41</v>
      </c>
      <c r="SBN148" s="153" t="s">
        <v>14</v>
      </c>
      <c r="SBO148" s="153"/>
      <c r="SBP148" s="3" t="s">
        <v>41</v>
      </c>
      <c r="SBR148" s="153" t="s">
        <v>14</v>
      </c>
      <c r="SBS148" s="153"/>
      <c r="SBT148" s="3" t="s">
        <v>41</v>
      </c>
      <c r="SBV148" s="153" t="s">
        <v>14</v>
      </c>
      <c r="SBW148" s="153"/>
      <c r="SBX148" s="3" t="s">
        <v>41</v>
      </c>
      <c r="SBZ148" s="153" t="s">
        <v>14</v>
      </c>
      <c r="SCA148" s="153"/>
      <c r="SCB148" s="3" t="s">
        <v>41</v>
      </c>
      <c r="SCD148" s="153" t="s">
        <v>14</v>
      </c>
      <c r="SCE148" s="153"/>
      <c r="SCF148" s="3" t="s">
        <v>41</v>
      </c>
      <c r="SCH148" s="153" t="s">
        <v>14</v>
      </c>
      <c r="SCI148" s="153"/>
      <c r="SCJ148" s="3" t="s">
        <v>41</v>
      </c>
      <c r="SCL148" s="153" t="s">
        <v>14</v>
      </c>
      <c r="SCM148" s="153"/>
      <c r="SCN148" s="3" t="s">
        <v>41</v>
      </c>
      <c r="SCP148" s="153" t="s">
        <v>14</v>
      </c>
      <c r="SCQ148" s="153"/>
      <c r="SCR148" s="3" t="s">
        <v>41</v>
      </c>
      <c r="SCT148" s="153" t="s">
        <v>14</v>
      </c>
      <c r="SCU148" s="153"/>
      <c r="SCV148" s="3" t="s">
        <v>41</v>
      </c>
      <c r="SCX148" s="153" t="s">
        <v>14</v>
      </c>
      <c r="SCY148" s="153"/>
      <c r="SCZ148" s="3" t="s">
        <v>41</v>
      </c>
      <c r="SDB148" s="153" t="s">
        <v>14</v>
      </c>
      <c r="SDC148" s="153"/>
      <c r="SDD148" s="3" t="s">
        <v>41</v>
      </c>
      <c r="SDF148" s="153" t="s">
        <v>14</v>
      </c>
      <c r="SDG148" s="153"/>
      <c r="SDH148" s="3" t="s">
        <v>41</v>
      </c>
      <c r="SDJ148" s="153" t="s">
        <v>14</v>
      </c>
      <c r="SDK148" s="153"/>
      <c r="SDL148" s="3" t="s">
        <v>41</v>
      </c>
      <c r="SDN148" s="153" t="s">
        <v>14</v>
      </c>
      <c r="SDO148" s="153"/>
      <c r="SDP148" s="3" t="s">
        <v>41</v>
      </c>
      <c r="SDR148" s="153" t="s">
        <v>14</v>
      </c>
      <c r="SDS148" s="153"/>
      <c r="SDT148" s="3" t="s">
        <v>41</v>
      </c>
      <c r="SDV148" s="153" t="s">
        <v>14</v>
      </c>
      <c r="SDW148" s="153"/>
      <c r="SDX148" s="3" t="s">
        <v>41</v>
      </c>
      <c r="SDZ148" s="153" t="s">
        <v>14</v>
      </c>
      <c r="SEA148" s="153"/>
      <c r="SEB148" s="3" t="s">
        <v>41</v>
      </c>
      <c r="SED148" s="153" t="s">
        <v>14</v>
      </c>
      <c r="SEE148" s="153"/>
      <c r="SEF148" s="3" t="s">
        <v>41</v>
      </c>
      <c r="SEH148" s="153" t="s">
        <v>14</v>
      </c>
      <c r="SEI148" s="153"/>
      <c r="SEJ148" s="3" t="s">
        <v>41</v>
      </c>
      <c r="SEL148" s="153" t="s">
        <v>14</v>
      </c>
      <c r="SEM148" s="153"/>
      <c r="SEN148" s="3" t="s">
        <v>41</v>
      </c>
      <c r="SEP148" s="153" t="s">
        <v>14</v>
      </c>
      <c r="SEQ148" s="153"/>
      <c r="SER148" s="3" t="s">
        <v>41</v>
      </c>
      <c r="SET148" s="153" t="s">
        <v>14</v>
      </c>
      <c r="SEU148" s="153"/>
      <c r="SEV148" s="3" t="s">
        <v>41</v>
      </c>
      <c r="SEX148" s="153" t="s">
        <v>14</v>
      </c>
      <c r="SEY148" s="153"/>
      <c r="SEZ148" s="3" t="s">
        <v>41</v>
      </c>
      <c r="SFB148" s="153" t="s">
        <v>14</v>
      </c>
      <c r="SFC148" s="153"/>
      <c r="SFD148" s="3" t="s">
        <v>41</v>
      </c>
      <c r="SFF148" s="153" t="s">
        <v>14</v>
      </c>
      <c r="SFG148" s="153"/>
      <c r="SFH148" s="3" t="s">
        <v>41</v>
      </c>
      <c r="SFJ148" s="153" t="s">
        <v>14</v>
      </c>
      <c r="SFK148" s="153"/>
      <c r="SFL148" s="3" t="s">
        <v>41</v>
      </c>
      <c r="SFN148" s="153" t="s">
        <v>14</v>
      </c>
      <c r="SFO148" s="153"/>
      <c r="SFP148" s="3" t="s">
        <v>41</v>
      </c>
      <c r="SFR148" s="153" t="s">
        <v>14</v>
      </c>
      <c r="SFS148" s="153"/>
      <c r="SFT148" s="3" t="s">
        <v>41</v>
      </c>
      <c r="SFV148" s="153" t="s">
        <v>14</v>
      </c>
      <c r="SFW148" s="153"/>
      <c r="SFX148" s="3" t="s">
        <v>41</v>
      </c>
      <c r="SFZ148" s="153" t="s">
        <v>14</v>
      </c>
      <c r="SGA148" s="153"/>
      <c r="SGB148" s="3" t="s">
        <v>41</v>
      </c>
      <c r="SGD148" s="153" t="s">
        <v>14</v>
      </c>
      <c r="SGE148" s="153"/>
      <c r="SGF148" s="3" t="s">
        <v>41</v>
      </c>
      <c r="SGH148" s="153" t="s">
        <v>14</v>
      </c>
      <c r="SGI148" s="153"/>
      <c r="SGJ148" s="3" t="s">
        <v>41</v>
      </c>
      <c r="SGL148" s="153" t="s">
        <v>14</v>
      </c>
      <c r="SGM148" s="153"/>
      <c r="SGN148" s="3" t="s">
        <v>41</v>
      </c>
      <c r="SGP148" s="153" t="s">
        <v>14</v>
      </c>
      <c r="SGQ148" s="153"/>
      <c r="SGR148" s="3" t="s">
        <v>41</v>
      </c>
      <c r="SGT148" s="153" t="s">
        <v>14</v>
      </c>
      <c r="SGU148" s="153"/>
      <c r="SGV148" s="3" t="s">
        <v>41</v>
      </c>
      <c r="SGX148" s="153" t="s">
        <v>14</v>
      </c>
      <c r="SGY148" s="153"/>
      <c r="SGZ148" s="3" t="s">
        <v>41</v>
      </c>
      <c r="SHB148" s="153" t="s">
        <v>14</v>
      </c>
      <c r="SHC148" s="153"/>
      <c r="SHD148" s="3" t="s">
        <v>41</v>
      </c>
      <c r="SHF148" s="153" t="s">
        <v>14</v>
      </c>
      <c r="SHG148" s="153"/>
      <c r="SHH148" s="3" t="s">
        <v>41</v>
      </c>
      <c r="SHJ148" s="153" t="s">
        <v>14</v>
      </c>
      <c r="SHK148" s="153"/>
      <c r="SHL148" s="3" t="s">
        <v>41</v>
      </c>
      <c r="SHN148" s="153" t="s">
        <v>14</v>
      </c>
      <c r="SHO148" s="153"/>
      <c r="SHP148" s="3" t="s">
        <v>41</v>
      </c>
      <c r="SHR148" s="153" t="s">
        <v>14</v>
      </c>
      <c r="SHS148" s="153"/>
      <c r="SHT148" s="3" t="s">
        <v>41</v>
      </c>
      <c r="SHV148" s="153" t="s">
        <v>14</v>
      </c>
      <c r="SHW148" s="153"/>
      <c r="SHX148" s="3" t="s">
        <v>41</v>
      </c>
      <c r="SHZ148" s="153" t="s">
        <v>14</v>
      </c>
      <c r="SIA148" s="153"/>
      <c r="SIB148" s="3" t="s">
        <v>41</v>
      </c>
      <c r="SID148" s="153" t="s">
        <v>14</v>
      </c>
      <c r="SIE148" s="153"/>
      <c r="SIF148" s="3" t="s">
        <v>41</v>
      </c>
      <c r="SIH148" s="153" t="s">
        <v>14</v>
      </c>
      <c r="SII148" s="153"/>
      <c r="SIJ148" s="3" t="s">
        <v>41</v>
      </c>
      <c r="SIL148" s="153" t="s">
        <v>14</v>
      </c>
      <c r="SIM148" s="153"/>
      <c r="SIN148" s="3" t="s">
        <v>41</v>
      </c>
      <c r="SIP148" s="153" t="s">
        <v>14</v>
      </c>
      <c r="SIQ148" s="153"/>
      <c r="SIR148" s="3" t="s">
        <v>41</v>
      </c>
      <c r="SIT148" s="153" t="s">
        <v>14</v>
      </c>
      <c r="SIU148" s="153"/>
      <c r="SIV148" s="3" t="s">
        <v>41</v>
      </c>
      <c r="SIX148" s="153" t="s">
        <v>14</v>
      </c>
      <c r="SIY148" s="153"/>
      <c r="SIZ148" s="3" t="s">
        <v>41</v>
      </c>
      <c r="SJB148" s="153" t="s">
        <v>14</v>
      </c>
      <c r="SJC148" s="153"/>
      <c r="SJD148" s="3" t="s">
        <v>41</v>
      </c>
      <c r="SJF148" s="153" t="s">
        <v>14</v>
      </c>
      <c r="SJG148" s="153"/>
      <c r="SJH148" s="3" t="s">
        <v>41</v>
      </c>
      <c r="SJJ148" s="153" t="s">
        <v>14</v>
      </c>
      <c r="SJK148" s="153"/>
      <c r="SJL148" s="3" t="s">
        <v>41</v>
      </c>
      <c r="SJN148" s="153" t="s">
        <v>14</v>
      </c>
      <c r="SJO148" s="153"/>
      <c r="SJP148" s="3" t="s">
        <v>41</v>
      </c>
      <c r="SJR148" s="153" t="s">
        <v>14</v>
      </c>
      <c r="SJS148" s="153"/>
      <c r="SJT148" s="3" t="s">
        <v>41</v>
      </c>
      <c r="SJV148" s="153" t="s">
        <v>14</v>
      </c>
      <c r="SJW148" s="153"/>
      <c r="SJX148" s="3" t="s">
        <v>41</v>
      </c>
      <c r="SJZ148" s="153" t="s">
        <v>14</v>
      </c>
      <c r="SKA148" s="153"/>
      <c r="SKB148" s="3" t="s">
        <v>41</v>
      </c>
      <c r="SKD148" s="153" t="s">
        <v>14</v>
      </c>
      <c r="SKE148" s="153"/>
      <c r="SKF148" s="3" t="s">
        <v>41</v>
      </c>
      <c r="SKH148" s="153" t="s">
        <v>14</v>
      </c>
      <c r="SKI148" s="153"/>
      <c r="SKJ148" s="3" t="s">
        <v>41</v>
      </c>
      <c r="SKL148" s="153" t="s">
        <v>14</v>
      </c>
      <c r="SKM148" s="153"/>
      <c r="SKN148" s="3" t="s">
        <v>41</v>
      </c>
      <c r="SKP148" s="153" t="s">
        <v>14</v>
      </c>
      <c r="SKQ148" s="153"/>
      <c r="SKR148" s="3" t="s">
        <v>41</v>
      </c>
      <c r="SKT148" s="153" t="s">
        <v>14</v>
      </c>
      <c r="SKU148" s="153"/>
      <c r="SKV148" s="3" t="s">
        <v>41</v>
      </c>
      <c r="SKX148" s="153" t="s">
        <v>14</v>
      </c>
      <c r="SKY148" s="153"/>
      <c r="SKZ148" s="3" t="s">
        <v>41</v>
      </c>
      <c r="SLB148" s="153" t="s">
        <v>14</v>
      </c>
      <c r="SLC148" s="153"/>
      <c r="SLD148" s="3" t="s">
        <v>41</v>
      </c>
      <c r="SLF148" s="153" t="s">
        <v>14</v>
      </c>
      <c r="SLG148" s="153"/>
      <c r="SLH148" s="3" t="s">
        <v>41</v>
      </c>
      <c r="SLJ148" s="153" t="s">
        <v>14</v>
      </c>
      <c r="SLK148" s="153"/>
      <c r="SLL148" s="3" t="s">
        <v>41</v>
      </c>
      <c r="SLN148" s="153" t="s">
        <v>14</v>
      </c>
      <c r="SLO148" s="153"/>
      <c r="SLP148" s="3" t="s">
        <v>41</v>
      </c>
      <c r="SLR148" s="153" t="s">
        <v>14</v>
      </c>
      <c r="SLS148" s="153"/>
      <c r="SLT148" s="3" t="s">
        <v>41</v>
      </c>
      <c r="SLV148" s="153" t="s">
        <v>14</v>
      </c>
      <c r="SLW148" s="153"/>
      <c r="SLX148" s="3" t="s">
        <v>41</v>
      </c>
      <c r="SLZ148" s="153" t="s">
        <v>14</v>
      </c>
      <c r="SMA148" s="153"/>
      <c r="SMB148" s="3" t="s">
        <v>41</v>
      </c>
      <c r="SMD148" s="153" t="s">
        <v>14</v>
      </c>
      <c r="SME148" s="153"/>
      <c r="SMF148" s="3" t="s">
        <v>41</v>
      </c>
      <c r="SMH148" s="153" t="s">
        <v>14</v>
      </c>
      <c r="SMI148" s="153"/>
      <c r="SMJ148" s="3" t="s">
        <v>41</v>
      </c>
      <c r="SML148" s="153" t="s">
        <v>14</v>
      </c>
      <c r="SMM148" s="153"/>
      <c r="SMN148" s="3" t="s">
        <v>41</v>
      </c>
      <c r="SMP148" s="153" t="s">
        <v>14</v>
      </c>
      <c r="SMQ148" s="153"/>
      <c r="SMR148" s="3" t="s">
        <v>41</v>
      </c>
      <c r="SMT148" s="153" t="s">
        <v>14</v>
      </c>
      <c r="SMU148" s="153"/>
      <c r="SMV148" s="3" t="s">
        <v>41</v>
      </c>
      <c r="SMX148" s="153" t="s">
        <v>14</v>
      </c>
      <c r="SMY148" s="153"/>
      <c r="SMZ148" s="3" t="s">
        <v>41</v>
      </c>
      <c r="SNB148" s="153" t="s">
        <v>14</v>
      </c>
      <c r="SNC148" s="153"/>
      <c r="SND148" s="3" t="s">
        <v>41</v>
      </c>
      <c r="SNF148" s="153" t="s">
        <v>14</v>
      </c>
      <c r="SNG148" s="153"/>
      <c r="SNH148" s="3" t="s">
        <v>41</v>
      </c>
      <c r="SNJ148" s="153" t="s">
        <v>14</v>
      </c>
      <c r="SNK148" s="153"/>
      <c r="SNL148" s="3" t="s">
        <v>41</v>
      </c>
      <c r="SNN148" s="153" t="s">
        <v>14</v>
      </c>
      <c r="SNO148" s="153"/>
      <c r="SNP148" s="3" t="s">
        <v>41</v>
      </c>
      <c r="SNR148" s="153" t="s">
        <v>14</v>
      </c>
      <c r="SNS148" s="153"/>
      <c r="SNT148" s="3" t="s">
        <v>41</v>
      </c>
      <c r="SNV148" s="153" t="s">
        <v>14</v>
      </c>
      <c r="SNW148" s="153"/>
      <c r="SNX148" s="3" t="s">
        <v>41</v>
      </c>
      <c r="SNZ148" s="153" t="s">
        <v>14</v>
      </c>
      <c r="SOA148" s="153"/>
      <c r="SOB148" s="3" t="s">
        <v>41</v>
      </c>
      <c r="SOD148" s="153" t="s">
        <v>14</v>
      </c>
      <c r="SOE148" s="153"/>
      <c r="SOF148" s="3" t="s">
        <v>41</v>
      </c>
      <c r="SOH148" s="153" t="s">
        <v>14</v>
      </c>
      <c r="SOI148" s="153"/>
      <c r="SOJ148" s="3" t="s">
        <v>41</v>
      </c>
      <c r="SOL148" s="153" t="s">
        <v>14</v>
      </c>
      <c r="SOM148" s="153"/>
      <c r="SON148" s="3" t="s">
        <v>41</v>
      </c>
      <c r="SOP148" s="153" t="s">
        <v>14</v>
      </c>
      <c r="SOQ148" s="153"/>
      <c r="SOR148" s="3" t="s">
        <v>41</v>
      </c>
      <c r="SOT148" s="153" t="s">
        <v>14</v>
      </c>
      <c r="SOU148" s="153"/>
      <c r="SOV148" s="3" t="s">
        <v>41</v>
      </c>
      <c r="SOX148" s="153" t="s">
        <v>14</v>
      </c>
      <c r="SOY148" s="153"/>
      <c r="SOZ148" s="3" t="s">
        <v>41</v>
      </c>
      <c r="SPB148" s="153" t="s">
        <v>14</v>
      </c>
      <c r="SPC148" s="153"/>
      <c r="SPD148" s="3" t="s">
        <v>41</v>
      </c>
      <c r="SPF148" s="153" t="s">
        <v>14</v>
      </c>
      <c r="SPG148" s="153"/>
      <c r="SPH148" s="3" t="s">
        <v>41</v>
      </c>
      <c r="SPJ148" s="153" t="s">
        <v>14</v>
      </c>
      <c r="SPK148" s="153"/>
      <c r="SPL148" s="3" t="s">
        <v>41</v>
      </c>
      <c r="SPN148" s="153" t="s">
        <v>14</v>
      </c>
      <c r="SPO148" s="153"/>
      <c r="SPP148" s="3" t="s">
        <v>41</v>
      </c>
      <c r="SPR148" s="153" t="s">
        <v>14</v>
      </c>
      <c r="SPS148" s="153"/>
      <c r="SPT148" s="3" t="s">
        <v>41</v>
      </c>
      <c r="SPV148" s="153" t="s">
        <v>14</v>
      </c>
      <c r="SPW148" s="153"/>
      <c r="SPX148" s="3" t="s">
        <v>41</v>
      </c>
      <c r="SPZ148" s="153" t="s">
        <v>14</v>
      </c>
      <c r="SQA148" s="153"/>
      <c r="SQB148" s="3" t="s">
        <v>41</v>
      </c>
      <c r="SQD148" s="153" t="s">
        <v>14</v>
      </c>
      <c r="SQE148" s="153"/>
      <c r="SQF148" s="3" t="s">
        <v>41</v>
      </c>
      <c r="SQH148" s="153" t="s">
        <v>14</v>
      </c>
      <c r="SQI148" s="153"/>
      <c r="SQJ148" s="3" t="s">
        <v>41</v>
      </c>
      <c r="SQL148" s="153" t="s">
        <v>14</v>
      </c>
      <c r="SQM148" s="153"/>
      <c r="SQN148" s="3" t="s">
        <v>41</v>
      </c>
      <c r="SQP148" s="153" t="s">
        <v>14</v>
      </c>
      <c r="SQQ148" s="153"/>
      <c r="SQR148" s="3" t="s">
        <v>41</v>
      </c>
      <c r="SQT148" s="153" t="s">
        <v>14</v>
      </c>
      <c r="SQU148" s="153"/>
      <c r="SQV148" s="3" t="s">
        <v>41</v>
      </c>
      <c r="SQX148" s="153" t="s">
        <v>14</v>
      </c>
      <c r="SQY148" s="153"/>
      <c r="SQZ148" s="3" t="s">
        <v>41</v>
      </c>
      <c r="SRB148" s="153" t="s">
        <v>14</v>
      </c>
      <c r="SRC148" s="153"/>
      <c r="SRD148" s="3" t="s">
        <v>41</v>
      </c>
      <c r="SRF148" s="153" t="s">
        <v>14</v>
      </c>
      <c r="SRG148" s="153"/>
      <c r="SRH148" s="3" t="s">
        <v>41</v>
      </c>
      <c r="SRJ148" s="153" t="s">
        <v>14</v>
      </c>
      <c r="SRK148" s="153"/>
      <c r="SRL148" s="3" t="s">
        <v>41</v>
      </c>
      <c r="SRN148" s="153" t="s">
        <v>14</v>
      </c>
      <c r="SRO148" s="153"/>
      <c r="SRP148" s="3" t="s">
        <v>41</v>
      </c>
      <c r="SRR148" s="153" t="s">
        <v>14</v>
      </c>
      <c r="SRS148" s="153"/>
      <c r="SRT148" s="3" t="s">
        <v>41</v>
      </c>
      <c r="SRV148" s="153" t="s">
        <v>14</v>
      </c>
      <c r="SRW148" s="153"/>
      <c r="SRX148" s="3" t="s">
        <v>41</v>
      </c>
      <c r="SRZ148" s="153" t="s">
        <v>14</v>
      </c>
      <c r="SSA148" s="153"/>
      <c r="SSB148" s="3" t="s">
        <v>41</v>
      </c>
      <c r="SSD148" s="153" t="s">
        <v>14</v>
      </c>
      <c r="SSE148" s="153"/>
      <c r="SSF148" s="3" t="s">
        <v>41</v>
      </c>
      <c r="SSH148" s="153" t="s">
        <v>14</v>
      </c>
      <c r="SSI148" s="153"/>
      <c r="SSJ148" s="3" t="s">
        <v>41</v>
      </c>
      <c r="SSL148" s="153" t="s">
        <v>14</v>
      </c>
      <c r="SSM148" s="153"/>
      <c r="SSN148" s="3" t="s">
        <v>41</v>
      </c>
      <c r="SSP148" s="153" t="s">
        <v>14</v>
      </c>
      <c r="SSQ148" s="153"/>
      <c r="SSR148" s="3" t="s">
        <v>41</v>
      </c>
      <c r="SST148" s="153" t="s">
        <v>14</v>
      </c>
      <c r="SSU148" s="153"/>
      <c r="SSV148" s="3" t="s">
        <v>41</v>
      </c>
      <c r="SSX148" s="153" t="s">
        <v>14</v>
      </c>
      <c r="SSY148" s="153"/>
      <c r="SSZ148" s="3" t="s">
        <v>41</v>
      </c>
      <c r="STB148" s="153" t="s">
        <v>14</v>
      </c>
      <c r="STC148" s="153"/>
      <c r="STD148" s="3" t="s">
        <v>41</v>
      </c>
      <c r="STF148" s="153" t="s">
        <v>14</v>
      </c>
      <c r="STG148" s="153"/>
      <c r="STH148" s="3" t="s">
        <v>41</v>
      </c>
      <c r="STJ148" s="153" t="s">
        <v>14</v>
      </c>
      <c r="STK148" s="153"/>
      <c r="STL148" s="3" t="s">
        <v>41</v>
      </c>
      <c r="STN148" s="153" t="s">
        <v>14</v>
      </c>
      <c r="STO148" s="153"/>
      <c r="STP148" s="3" t="s">
        <v>41</v>
      </c>
      <c r="STR148" s="153" t="s">
        <v>14</v>
      </c>
      <c r="STS148" s="153"/>
      <c r="STT148" s="3" t="s">
        <v>41</v>
      </c>
      <c r="STV148" s="153" t="s">
        <v>14</v>
      </c>
      <c r="STW148" s="153"/>
      <c r="STX148" s="3" t="s">
        <v>41</v>
      </c>
      <c r="STZ148" s="153" t="s">
        <v>14</v>
      </c>
      <c r="SUA148" s="153"/>
      <c r="SUB148" s="3" t="s">
        <v>41</v>
      </c>
      <c r="SUD148" s="153" t="s">
        <v>14</v>
      </c>
      <c r="SUE148" s="153"/>
      <c r="SUF148" s="3" t="s">
        <v>41</v>
      </c>
      <c r="SUH148" s="153" t="s">
        <v>14</v>
      </c>
      <c r="SUI148" s="153"/>
      <c r="SUJ148" s="3" t="s">
        <v>41</v>
      </c>
      <c r="SUL148" s="153" t="s">
        <v>14</v>
      </c>
      <c r="SUM148" s="153"/>
      <c r="SUN148" s="3" t="s">
        <v>41</v>
      </c>
      <c r="SUP148" s="153" t="s">
        <v>14</v>
      </c>
      <c r="SUQ148" s="153"/>
      <c r="SUR148" s="3" t="s">
        <v>41</v>
      </c>
      <c r="SUT148" s="153" t="s">
        <v>14</v>
      </c>
      <c r="SUU148" s="153"/>
      <c r="SUV148" s="3" t="s">
        <v>41</v>
      </c>
      <c r="SUX148" s="153" t="s">
        <v>14</v>
      </c>
      <c r="SUY148" s="153"/>
      <c r="SUZ148" s="3" t="s">
        <v>41</v>
      </c>
      <c r="SVB148" s="153" t="s">
        <v>14</v>
      </c>
      <c r="SVC148" s="153"/>
      <c r="SVD148" s="3" t="s">
        <v>41</v>
      </c>
      <c r="SVF148" s="153" t="s">
        <v>14</v>
      </c>
      <c r="SVG148" s="153"/>
      <c r="SVH148" s="3" t="s">
        <v>41</v>
      </c>
      <c r="SVJ148" s="153" t="s">
        <v>14</v>
      </c>
      <c r="SVK148" s="153"/>
      <c r="SVL148" s="3" t="s">
        <v>41</v>
      </c>
      <c r="SVN148" s="153" t="s">
        <v>14</v>
      </c>
      <c r="SVO148" s="153"/>
      <c r="SVP148" s="3" t="s">
        <v>41</v>
      </c>
      <c r="SVR148" s="153" t="s">
        <v>14</v>
      </c>
      <c r="SVS148" s="153"/>
      <c r="SVT148" s="3" t="s">
        <v>41</v>
      </c>
      <c r="SVV148" s="153" t="s">
        <v>14</v>
      </c>
      <c r="SVW148" s="153"/>
      <c r="SVX148" s="3" t="s">
        <v>41</v>
      </c>
      <c r="SVZ148" s="153" t="s">
        <v>14</v>
      </c>
      <c r="SWA148" s="153"/>
      <c r="SWB148" s="3" t="s">
        <v>41</v>
      </c>
      <c r="SWD148" s="153" t="s">
        <v>14</v>
      </c>
      <c r="SWE148" s="153"/>
      <c r="SWF148" s="3" t="s">
        <v>41</v>
      </c>
      <c r="SWH148" s="153" t="s">
        <v>14</v>
      </c>
      <c r="SWI148" s="153"/>
      <c r="SWJ148" s="3" t="s">
        <v>41</v>
      </c>
      <c r="SWL148" s="153" t="s">
        <v>14</v>
      </c>
      <c r="SWM148" s="153"/>
      <c r="SWN148" s="3" t="s">
        <v>41</v>
      </c>
      <c r="SWP148" s="153" t="s">
        <v>14</v>
      </c>
      <c r="SWQ148" s="153"/>
      <c r="SWR148" s="3" t="s">
        <v>41</v>
      </c>
      <c r="SWT148" s="153" t="s">
        <v>14</v>
      </c>
      <c r="SWU148" s="153"/>
      <c r="SWV148" s="3" t="s">
        <v>41</v>
      </c>
      <c r="SWX148" s="153" t="s">
        <v>14</v>
      </c>
      <c r="SWY148" s="153"/>
      <c r="SWZ148" s="3" t="s">
        <v>41</v>
      </c>
      <c r="SXB148" s="153" t="s">
        <v>14</v>
      </c>
      <c r="SXC148" s="153"/>
      <c r="SXD148" s="3" t="s">
        <v>41</v>
      </c>
      <c r="SXF148" s="153" t="s">
        <v>14</v>
      </c>
      <c r="SXG148" s="153"/>
      <c r="SXH148" s="3" t="s">
        <v>41</v>
      </c>
      <c r="SXJ148" s="153" t="s">
        <v>14</v>
      </c>
      <c r="SXK148" s="153"/>
      <c r="SXL148" s="3" t="s">
        <v>41</v>
      </c>
      <c r="SXN148" s="153" t="s">
        <v>14</v>
      </c>
      <c r="SXO148" s="153"/>
      <c r="SXP148" s="3" t="s">
        <v>41</v>
      </c>
      <c r="SXR148" s="153" t="s">
        <v>14</v>
      </c>
      <c r="SXS148" s="153"/>
      <c r="SXT148" s="3" t="s">
        <v>41</v>
      </c>
      <c r="SXV148" s="153" t="s">
        <v>14</v>
      </c>
      <c r="SXW148" s="153"/>
      <c r="SXX148" s="3" t="s">
        <v>41</v>
      </c>
      <c r="SXZ148" s="153" t="s">
        <v>14</v>
      </c>
      <c r="SYA148" s="153"/>
      <c r="SYB148" s="3" t="s">
        <v>41</v>
      </c>
      <c r="SYD148" s="153" t="s">
        <v>14</v>
      </c>
      <c r="SYE148" s="153"/>
      <c r="SYF148" s="3" t="s">
        <v>41</v>
      </c>
      <c r="SYH148" s="153" t="s">
        <v>14</v>
      </c>
      <c r="SYI148" s="153"/>
      <c r="SYJ148" s="3" t="s">
        <v>41</v>
      </c>
      <c r="SYL148" s="153" t="s">
        <v>14</v>
      </c>
      <c r="SYM148" s="153"/>
      <c r="SYN148" s="3" t="s">
        <v>41</v>
      </c>
      <c r="SYP148" s="153" t="s">
        <v>14</v>
      </c>
      <c r="SYQ148" s="153"/>
      <c r="SYR148" s="3" t="s">
        <v>41</v>
      </c>
      <c r="SYT148" s="153" t="s">
        <v>14</v>
      </c>
      <c r="SYU148" s="153"/>
      <c r="SYV148" s="3" t="s">
        <v>41</v>
      </c>
      <c r="SYX148" s="153" t="s">
        <v>14</v>
      </c>
      <c r="SYY148" s="153"/>
      <c r="SYZ148" s="3" t="s">
        <v>41</v>
      </c>
      <c r="SZB148" s="153" t="s">
        <v>14</v>
      </c>
      <c r="SZC148" s="153"/>
      <c r="SZD148" s="3" t="s">
        <v>41</v>
      </c>
      <c r="SZF148" s="153" t="s">
        <v>14</v>
      </c>
      <c r="SZG148" s="153"/>
      <c r="SZH148" s="3" t="s">
        <v>41</v>
      </c>
      <c r="SZJ148" s="153" t="s">
        <v>14</v>
      </c>
      <c r="SZK148" s="153"/>
      <c r="SZL148" s="3" t="s">
        <v>41</v>
      </c>
      <c r="SZN148" s="153" t="s">
        <v>14</v>
      </c>
      <c r="SZO148" s="153"/>
      <c r="SZP148" s="3" t="s">
        <v>41</v>
      </c>
      <c r="SZR148" s="153" t="s">
        <v>14</v>
      </c>
      <c r="SZS148" s="153"/>
      <c r="SZT148" s="3" t="s">
        <v>41</v>
      </c>
      <c r="SZV148" s="153" t="s">
        <v>14</v>
      </c>
      <c r="SZW148" s="153"/>
      <c r="SZX148" s="3" t="s">
        <v>41</v>
      </c>
      <c r="SZZ148" s="153" t="s">
        <v>14</v>
      </c>
      <c r="TAA148" s="153"/>
      <c r="TAB148" s="3" t="s">
        <v>41</v>
      </c>
      <c r="TAD148" s="153" t="s">
        <v>14</v>
      </c>
      <c r="TAE148" s="153"/>
      <c r="TAF148" s="3" t="s">
        <v>41</v>
      </c>
      <c r="TAH148" s="153" t="s">
        <v>14</v>
      </c>
      <c r="TAI148" s="153"/>
      <c r="TAJ148" s="3" t="s">
        <v>41</v>
      </c>
      <c r="TAL148" s="153" t="s">
        <v>14</v>
      </c>
      <c r="TAM148" s="153"/>
      <c r="TAN148" s="3" t="s">
        <v>41</v>
      </c>
      <c r="TAP148" s="153" t="s">
        <v>14</v>
      </c>
      <c r="TAQ148" s="153"/>
      <c r="TAR148" s="3" t="s">
        <v>41</v>
      </c>
      <c r="TAT148" s="153" t="s">
        <v>14</v>
      </c>
      <c r="TAU148" s="153"/>
      <c r="TAV148" s="3" t="s">
        <v>41</v>
      </c>
      <c r="TAX148" s="153" t="s">
        <v>14</v>
      </c>
      <c r="TAY148" s="153"/>
      <c r="TAZ148" s="3" t="s">
        <v>41</v>
      </c>
      <c r="TBB148" s="153" t="s">
        <v>14</v>
      </c>
      <c r="TBC148" s="153"/>
      <c r="TBD148" s="3" t="s">
        <v>41</v>
      </c>
      <c r="TBF148" s="153" t="s">
        <v>14</v>
      </c>
      <c r="TBG148" s="153"/>
      <c r="TBH148" s="3" t="s">
        <v>41</v>
      </c>
      <c r="TBJ148" s="153" t="s">
        <v>14</v>
      </c>
      <c r="TBK148" s="153"/>
      <c r="TBL148" s="3" t="s">
        <v>41</v>
      </c>
      <c r="TBN148" s="153" t="s">
        <v>14</v>
      </c>
      <c r="TBO148" s="153"/>
      <c r="TBP148" s="3" t="s">
        <v>41</v>
      </c>
      <c r="TBR148" s="153" t="s">
        <v>14</v>
      </c>
      <c r="TBS148" s="153"/>
      <c r="TBT148" s="3" t="s">
        <v>41</v>
      </c>
      <c r="TBV148" s="153" t="s">
        <v>14</v>
      </c>
      <c r="TBW148" s="153"/>
      <c r="TBX148" s="3" t="s">
        <v>41</v>
      </c>
      <c r="TBZ148" s="153" t="s">
        <v>14</v>
      </c>
      <c r="TCA148" s="153"/>
      <c r="TCB148" s="3" t="s">
        <v>41</v>
      </c>
      <c r="TCD148" s="153" t="s">
        <v>14</v>
      </c>
      <c r="TCE148" s="153"/>
      <c r="TCF148" s="3" t="s">
        <v>41</v>
      </c>
      <c r="TCH148" s="153" t="s">
        <v>14</v>
      </c>
      <c r="TCI148" s="153"/>
      <c r="TCJ148" s="3" t="s">
        <v>41</v>
      </c>
      <c r="TCL148" s="153" t="s">
        <v>14</v>
      </c>
      <c r="TCM148" s="153"/>
      <c r="TCN148" s="3" t="s">
        <v>41</v>
      </c>
      <c r="TCP148" s="153" t="s">
        <v>14</v>
      </c>
      <c r="TCQ148" s="153"/>
      <c r="TCR148" s="3" t="s">
        <v>41</v>
      </c>
      <c r="TCT148" s="153" t="s">
        <v>14</v>
      </c>
      <c r="TCU148" s="153"/>
      <c r="TCV148" s="3" t="s">
        <v>41</v>
      </c>
      <c r="TCX148" s="153" t="s">
        <v>14</v>
      </c>
      <c r="TCY148" s="153"/>
      <c r="TCZ148" s="3" t="s">
        <v>41</v>
      </c>
      <c r="TDB148" s="153" t="s">
        <v>14</v>
      </c>
      <c r="TDC148" s="153"/>
      <c r="TDD148" s="3" t="s">
        <v>41</v>
      </c>
      <c r="TDF148" s="153" t="s">
        <v>14</v>
      </c>
      <c r="TDG148" s="153"/>
      <c r="TDH148" s="3" t="s">
        <v>41</v>
      </c>
      <c r="TDJ148" s="153" t="s">
        <v>14</v>
      </c>
      <c r="TDK148" s="153"/>
      <c r="TDL148" s="3" t="s">
        <v>41</v>
      </c>
      <c r="TDN148" s="153" t="s">
        <v>14</v>
      </c>
      <c r="TDO148" s="153"/>
      <c r="TDP148" s="3" t="s">
        <v>41</v>
      </c>
      <c r="TDR148" s="153" t="s">
        <v>14</v>
      </c>
      <c r="TDS148" s="153"/>
      <c r="TDT148" s="3" t="s">
        <v>41</v>
      </c>
      <c r="TDV148" s="153" t="s">
        <v>14</v>
      </c>
      <c r="TDW148" s="153"/>
      <c r="TDX148" s="3" t="s">
        <v>41</v>
      </c>
      <c r="TDZ148" s="153" t="s">
        <v>14</v>
      </c>
      <c r="TEA148" s="153"/>
      <c r="TEB148" s="3" t="s">
        <v>41</v>
      </c>
      <c r="TED148" s="153" t="s">
        <v>14</v>
      </c>
      <c r="TEE148" s="153"/>
      <c r="TEF148" s="3" t="s">
        <v>41</v>
      </c>
      <c r="TEH148" s="153" t="s">
        <v>14</v>
      </c>
      <c r="TEI148" s="153"/>
      <c r="TEJ148" s="3" t="s">
        <v>41</v>
      </c>
      <c r="TEL148" s="153" t="s">
        <v>14</v>
      </c>
      <c r="TEM148" s="153"/>
      <c r="TEN148" s="3" t="s">
        <v>41</v>
      </c>
      <c r="TEP148" s="153" t="s">
        <v>14</v>
      </c>
      <c r="TEQ148" s="153"/>
      <c r="TER148" s="3" t="s">
        <v>41</v>
      </c>
      <c r="TET148" s="153" t="s">
        <v>14</v>
      </c>
      <c r="TEU148" s="153"/>
      <c r="TEV148" s="3" t="s">
        <v>41</v>
      </c>
      <c r="TEX148" s="153" t="s">
        <v>14</v>
      </c>
      <c r="TEY148" s="153"/>
      <c r="TEZ148" s="3" t="s">
        <v>41</v>
      </c>
      <c r="TFB148" s="153" t="s">
        <v>14</v>
      </c>
      <c r="TFC148" s="153"/>
      <c r="TFD148" s="3" t="s">
        <v>41</v>
      </c>
      <c r="TFF148" s="153" t="s">
        <v>14</v>
      </c>
      <c r="TFG148" s="153"/>
      <c r="TFH148" s="3" t="s">
        <v>41</v>
      </c>
      <c r="TFJ148" s="153" t="s">
        <v>14</v>
      </c>
      <c r="TFK148" s="153"/>
      <c r="TFL148" s="3" t="s">
        <v>41</v>
      </c>
      <c r="TFN148" s="153" t="s">
        <v>14</v>
      </c>
      <c r="TFO148" s="153"/>
      <c r="TFP148" s="3" t="s">
        <v>41</v>
      </c>
      <c r="TFR148" s="153" t="s">
        <v>14</v>
      </c>
      <c r="TFS148" s="153"/>
      <c r="TFT148" s="3" t="s">
        <v>41</v>
      </c>
      <c r="TFV148" s="153" t="s">
        <v>14</v>
      </c>
      <c r="TFW148" s="153"/>
      <c r="TFX148" s="3" t="s">
        <v>41</v>
      </c>
      <c r="TFZ148" s="153" t="s">
        <v>14</v>
      </c>
      <c r="TGA148" s="153"/>
      <c r="TGB148" s="3" t="s">
        <v>41</v>
      </c>
      <c r="TGD148" s="153" t="s">
        <v>14</v>
      </c>
      <c r="TGE148" s="153"/>
      <c r="TGF148" s="3" t="s">
        <v>41</v>
      </c>
      <c r="TGH148" s="153" t="s">
        <v>14</v>
      </c>
      <c r="TGI148" s="153"/>
      <c r="TGJ148" s="3" t="s">
        <v>41</v>
      </c>
      <c r="TGL148" s="153" t="s">
        <v>14</v>
      </c>
      <c r="TGM148" s="153"/>
      <c r="TGN148" s="3" t="s">
        <v>41</v>
      </c>
      <c r="TGP148" s="153" t="s">
        <v>14</v>
      </c>
      <c r="TGQ148" s="153"/>
      <c r="TGR148" s="3" t="s">
        <v>41</v>
      </c>
      <c r="TGT148" s="153" t="s">
        <v>14</v>
      </c>
      <c r="TGU148" s="153"/>
      <c r="TGV148" s="3" t="s">
        <v>41</v>
      </c>
      <c r="TGX148" s="153" t="s">
        <v>14</v>
      </c>
      <c r="TGY148" s="153"/>
      <c r="TGZ148" s="3" t="s">
        <v>41</v>
      </c>
      <c r="THB148" s="153" t="s">
        <v>14</v>
      </c>
      <c r="THC148" s="153"/>
      <c r="THD148" s="3" t="s">
        <v>41</v>
      </c>
      <c r="THF148" s="153" t="s">
        <v>14</v>
      </c>
      <c r="THG148" s="153"/>
      <c r="THH148" s="3" t="s">
        <v>41</v>
      </c>
      <c r="THJ148" s="153" t="s">
        <v>14</v>
      </c>
      <c r="THK148" s="153"/>
      <c r="THL148" s="3" t="s">
        <v>41</v>
      </c>
      <c r="THN148" s="153" t="s">
        <v>14</v>
      </c>
      <c r="THO148" s="153"/>
      <c r="THP148" s="3" t="s">
        <v>41</v>
      </c>
      <c r="THR148" s="153" t="s">
        <v>14</v>
      </c>
      <c r="THS148" s="153"/>
      <c r="THT148" s="3" t="s">
        <v>41</v>
      </c>
      <c r="THV148" s="153" t="s">
        <v>14</v>
      </c>
      <c r="THW148" s="153"/>
      <c r="THX148" s="3" t="s">
        <v>41</v>
      </c>
      <c r="THZ148" s="153" t="s">
        <v>14</v>
      </c>
      <c r="TIA148" s="153"/>
      <c r="TIB148" s="3" t="s">
        <v>41</v>
      </c>
      <c r="TID148" s="153" t="s">
        <v>14</v>
      </c>
      <c r="TIE148" s="153"/>
      <c r="TIF148" s="3" t="s">
        <v>41</v>
      </c>
      <c r="TIH148" s="153" t="s">
        <v>14</v>
      </c>
      <c r="TII148" s="153"/>
      <c r="TIJ148" s="3" t="s">
        <v>41</v>
      </c>
      <c r="TIL148" s="153" t="s">
        <v>14</v>
      </c>
      <c r="TIM148" s="153"/>
      <c r="TIN148" s="3" t="s">
        <v>41</v>
      </c>
      <c r="TIP148" s="153" t="s">
        <v>14</v>
      </c>
      <c r="TIQ148" s="153"/>
      <c r="TIR148" s="3" t="s">
        <v>41</v>
      </c>
      <c r="TIT148" s="153" t="s">
        <v>14</v>
      </c>
      <c r="TIU148" s="153"/>
      <c r="TIV148" s="3" t="s">
        <v>41</v>
      </c>
      <c r="TIX148" s="153" t="s">
        <v>14</v>
      </c>
      <c r="TIY148" s="153"/>
      <c r="TIZ148" s="3" t="s">
        <v>41</v>
      </c>
      <c r="TJB148" s="153" t="s">
        <v>14</v>
      </c>
      <c r="TJC148" s="153"/>
      <c r="TJD148" s="3" t="s">
        <v>41</v>
      </c>
      <c r="TJF148" s="153" t="s">
        <v>14</v>
      </c>
      <c r="TJG148" s="153"/>
      <c r="TJH148" s="3" t="s">
        <v>41</v>
      </c>
      <c r="TJJ148" s="153" t="s">
        <v>14</v>
      </c>
      <c r="TJK148" s="153"/>
      <c r="TJL148" s="3" t="s">
        <v>41</v>
      </c>
      <c r="TJN148" s="153" t="s">
        <v>14</v>
      </c>
      <c r="TJO148" s="153"/>
      <c r="TJP148" s="3" t="s">
        <v>41</v>
      </c>
      <c r="TJR148" s="153" t="s">
        <v>14</v>
      </c>
      <c r="TJS148" s="153"/>
      <c r="TJT148" s="3" t="s">
        <v>41</v>
      </c>
      <c r="TJV148" s="153" t="s">
        <v>14</v>
      </c>
      <c r="TJW148" s="153"/>
      <c r="TJX148" s="3" t="s">
        <v>41</v>
      </c>
      <c r="TJZ148" s="153" t="s">
        <v>14</v>
      </c>
      <c r="TKA148" s="153"/>
      <c r="TKB148" s="3" t="s">
        <v>41</v>
      </c>
      <c r="TKD148" s="153" t="s">
        <v>14</v>
      </c>
      <c r="TKE148" s="153"/>
      <c r="TKF148" s="3" t="s">
        <v>41</v>
      </c>
      <c r="TKH148" s="153" t="s">
        <v>14</v>
      </c>
      <c r="TKI148" s="153"/>
      <c r="TKJ148" s="3" t="s">
        <v>41</v>
      </c>
      <c r="TKL148" s="153" t="s">
        <v>14</v>
      </c>
      <c r="TKM148" s="153"/>
      <c r="TKN148" s="3" t="s">
        <v>41</v>
      </c>
      <c r="TKP148" s="153" t="s">
        <v>14</v>
      </c>
      <c r="TKQ148" s="153"/>
      <c r="TKR148" s="3" t="s">
        <v>41</v>
      </c>
      <c r="TKT148" s="153" t="s">
        <v>14</v>
      </c>
      <c r="TKU148" s="153"/>
      <c r="TKV148" s="3" t="s">
        <v>41</v>
      </c>
      <c r="TKX148" s="153" t="s">
        <v>14</v>
      </c>
      <c r="TKY148" s="153"/>
      <c r="TKZ148" s="3" t="s">
        <v>41</v>
      </c>
      <c r="TLB148" s="153" t="s">
        <v>14</v>
      </c>
      <c r="TLC148" s="153"/>
      <c r="TLD148" s="3" t="s">
        <v>41</v>
      </c>
      <c r="TLF148" s="153" t="s">
        <v>14</v>
      </c>
      <c r="TLG148" s="153"/>
      <c r="TLH148" s="3" t="s">
        <v>41</v>
      </c>
      <c r="TLJ148" s="153" t="s">
        <v>14</v>
      </c>
      <c r="TLK148" s="153"/>
      <c r="TLL148" s="3" t="s">
        <v>41</v>
      </c>
      <c r="TLN148" s="153" t="s">
        <v>14</v>
      </c>
      <c r="TLO148" s="153"/>
      <c r="TLP148" s="3" t="s">
        <v>41</v>
      </c>
      <c r="TLR148" s="153" t="s">
        <v>14</v>
      </c>
      <c r="TLS148" s="153"/>
      <c r="TLT148" s="3" t="s">
        <v>41</v>
      </c>
      <c r="TLV148" s="153" t="s">
        <v>14</v>
      </c>
      <c r="TLW148" s="153"/>
      <c r="TLX148" s="3" t="s">
        <v>41</v>
      </c>
      <c r="TLZ148" s="153" t="s">
        <v>14</v>
      </c>
      <c r="TMA148" s="153"/>
      <c r="TMB148" s="3" t="s">
        <v>41</v>
      </c>
      <c r="TMD148" s="153" t="s">
        <v>14</v>
      </c>
      <c r="TME148" s="153"/>
      <c r="TMF148" s="3" t="s">
        <v>41</v>
      </c>
      <c r="TMH148" s="153" t="s">
        <v>14</v>
      </c>
      <c r="TMI148" s="153"/>
      <c r="TMJ148" s="3" t="s">
        <v>41</v>
      </c>
      <c r="TML148" s="153" t="s">
        <v>14</v>
      </c>
      <c r="TMM148" s="153"/>
      <c r="TMN148" s="3" t="s">
        <v>41</v>
      </c>
      <c r="TMP148" s="153" t="s">
        <v>14</v>
      </c>
      <c r="TMQ148" s="153"/>
      <c r="TMR148" s="3" t="s">
        <v>41</v>
      </c>
      <c r="TMT148" s="153" t="s">
        <v>14</v>
      </c>
      <c r="TMU148" s="153"/>
      <c r="TMV148" s="3" t="s">
        <v>41</v>
      </c>
      <c r="TMX148" s="153" t="s">
        <v>14</v>
      </c>
      <c r="TMY148" s="153"/>
      <c r="TMZ148" s="3" t="s">
        <v>41</v>
      </c>
      <c r="TNB148" s="153" t="s">
        <v>14</v>
      </c>
      <c r="TNC148" s="153"/>
      <c r="TND148" s="3" t="s">
        <v>41</v>
      </c>
      <c r="TNF148" s="153" t="s">
        <v>14</v>
      </c>
      <c r="TNG148" s="153"/>
      <c r="TNH148" s="3" t="s">
        <v>41</v>
      </c>
      <c r="TNJ148" s="153" t="s">
        <v>14</v>
      </c>
      <c r="TNK148" s="153"/>
      <c r="TNL148" s="3" t="s">
        <v>41</v>
      </c>
      <c r="TNN148" s="153" t="s">
        <v>14</v>
      </c>
      <c r="TNO148" s="153"/>
      <c r="TNP148" s="3" t="s">
        <v>41</v>
      </c>
      <c r="TNR148" s="153" t="s">
        <v>14</v>
      </c>
      <c r="TNS148" s="153"/>
      <c r="TNT148" s="3" t="s">
        <v>41</v>
      </c>
      <c r="TNV148" s="153" t="s">
        <v>14</v>
      </c>
      <c r="TNW148" s="153"/>
      <c r="TNX148" s="3" t="s">
        <v>41</v>
      </c>
      <c r="TNZ148" s="153" t="s">
        <v>14</v>
      </c>
      <c r="TOA148" s="153"/>
      <c r="TOB148" s="3" t="s">
        <v>41</v>
      </c>
      <c r="TOD148" s="153" t="s">
        <v>14</v>
      </c>
      <c r="TOE148" s="153"/>
      <c r="TOF148" s="3" t="s">
        <v>41</v>
      </c>
      <c r="TOH148" s="153" t="s">
        <v>14</v>
      </c>
      <c r="TOI148" s="153"/>
      <c r="TOJ148" s="3" t="s">
        <v>41</v>
      </c>
      <c r="TOL148" s="153" t="s">
        <v>14</v>
      </c>
      <c r="TOM148" s="153"/>
      <c r="TON148" s="3" t="s">
        <v>41</v>
      </c>
      <c r="TOP148" s="153" t="s">
        <v>14</v>
      </c>
      <c r="TOQ148" s="153"/>
      <c r="TOR148" s="3" t="s">
        <v>41</v>
      </c>
      <c r="TOT148" s="153" t="s">
        <v>14</v>
      </c>
      <c r="TOU148" s="153"/>
      <c r="TOV148" s="3" t="s">
        <v>41</v>
      </c>
      <c r="TOX148" s="153" t="s">
        <v>14</v>
      </c>
      <c r="TOY148" s="153"/>
      <c r="TOZ148" s="3" t="s">
        <v>41</v>
      </c>
      <c r="TPB148" s="153" t="s">
        <v>14</v>
      </c>
      <c r="TPC148" s="153"/>
      <c r="TPD148" s="3" t="s">
        <v>41</v>
      </c>
      <c r="TPF148" s="153" t="s">
        <v>14</v>
      </c>
      <c r="TPG148" s="153"/>
      <c r="TPH148" s="3" t="s">
        <v>41</v>
      </c>
      <c r="TPJ148" s="153" t="s">
        <v>14</v>
      </c>
      <c r="TPK148" s="153"/>
      <c r="TPL148" s="3" t="s">
        <v>41</v>
      </c>
      <c r="TPN148" s="153" t="s">
        <v>14</v>
      </c>
      <c r="TPO148" s="153"/>
      <c r="TPP148" s="3" t="s">
        <v>41</v>
      </c>
      <c r="TPR148" s="153" t="s">
        <v>14</v>
      </c>
      <c r="TPS148" s="153"/>
      <c r="TPT148" s="3" t="s">
        <v>41</v>
      </c>
      <c r="TPV148" s="153" t="s">
        <v>14</v>
      </c>
      <c r="TPW148" s="153"/>
      <c r="TPX148" s="3" t="s">
        <v>41</v>
      </c>
      <c r="TPZ148" s="153" t="s">
        <v>14</v>
      </c>
      <c r="TQA148" s="153"/>
      <c r="TQB148" s="3" t="s">
        <v>41</v>
      </c>
      <c r="TQD148" s="153" t="s">
        <v>14</v>
      </c>
      <c r="TQE148" s="153"/>
      <c r="TQF148" s="3" t="s">
        <v>41</v>
      </c>
      <c r="TQH148" s="153" t="s">
        <v>14</v>
      </c>
      <c r="TQI148" s="153"/>
      <c r="TQJ148" s="3" t="s">
        <v>41</v>
      </c>
      <c r="TQL148" s="153" t="s">
        <v>14</v>
      </c>
      <c r="TQM148" s="153"/>
      <c r="TQN148" s="3" t="s">
        <v>41</v>
      </c>
      <c r="TQP148" s="153" t="s">
        <v>14</v>
      </c>
      <c r="TQQ148" s="153"/>
      <c r="TQR148" s="3" t="s">
        <v>41</v>
      </c>
      <c r="TQT148" s="153" t="s">
        <v>14</v>
      </c>
      <c r="TQU148" s="153"/>
      <c r="TQV148" s="3" t="s">
        <v>41</v>
      </c>
      <c r="TQX148" s="153" t="s">
        <v>14</v>
      </c>
      <c r="TQY148" s="153"/>
      <c r="TQZ148" s="3" t="s">
        <v>41</v>
      </c>
      <c r="TRB148" s="153" t="s">
        <v>14</v>
      </c>
      <c r="TRC148" s="153"/>
      <c r="TRD148" s="3" t="s">
        <v>41</v>
      </c>
      <c r="TRF148" s="153" t="s">
        <v>14</v>
      </c>
      <c r="TRG148" s="153"/>
      <c r="TRH148" s="3" t="s">
        <v>41</v>
      </c>
      <c r="TRJ148" s="153" t="s">
        <v>14</v>
      </c>
      <c r="TRK148" s="153"/>
      <c r="TRL148" s="3" t="s">
        <v>41</v>
      </c>
      <c r="TRN148" s="153" t="s">
        <v>14</v>
      </c>
      <c r="TRO148" s="153"/>
      <c r="TRP148" s="3" t="s">
        <v>41</v>
      </c>
      <c r="TRR148" s="153" t="s">
        <v>14</v>
      </c>
      <c r="TRS148" s="153"/>
      <c r="TRT148" s="3" t="s">
        <v>41</v>
      </c>
      <c r="TRV148" s="153" t="s">
        <v>14</v>
      </c>
      <c r="TRW148" s="153"/>
      <c r="TRX148" s="3" t="s">
        <v>41</v>
      </c>
      <c r="TRZ148" s="153" t="s">
        <v>14</v>
      </c>
      <c r="TSA148" s="153"/>
      <c r="TSB148" s="3" t="s">
        <v>41</v>
      </c>
      <c r="TSD148" s="153" t="s">
        <v>14</v>
      </c>
      <c r="TSE148" s="153"/>
      <c r="TSF148" s="3" t="s">
        <v>41</v>
      </c>
      <c r="TSH148" s="153" t="s">
        <v>14</v>
      </c>
      <c r="TSI148" s="153"/>
      <c r="TSJ148" s="3" t="s">
        <v>41</v>
      </c>
      <c r="TSL148" s="153" t="s">
        <v>14</v>
      </c>
      <c r="TSM148" s="153"/>
      <c r="TSN148" s="3" t="s">
        <v>41</v>
      </c>
      <c r="TSP148" s="153" t="s">
        <v>14</v>
      </c>
      <c r="TSQ148" s="153"/>
      <c r="TSR148" s="3" t="s">
        <v>41</v>
      </c>
      <c r="TST148" s="153" t="s">
        <v>14</v>
      </c>
      <c r="TSU148" s="153"/>
      <c r="TSV148" s="3" t="s">
        <v>41</v>
      </c>
      <c r="TSX148" s="153" t="s">
        <v>14</v>
      </c>
      <c r="TSY148" s="153"/>
      <c r="TSZ148" s="3" t="s">
        <v>41</v>
      </c>
      <c r="TTB148" s="153" t="s">
        <v>14</v>
      </c>
      <c r="TTC148" s="153"/>
      <c r="TTD148" s="3" t="s">
        <v>41</v>
      </c>
      <c r="TTF148" s="153" t="s">
        <v>14</v>
      </c>
      <c r="TTG148" s="153"/>
      <c r="TTH148" s="3" t="s">
        <v>41</v>
      </c>
      <c r="TTJ148" s="153" t="s">
        <v>14</v>
      </c>
      <c r="TTK148" s="153"/>
      <c r="TTL148" s="3" t="s">
        <v>41</v>
      </c>
      <c r="TTN148" s="153" t="s">
        <v>14</v>
      </c>
      <c r="TTO148" s="153"/>
      <c r="TTP148" s="3" t="s">
        <v>41</v>
      </c>
      <c r="TTR148" s="153" t="s">
        <v>14</v>
      </c>
      <c r="TTS148" s="153"/>
      <c r="TTT148" s="3" t="s">
        <v>41</v>
      </c>
      <c r="TTV148" s="153" t="s">
        <v>14</v>
      </c>
      <c r="TTW148" s="153"/>
      <c r="TTX148" s="3" t="s">
        <v>41</v>
      </c>
      <c r="TTZ148" s="153" t="s">
        <v>14</v>
      </c>
      <c r="TUA148" s="153"/>
      <c r="TUB148" s="3" t="s">
        <v>41</v>
      </c>
      <c r="TUD148" s="153" t="s">
        <v>14</v>
      </c>
      <c r="TUE148" s="153"/>
      <c r="TUF148" s="3" t="s">
        <v>41</v>
      </c>
      <c r="TUH148" s="153" t="s">
        <v>14</v>
      </c>
      <c r="TUI148" s="153"/>
      <c r="TUJ148" s="3" t="s">
        <v>41</v>
      </c>
      <c r="TUL148" s="153" t="s">
        <v>14</v>
      </c>
      <c r="TUM148" s="153"/>
      <c r="TUN148" s="3" t="s">
        <v>41</v>
      </c>
      <c r="TUP148" s="153" t="s">
        <v>14</v>
      </c>
      <c r="TUQ148" s="153"/>
      <c r="TUR148" s="3" t="s">
        <v>41</v>
      </c>
      <c r="TUT148" s="153" t="s">
        <v>14</v>
      </c>
      <c r="TUU148" s="153"/>
      <c r="TUV148" s="3" t="s">
        <v>41</v>
      </c>
      <c r="TUX148" s="153" t="s">
        <v>14</v>
      </c>
      <c r="TUY148" s="153"/>
      <c r="TUZ148" s="3" t="s">
        <v>41</v>
      </c>
      <c r="TVB148" s="153" t="s">
        <v>14</v>
      </c>
      <c r="TVC148" s="153"/>
      <c r="TVD148" s="3" t="s">
        <v>41</v>
      </c>
      <c r="TVF148" s="153" t="s">
        <v>14</v>
      </c>
      <c r="TVG148" s="153"/>
      <c r="TVH148" s="3" t="s">
        <v>41</v>
      </c>
      <c r="TVJ148" s="153" t="s">
        <v>14</v>
      </c>
      <c r="TVK148" s="153"/>
      <c r="TVL148" s="3" t="s">
        <v>41</v>
      </c>
      <c r="TVN148" s="153" t="s">
        <v>14</v>
      </c>
      <c r="TVO148" s="153"/>
      <c r="TVP148" s="3" t="s">
        <v>41</v>
      </c>
      <c r="TVR148" s="153" t="s">
        <v>14</v>
      </c>
      <c r="TVS148" s="153"/>
      <c r="TVT148" s="3" t="s">
        <v>41</v>
      </c>
      <c r="TVV148" s="153" t="s">
        <v>14</v>
      </c>
      <c r="TVW148" s="153"/>
      <c r="TVX148" s="3" t="s">
        <v>41</v>
      </c>
      <c r="TVZ148" s="153" t="s">
        <v>14</v>
      </c>
      <c r="TWA148" s="153"/>
      <c r="TWB148" s="3" t="s">
        <v>41</v>
      </c>
      <c r="TWD148" s="153" t="s">
        <v>14</v>
      </c>
      <c r="TWE148" s="153"/>
      <c r="TWF148" s="3" t="s">
        <v>41</v>
      </c>
      <c r="TWH148" s="153" t="s">
        <v>14</v>
      </c>
      <c r="TWI148" s="153"/>
      <c r="TWJ148" s="3" t="s">
        <v>41</v>
      </c>
      <c r="TWL148" s="153" t="s">
        <v>14</v>
      </c>
      <c r="TWM148" s="153"/>
      <c r="TWN148" s="3" t="s">
        <v>41</v>
      </c>
      <c r="TWP148" s="153" t="s">
        <v>14</v>
      </c>
      <c r="TWQ148" s="153"/>
      <c r="TWR148" s="3" t="s">
        <v>41</v>
      </c>
      <c r="TWT148" s="153" t="s">
        <v>14</v>
      </c>
      <c r="TWU148" s="153"/>
      <c r="TWV148" s="3" t="s">
        <v>41</v>
      </c>
      <c r="TWX148" s="153" t="s">
        <v>14</v>
      </c>
      <c r="TWY148" s="153"/>
      <c r="TWZ148" s="3" t="s">
        <v>41</v>
      </c>
      <c r="TXB148" s="153" t="s">
        <v>14</v>
      </c>
      <c r="TXC148" s="153"/>
      <c r="TXD148" s="3" t="s">
        <v>41</v>
      </c>
      <c r="TXF148" s="153" t="s">
        <v>14</v>
      </c>
      <c r="TXG148" s="153"/>
      <c r="TXH148" s="3" t="s">
        <v>41</v>
      </c>
      <c r="TXJ148" s="153" t="s">
        <v>14</v>
      </c>
      <c r="TXK148" s="153"/>
      <c r="TXL148" s="3" t="s">
        <v>41</v>
      </c>
      <c r="TXN148" s="153" t="s">
        <v>14</v>
      </c>
      <c r="TXO148" s="153"/>
      <c r="TXP148" s="3" t="s">
        <v>41</v>
      </c>
      <c r="TXR148" s="153" t="s">
        <v>14</v>
      </c>
      <c r="TXS148" s="153"/>
      <c r="TXT148" s="3" t="s">
        <v>41</v>
      </c>
      <c r="TXV148" s="153" t="s">
        <v>14</v>
      </c>
      <c r="TXW148" s="153"/>
      <c r="TXX148" s="3" t="s">
        <v>41</v>
      </c>
      <c r="TXZ148" s="153" t="s">
        <v>14</v>
      </c>
      <c r="TYA148" s="153"/>
      <c r="TYB148" s="3" t="s">
        <v>41</v>
      </c>
      <c r="TYD148" s="153" t="s">
        <v>14</v>
      </c>
      <c r="TYE148" s="153"/>
      <c r="TYF148" s="3" t="s">
        <v>41</v>
      </c>
      <c r="TYH148" s="153" t="s">
        <v>14</v>
      </c>
      <c r="TYI148" s="153"/>
      <c r="TYJ148" s="3" t="s">
        <v>41</v>
      </c>
      <c r="TYL148" s="153" t="s">
        <v>14</v>
      </c>
      <c r="TYM148" s="153"/>
      <c r="TYN148" s="3" t="s">
        <v>41</v>
      </c>
      <c r="TYP148" s="153" t="s">
        <v>14</v>
      </c>
      <c r="TYQ148" s="153"/>
      <c r="TYR148" s="3" t="s">
        <v>41</v>
      </c>
      <c r="TYT148" s="153" t="s">
        <v>14</v>
      </c>
      <c r="TYU148" s="153"/>
      <c r="TYV148" s="3" t="s">
        <v>41</v>
      </c>
      <c r="TYX148" s="153" t="s">
        <v>14</v>
      </c>
      <c r="TYY148" s="153"/>
      <c r="TYZ148" s="3" t="s">
        <v>41</v>
      </c>
      <c r="TZB148" s="153" t="s">
        <v>14</v>
      </c>
      <c r="TZC148" s="153"/>
      <c r="TZD148" s="3" t="s">
        <v>41</v>
      </c>
      <c r="TZF148" s="153" t="s">
        <v>14</v>
      </c>
      <c r="TZG148" s="153"/>
      <c r="TZH148" s="3" t="s">
        <v>41</v>
      </c>
      <c r="TZJ148" s="153" t="s">
        <v>14</v>
      </c>
      <c r="TZK148" s="153"/>
      <c r="TZL148" s="3" t="s">
        <v>41</v>
      </c>
      <c r="TZN148" s="153" t="s">
        <v>14</v>
      </c>
      <c r="TZO148" s="153"/>
      <c r="TZP148" s="3" t="s">
        <v>41</v>
      </c>
      <c r="TZR148" s="153" t="s">
        <v>14</v>
      </c>
      <c r="TZS148" s="153"/>
      <c r="TZT148" s="3" t="s">
        <v>41</v>
      </c>
      <c r="TZV148" s="153" t="s">
        <v>14</v>
      </c>
      <c r="TZW148" s="153"/>
      <c r="TZX148" s="3" t="s">
        <v>41</v>
      </c>
      <c r="TZZ148" s="153" t="s">
        <v>14</v>
      </c>
      <c r="UAA148" s="153"/>
      <c r="UAB148" s="3" t="s">
        <v>41</v>
      </c>
      <c r="UAD148" s="153" t="s">
        <v>14</v>
      </c>
      <c r="UAE148" s="153"/>
      <c r="UAF148" s="3" t="s">
        <v>41</v>
      </c>
      <c r="UAH148" s="153" t="s">
        <v>14</v>
      </c>
      <c r="UAI148" s="153"/>
      <c r="UAJ148" s="3" t="s">
        <v>41</v>
      </c>
      <c r="UAL148" s="153" t="s">
        <v>14</v>
      </c>
      <c r="UAM148" s="153"/>
      <c r="UAN148" s="3" t="s">
        <v>41</v>
      </c>
      <c r="UAP148" s="153" t="s">
        <v>14</v>
      </c>
      <c r="UAQ148" s="153"/>
      <c r="UAR148" s="3" t="s">
        <v>41</v>
      </c>
      <c r="UAT148" s="153" t="s">
        <v>14</v>
      </c>
      <c r="UAU148" s="153"/>
      <c r="UAV148" s="3" t="s">
        <v>41</v>
      </c>
      <c r="UAX148" s="153" t="s">
        <v>14</v>
      </c>
      <c r="UAY148" s="153"/>
      <c r="UAZ148" s="3" t="s">
        <v>41</v>
      </c>
      <c r="UBB148" s="153" t="s">
        <v>14</v>
      </c>
      <c r="UBC148" s="153"/>
      <c r="UBD148" s="3" t="s">
        <v>41</v>
      </c>
      <c r="UBF148" s="153" t="s">
        <v>14</v>
      </c>
      <c r="UBG148" s="153"/>
      <c r="UBH148" s="3" t="s">
        <v>41</v>
      </c>
      <c r="UBJ148" s="153" t="s">
        <v>14</v>
      </c>
      <c r="UBK148" s="153"/>
      <c r="UBL148" s="3" t="s">
        <v>41</v>
      </c>
      <c r="UBN148" s="153" t="s">
        <v>14</v>
      </c>
      <c r="UBO148" s="153"/>
      <c r="UBP148" s="3" t="s">
        <v>41</v>
      </c>
      <c r="UBR148" s="153" t="s">
        <v>14</v>
      </c>
      <c r="UBS148" s="153"/>
      <c r="UBT148" s="3" t="s">
        <v>41</v>
      </c>
      <c r="UBV148" s="153" t="s">
        <v>14</v>
      </c>
      <c r="UBW148" s="153"/>
      <c r="UBX148" s="3" t="s">
        <v>41</v>
      </c>
      <c r="UBZ148" s="153" t="s">
        <v>14</v>
      </c>
      <c r="UCA148" s="153"/>
      <c r="UCB148" s="3" t="s">
        <v>41</v>
      </c>
      <c r="UCD148" s="153" t="s">
        <v>14</v>
      </c>
      <c r="UCE148" s="153"/>
      <c r="UCF148" s="3" t="s">
        <v>41</v>
      </c>
      <c r="UCH148" s="153" t="s">
        <v>14</v>
      </c>
      <c r="UCI148" s="153"/>
      <c r="UCJ148" s="3" t="s">
        <v>41</v>
      </c>
      <c r="UCL148" s="153" t="s">
        <v>14</v>
      </c>
      <c r="UCM148" s="153"/>
      <c r="UCN148" s="3" t="s">
        <v>41</v>
      </c>
      <c r="UCP148" s="153" t="s">
        <v>14</v>
      </c>
      <c r="UCQ148" s="153"/>
      <c r="UCR148" s="3" t="s">
        <v>41</v>
      </c>
      <c r="UCT148" s="153" t="s">
        <v>14</v>
      </c>
      <c r="UCU148" s="153"/>
      <c r="UCV148" s="3" t="s">
        <v>41</v>
      </c>
      <c r="UCX148" s="153" t="s">
        <v>14</v>
      </c>
      <c r="UCY148" s="153"/>
      <c r="UCZ148" s="3" t="s">
        <v>41</v>
      </c>
      <c r="UDB148" s="153" t="s">
        <v>14</v>
      </c>
      <c r="UDC148" s="153"/>
      <c r="UDD148" s="3" t="s">
        <v>41</v>
      </c>
      <c r="UDF148" s="153" t="s">
        <v>14</v>
      </c>
      <c r="UDG148" s="153"/>
      <c r="UDH148" s="3" t="s">
        <v>41</v>
      </c>
      <c r="UDJ148" s="153" t="s">
        <v>14</v>
      </c>
      <c r="UDK148" s="153"/>
      <c r="UDL148" s="3" t="s">
        <v>41</v>
      </c>
      <c r="UDN148" s="153" t="s">
        <v>14</v>
      </c>
      <c r="UDO148" s="153"/>
      <c r="UDP148" s="3" t="s">
        <v>41</v>
      </c>
      <c r="UDR148" s="153" t="s">
        <v>14</v>
      </c>
      <c r="UDS148" s="153"/>
      <c r="UDT148" s="3" t="s">
        <v>41</v>
      </c>
      <c r="UDV148" s="153" t="s">
        <v>14</v>
      </c>
      <c r="UDW148" s="153"/>
      <c r="UDX148" s="3" t="s">
        <v>41</v>
      </c>
      <c r="UDZ148" s="153" t="s">
        <v>14</v>
      </c>
      <c r="UEA148" s="153"/>
      <c r="UEB148" s="3" t="s">
        <v>41</v>
      </c>
      <c r="UED148" s="153" t="s">
        <v>14</v>
      </c>
      <c r="UEE148" s="153"/>
      <c r="UEF148" s="3" t="s">
        <v>41</v>
      </c>
      <c r="UEH148" s="153" t="s">
        <v>14</v>
      </c>
      <c r="UEI148" s="153"/>
      <c r="UEJ148" s="3" t="s">
        <v>41</v>
      </c>
      <c r="UEL148" s="153" t="s">
        <v>14</v>
      </c>
      <c r="UEM148" s="153"/>
      <c r="UEN148" s="3" t="s">
        <v>41</v>
      </c>
      <c r="UEP148" s="153" t="s">
        <v>14</v>
      </c>
      <c r="UEQ148" s="153"/>
      <c r="UER148" s="3" t="s">
        <v>41</v>
      </c>
      <c r="UET148" s="153" t="s">
        <v>14</v>
      </c>
      <c r="UEU148" s="153"/>
      <c r="UEV148" s="3" t="s">
        <v>41</v>
      </c>
      <c r="UEX148" s="153" t="s">
        <v>14</v>
      </c>
      <c r="UEY148" s="153"/>
      <c r="UEZ148" s="3" t="s">
        <v>41</v>
      </c>
      <c r="UFB148" s="153" t="s">
        <v>14</v>
      </c>
      <c r="UFC148" s="153"/>
      <c r="UFD148" s="3" t="s">
        <v>41</v>
      </c>
      <c r="UFF148" s="153" t="s">
        <v>14</v>
      </c>
      <c r="UFG148" s="153"/>
      <c r="UFH148" s="3" t="s">
        <v>41</v>
      </c>
      <c r="UFJ148" s="153" t="s">
        <v>14</v>
      </c>
      <c r="UFK148" s="153"/>
      <c r="UFL148" s="3" t="s">
        <v>41</v>
      </c>
      <c r="UFN148" s="153" t="s">
        <v>14</v>
      </c>
      <c r="UFO148" s="153"/>
      <c r="UFP148" s="3" t="s">
        <v>41</v>
      </c>
      <c r="UFR148" s="153" t="s">
        <v>14</v>
      </c>
      <c r="UFS148" s="153"/>
      <c r="UFT148" s="3" t="s">
        <v>41</v>
      </c>
      <c r="UFV148" s="153" t="s">
        <v>14</v>
      </c>
      <c r="UFW148" s="153"/>
      <c r="UFX148" s="3" t="s">
        <v>41</v>
      </c>
      <c r="UFZ148" s="153" t="s">
        <v>14</v>
      </c>
      <c r="UGA148" s="153"/>
      <c r="UGB148" s="3" t="s">
        <v>41</v>
      </c>
      <c r="UGD148" s="153" t="s">
        <v>14</v>
      </c>
      <c r="UGE148" s="153"/>
      <c r="UGF148" s="3" t="s">
        <v>41</v>
      </c>
      <c r="UGH148" s="153" t="s">
        <v>14</v>
      </c>
      <c r="UGI148" s="153"/>
      <c r="UGJ148" s="3" t="s">
        <v>41</v>
      </c>
      <c r="UGL148" s="153" t="s">
        <v>14</v>
      </c>
      <c r="UGM148" s="153"/>
      <c r="UGN148" s="3" t="s">
        <v>41</v>
      </c>
      <c r="UGP148" s="153" t="s">
        <v>14</v>
      </c>
      <c r="UGQ148" s="153"/>
      <c r="UGR148" s="3" t="s">
        <v>41</v>
      </c>
      <c r="UGT148" s="153" t="s">
        <v>14</v>
      </c>
      <c r="UGU148" s="153"/>
      <c r="UGV148" s="3" t="s">
        <v>41</v>
      </c>
      <c r="UGX148" s="153" t="s">
        <v>14</v>
      </c>
      <c r="UGY148" s="153"/>
      <c r="UGZ148" s="3" t="s">
        <v>41</v>
      </c>
      <c r="UHB148" s="153" t="s">
        <v>14</v>
      </c>
      <c r="UHC148" s="153"/>
      <c r="UHD148" s="3" t="s">
        <v>41</v>
      </c>
      <c r="UHF148" s="153" t="s">
        <v>14</v>
      </c>
      <c r="UHG148" s="153"/>
      <c r="UHH148" s="3" t="s">
        <v>41</v>
      </c>
      <c r="UHJ148" s="153" t="s">
        <v>14</v>
      </c>
      <c r="UHK148" s="153"/>
      <c r="UHL148" s="3" t="s">
        <v>41</v>
      </c>
      <c r="UHN148" s="153" t="s">
        <v>14</v>
      </c>
      <c r="UHO148" s="153"/>
      <c r="UHP148" s="3" t="s">
        <v>41</v>
      </c>
      <c r="UHR148" s="153" t="s">
        <v>14</v>
      </c>
      <c r="UHS148" s="153"/>
      <c r="UHT148" s="3" t="s">
        <v>41</v>
      </c>
      <c r="UHV148" s="153" t="s">
        <v>14</v>
      </c>
      <c r="UHW148" s="153"/>
      <c r="UHX148" s="3" t="s">
        <v>41</v>
      </c>
      <c r="UHZ148" s="153" t="s">
        <v>14</v>
      </c>
      <c r="UIA148" s="153"/>
      <c r="UIB148" s="3" t="s">
        <v>41</v>
      </c>
      <c r="UID148" s="153" t="s">
        <v>14</v>
      </c>
      <c r="UIE148" s="153"/>
      <c r="UIF148" s="3" t="s">
        <v>41</v>
      </c>
      <c r="UIH148" s="153" t="s">
        <v>14</v>
      </c>
      <c r="UII148" s="153"/>
      <c r="UIJ148" s="3" t="s">
        <v>41</v>
      </c>
      <c r="UIL148" s="153" t="s">
        <v>14</v>
      </c>
      <c r="UIM148" s="153"/>
      <c r="UIN148" s="3" t="s">
        <v>41</v>
      </c>
      <c r="UIP148" s="153" t="s">
        <v>14</v>
      </c>
      <c r="UIQ148" s="153"/>
      <c r="UIR148" s="3" t="s">
        <v>41</v>
      </c>
      <c r="UIT148" s="153" t="s">
        <v>14</v>
      </c>
      <c r="UIU148" s="153"/>
      <c r="UIV148" s="3" t="s">
        <v>41</v>
      </c>
      <c r="UIX148" s="153" t="s">
        <v>14</v>
      </c>
      <c r="UIY148" s="153"/>
      <c r="UIZ148" s="3" t="s">
        <v>41</v>
      </c>
      <c r="UJB148" s="153" t="s">
        <v>14</v>
      </c>
      <c r="UJC148" s="153"/>
      <c r="UJD148" s="3" t="s">
        <v>41</v>
      </c>
      <c r="UJF148" s="153" t="s">
        <v>14</v>
      </c>
      <c r="UJG148" s="153"/>
      <c r="UJH148" s="3" t="s">
        <v>41</v>
      </c>
      <c r="UJJ148" s="153" t="s">
        <v>14</v>
      </c>
      <c r="UJK148" s="153"/>
      <c r="UJL148" s="3" t="s">
        <v>41</v>
      </c>
      <c r="UJN148" s="153" t="s">
        <v>14</v>
      </c>
      <c r="UJO148" s="153"/>
      <c r="UJP148" s="3" t="s">
        <v>41</v>
      </c>
      <c r="UJR148" s="153" t="s">
        <v>14</v>
      </c>
      <c r="UJS148" s="153"/>
      <c r="UJT148" s="3" t="s">
        <v>41</v>
      </c>
      <c r="UJV148" s="153" t="s">
        <v>14</v>
      </c>
      <c r="UJW148" s="153"/>
      <c r="UJX148" s="3" t="s">
        <v>41</v>
      </c>
      <c r="UJZ148" s="153" t="s">
        <v>14</v>
      </c>
      <c r="UKA148" s="153"/>
      <c r="UKB148" s="3" t="s">
        <v>41</v>
      </c>
      <c r="UKD148" s="153" t="s">
        <v>14</v>
      </c>
      <c r="UKE148" s="153"/>
      <c r="UKF148" s="3" t="s">
        <v>41</v>
      </c>
      <c r="UKH148" s="153" t="s">
        <v>14</v>
      </c>
      <c r="UKI148" s="153"/>
      <c r="UKJ148" s="3" t="s">
        <v>41</v>
      </c>
      <c r="UKL148" s="153" t="s">
        <v>14</v>
      </c>
      <c r="UKM148" s="153"/>
      <c r="UKN148" s="3" t="s">
        <v>41</v>
      </c>
      <c r="UKP148" s="153" t="s">
        <v>14</v>
      </c>
      <c r="UKQ148" s="153"/>
      <c r="UKR148" s="3" t="s">
        <v>41</v>
      </c>
      <c r="UKT148" s="153" t="s">
        <v>14</v>
      </c>
      <c r="UKU148" s="153"/>
      <c r="UKV148" s="3" t="s">
        <v>41</v>
      </c>
      <c r="UKX148" s="153" t="s">
        <v>14</v>
      </c>
      <c r="UKY148" s="153"/>
      <c r="UKZ148" s="3" t="s">
        <v>41</v>
      </c>
      <c r="ULB148" s="153" t="s">
        <v>14</v>
      </c>
      <c r="ULC148" s="153"/>
      <c r="ULD148" s="3" t="s">
        <v>41</v>
      </c>
      <c r="ULF148" s="153" t="s">
        <v>14</v>
      </c>
      <c r="ULG148" s="153"/>
      <c r="ULH148" s="3" t="s">
        <v>41</v>
      </c>
      <c r="ULJ148" s="153" t="s">
        <v>14</v>
      </c>
      <c r="ULK148" s="153"/>
      <c r="ULL148" s="3" t="s">
        <v>41</v>
      </c>
      <c r="ULN148" s="153" t="s">
        <v>14</v>
      </c>
      <c r="ULO148" s="153"/>
      <c r="ULP148" s="3" t="s">
        <v>41</v>
      </c>
      <c r="ULR148" s="153" t="s">
        <v>14</v>
      </c>
      <c r="ULS148" s="153"/>
      <c r="ULT148" s="3" t="s">
        <v>41</v>
      </c>
      <c r="ULV148" s="153" t="s">
        <v>14</v>
      </c>
      <c r="ULW148" s="153"/>
      <c r="ULX148" s="3" t="s">
        <v>41</v>
      </c>
      <c r="ULZ148" s="153" t="s">
        <v>14</v>
      </c>
      <c r="UMA148" s="153"/>
      <c r="UMB148" s="3" t="s">
        <v>41</v>
      </c>
      <c r="UMD148" s="153" t="s">
        <v>14</v>
      </c>
      <c r="UME148" s="153"/>
      <c r="UMF148" s="3" t="s">
        <v>41</v>
      </c>
      <c r="UMH148" s="153" t="s">
        <v>14</v>
      </c>
      <c r="UMI148" s="153"/>
      <c r="UMJ148" s="3" t="s">
        <v>41</v>
      </c>
      <c r="UML148" s="153" t="s">
        <v>14</v>
      </c>
      <c r="UMM148" s="153"/>
      <c r="UMN148" s="3" t="s">
        <v>41</v>
      </c>
      <c r="UMP148" s="153" t="s">
        <v>14</v>
      </c>
      <c r="UMQ148" s="153"/>
      <c r="UMR148" s="3" t="s">
        <v>41</v>
      </c>
      <c r="UMT148" s="153" t="s">
        <v>14</v>
      </c>
      <c r="UMU148" s="153"/>
      <c r="UMV148" s="3" t="s">
        <v>41</v>
      </c>
      <c r="UMX148" s="153" t="s">
        <v>14</v>
      </c>
      <c r="UMY148" s="153"/>
      <c r="UMZ148" s="3" t="s">
        <v>41</v>
      </c>
      <c r="UNB148" s="153" t="s">
        <v>14</v>
      </c>
      <c r="UNC148" s="153"/>
      <c r="UND148" s="3" t="s">
        <v>41</v>
      </c>
      <c r="UNF148" s="153" t="s">
        <v>14</v>
      </c>
      <c r="UNG148" s="153"/>
      <c r="UNH148" s="3" t="s">
        <v>41</v>
      </c>
      <c r="UNJ148" s="153" t="s">
        <v>14</v>
      </c>
      <c r="UNK148" s="153"/>
      <c r="UNL148" s="3" t="s">
        <v>41</v>
      </c>
      <c r="UNN148" s="153" t="s">
        <v>14</v>
      </c>
      <c r="UNO148" s="153"/>
      <c r="UNP148" s="3" t="s">
        <v>41</v>
      </c>
      <c r="UNR148" s="153" t="s">
        <v>14</v>
      </c>
      <c r="UNS148" s="153"/>
      <c r="UNT148" s="3" t="s">
        <v>41</v>
      </c>
      <c r="UNV148" s="153" t="s">
        <v>14</v>
      </c>
      <c r="UNW148" s="153"/>
      <c r="UNX148" s="3" t="s">
        <v>41</v>
      </c>
      <c r="UNZ148" s="153" t="s">
        <v>14</v>
      </c>
      <c r="UOA148" s="153"/>
      <c r="UOB148" s="3" t="s">
        <v>41</v>
      </c>
      <c r="UOD148" s="153" t="s">
        <v>14</v>
      </c>
      <c r="UOE148" s="153"/>
      <c r="UOF148" s="3" t="s">
        <v>41</v>
      </c>
      <c r="UOH148" s="153" t="s">
        <v>14</v>
      </c>
      <c r="UOI148" s="153"/>
      <c r="UOJ148" s="3" t="s">
        <v>41</v>
      </c>
      <c r="UOL148" s="153" t="s">
        <v>14</v>
      </c>
      <c r="UOM148" s="153"/>
      <c r="UON148" s="3" t="s">
        <v>41</v>
      </c>
      <c r="UOP148" s="153" t="s">
        <v>14</v>
      </c>
      <c r="UOQ148" s="153"/>
      <c r="UOR148" s="3" t="s">
        <v>41</v>
      </c>
      <c r="UOT148" s="153" t="s">
        <v>14</v>
      </c>
      <c r="UOU148" s="153"/>
      <c r="UOV148" s="3" t="s">
        <v>41</v>
      </c>
      <c r="UOX148" s="153" t="s">
        <v>14</v>
      </c>
      <c r="UOY148" s="153"/>
      <c r="UOZ148" s="3" t="s">
        <v>41</v>
      </c>
      <c r="UPB148" s="153" t="s">
        <v>14</v>
      </c>
      <c r="UPC148" s="153"/>
      <c r="UPD148" s="3" t="s">
        <v>41</v>
      </c>
      <c r="UPF148" s="153" t="s">
        <v>14</v>
      </c>
      <c r="UPG148" s="153"/>
      <c r="UPH148" s="3" t="s">
        <v>41</v>
      </c>
      <c r="UPJ148" s="153" t="s">
        <v>14</v>
      </c>
      <c r="UPK148" s="153"/>
      <c r="UPL148" s="3" t="s">
        <v>41</v>
      </c>
      <c r="UPN148" s="153" t="s">
        <v>14</v>
      </c>
      <c r="UPO148" s="153"/>
      <c r="UPP148" s="3" t="s">
        <v>41</v>
      </c>
      <c r="UPR148" s="153" t="s">
        <v>14</v>
      </c>
      <c r="UPS148" s="153"/>
      <c r="UPT148" s="3" t="s">
        <v>41</v>
      </c>
      <c r="UPV148" s="153" t="s">
        <v>14</v>
      </c>
      <c r="UPW148" s="153"/>
      <c r="UPX148" s="3" t="s">
        <v>41</v>
      </c>
      <c r="UPZ148" s="153" t="s">
        <v>14</v>
      </c>
      <c r="UQA148" s="153"/>
      <c r="UQB148" s="3" t="s">
        <v>41</v>
      </c>
      <c r="UQD148" s="153" t="s">
        <v>14</v>
      </c>
      <c r="UQE148" s="153"/>
      <c r="UQF148" s="3" t="s">
        <v>41</v>
      </c>
      <c r="UQH148" s="153" t="s">
        <v>14</v>
      </c>
      <c r="UQI148" s="153"/>
      <c r="UQJ148" s="3" t="s">
        <v>41</v>
      </c>
      <c r="UQL148" s="153" t="s">
        <v>14</v>
      </c>
      <c r="UQM148" s="153"/>
      <c r="UQN148" s="3" t="s">
        <v>41</v>
      </c>
      <c r="UQP148" s="153" t="s">
        <v>14</v>
      </c>
      <c r="UQQ148" s="153"/>
      <c r="UQR148" s="3" t="s">
        <v>41</v>
      </c>
      <c r="UQT148" s="153" t="s">
        <v>14</v>
      </c>
      <c r="UQU148" s="153"/>
      <c r="UQV148" s="3" t="s">
        <v>41</v>
      </c>
      <c r="UQX148" s="153" t="s">
        <v>14</v>
      </c>
      <c r="UQY148" s="153"/>
      <c r="UQZ148" s="3" t="s">
        <v>41</v>
      </c>
      <c r="URB148" s="153" t="s">
        <v>14</v>
      </c>
      <c r="URC148" s="153"/>
      <c r="URD148" s="3" t="s">
        <v>41</v>
      </c>
      <c r="URF148" s="153" t="s">
        <v>14</v>
      </c>
      <c r="URG148" s="153"/>
      <c r="URH148" s="3" t="s">
        <v>41</v>
      </c>
      <c r="URJ148" s="153" t="s">
        <v>14</v>
      </c>
      <c r="URK148" s="153"/>
      <c r="URL148" s="3" t="s">
        <v>41</v>
      </c>
      <c r="URN148" s="153" t="s">
        <v>14</v>
      </c>
      <c r="URO148" s="153"/>
      <c r="URP148" s="3" t="s">
        <v>41</v>
      </c>
      <c r="URR148" s="153" t="s">
        <v>14</v>
      </c>
      <c r="URS148" s="153"/>
      <c r="URT148" s="3" t="s">
        <v>41</v>
      </c>
      <c r="URV148" s="153" t="s">
        <v>14</v>
      </c>
      <c r="URW148" s="153"/>
      <c r="URX148" s="3" t="s">
        <v>41</v>
      </c>
      <c r="URZ148" s="153" t="s">
        <v>14</v>
      </c>
      <c r="USA148" s="153"/>
      <c r="USB148" s="3" t="s">
        <v>41</v>
      </c>
      <c r="USD148" s="153" t="s">
        <v>14</v>
      </c>
      <c r="USE148" s="153"/>
      <c r="USF148" s="3" t="s">
        <v>41</v>
      </c>
      <c r="USH148" s="153" t="s">
        <v>14</v>
      </c>
      <c r="USI148" s="153"/>
      <c r="USJ148" s="3" t="s">
        <v>41</v>
      </c>
      <c r="USL148" s="153" t="s">
        <v>14</v>
      </c>
      <c r="USM148" s="153"/>
      <c r="USN148" s="3" t="s">
        <v>41</v>
      </c>
      <c r="USP148" s="153" t="s">
        <v>14</v>
      </c>
      <c r="USQ148" s="153"/>
      <c r="USR148" s="3" t="s">
        <v>41</v>
      </c>
      <c r="UST148" s="153" t="s">
        <v>14</v>
      </c>
      <c r="USU148" s="153"/>
      <c r="USV148" s="3" t="s">
        <v>41</v>
      </c>
      <c r="USX148" s="153" t="s">
        <v>14</v>
      </c>
      <c r="USY148" s="153"/>
      <c r="USZ148" s="3" t="s">
        <v>41</v>
      </c>
      <c r="UTB148" s="153" t="s">
        <v>14</v>
      </c>
      <c r="UTC148" s="153"/>
      <c r="UTD148" s="3" t="s">
        <v>41</v>
      </c>
      <c r="UTF148" s="153" t="s">
        <v>14</v>
      </c>
      <c r="UTG148" s="153"/>
      <c r="UTH148" s="3" t="s">
        <v>41</v>
      </c>
      <c r="UTJ148" s="153" t="s">
        <v>14</v>
      </c>
      <c r="UTK148" s="153"/>
      <c r="UTL148" s="3" t="s">
        <v>41</v>
      </c>
      <c r="UTN148" s="153" t="s">
        <v>14</v>
      </c>
      <c r="UTO148" s="153"/>
      <c r="UTP148" s="3" t="s">
        <v>41</v>
      </c>
      <c r="UTR148" s="153" t="s">
        <v>14</v>
      </c>
      <c r="UTS148" s="153"/>
      <c r="UTT148" s="3" t="s">
        <v>41</v>
      </c>
      <c r="UTV148" s="153" t="s">
        <v>14</v>
      </c>
      <c r="UTW148" s="153"/>
      <c r="UTX148" s="3" t="s">
        <v>41</v>
      </c>
      <c r="UTZ148" s="153" t="s">
        <v>14</v>
      </c>
      <c r="UUA148" s="153"/>
      <c r="UUB148" s="3" t="s">
        <v>41</v>
      </c>
      <c r="UUD148" s="153" t="s">
        <v>14</v>
      </c>
      <c r="UUE148" s="153"/>
      <c r="UUF148" s="3" t="s">
        <v>41</v>
      </c>
      <c r="UUH148" s="153" t="s">
        <v>14</v>
      </c>
      <c r="UUI148" s="153"/>
      <c r="UUJ148" s="3" t="s">
        <v>41</v>
      </c>
      <c r="UUL148" s="153" t="s">
        <v>14</v>
      </c>
      <c r="UUM148" s="153"/>
      <c r="UUN148" s="3" t="s">
        <v>41</v>
      </c>
      <c r="UUP148" s="153" t="s">
        <v>14</v>
      </c>
      <c r="UUQ148" s="153"/>
      <c r="UUR148" s="3" t="s">
        <v>41</v>
      </c>
      <c r="UUT148" s="153" t="s">
        <v>14</v>
      </c>
      <c r="UUU148" s="153"/>
      <c r="UUV148" s="3" t="s">
        <v>41</v>
      </c>
      <c r="UUX148" s="153" t="s">
        <v>14</v>
      </c>
      <c r="UUY148" s="153"/>
      <c r="UUZ148" s="3" t="s">
        <v>41</v>
      </c>
      <c r="UVB148" s="153" t="s">
        <v>14</v>
      </c>
      <c r="UVC148" s="153"/>
      <c r="UVD148" s="3" t="s">
        <v>41</v>
      </c>
      <c r="UVF148" s="153" t="s">
        <v>14</v>
      </c>
      <c r="UVG148" s="153"/>
      <c r="UVH148" s="3" t="s">
        <v>41</v>
      </c>
      <c r="UVJ148" s="153" t="s">
        <v>14</v>
      </c>
      <c r="UVK148" s="153"/>
      <c r="UVL148" s="3" t="s">
        <v>41</v>
      </c>
      <c r="UVN148" s="153" t="s">
        <v>14</v>
      </c>
      <c r="UVO148" s="153"/>
      <c r="UVP148" s="3" t="s">
        <v>41</v>
      </c>
      <c r="UVR148" s="153" t="s">
        <v>14</v>
      </c>
      <c r="UVS148" s="153"/>
      <c r="UVT148" s="3" t="s">
        <v>41</v>
      </c>
      <c r="UVV148" s="153" t="s">
        <v>14</v>
      </c>
      <c r="UVW148" s="153"/>
      <c r="UVX148" s="3" t="s">
        <v>41</v>
      </c>
      <c r="UVZ148" s="153" t="s">
        <v>14</v>
      </c>
      <c r="UWA148" s="153"/>
      <c r="UWB148" s="3" t="s">
        <v>41</v>
      </c>
      <c r="UWD148" s="153" t="s">
        <v>14</v>
      </c>
      <c r="UWE148" s="153"/>
      <c r="UWF148" s="3" t="s">
        <v>41</v>
      </c>
      <c r="UWH148" s="153" t="s">
        <v>14</v>
      </c>
      <c r="UWI148" s="153"/>
      <c r="UWJ148" s="3" t="s">
        <v>41</v>
      </c>
      <c r="UWL148" s="153" t="s">
        <v>14</v>
      </c>
      <c r="UWM148" s="153"/>
      <c r="UWN148" s="3" t="s">
        <v>41</v>
      </c>
      <c r="UWP148" s="153" t="s">
        <v>14</v>
      </c>
      <c r="UWQ148" s="153"/>
      <c r="UWR148" s="3" t="s">
        <v>41</v>
      </c>
      <c r="UWT148" s="153" t="s">
        <v>14</v>
      </c>
      <c r="UWU148" s="153"/>
      <c r="UWV148" s="3" t="s">
        <v>41</v>
      </c>
      <c r="UWX148" s="153" t="s">
        <v>14</v>
      </c>
      <c r="UWY148" s="153"/>
      <c r="UWZ148" s="3" t="s">
        <v>41</v>
      </c>
      <c r="UXB148" s="153" t="s">
        <v>14</v>
      </c>
      <c r="UXC148" s="153"/>
      <c r="UXD148" s="3" t="s">
        <v>41</v>
      </c>
      <c r="UXF148" s="153" t="s">
        <v>14</v>
      </c>
      <c r="UXG148" s="153"/>
      <c r="UXH148" s="3" t="s">
        <v>41</v>
      </c>
      <c r="UXJ148" s="153" t="s">
        <v>14</v>
      </c>
      <c r="UXK148" s="153"/>
      <c r="UXL148" s="3" t="s">
        <v>41</v>
      </c>
      <c r="UXN148" s="153" t="s">
        <v>14</v>
      </c>
      <c r="UXO148" s="153"/>
      <c r="UXP148" s="3" t="s">
        <v>41</v>
      </c>
      <c r="UXR148" s="153" t="s">
        <v>14</v>
      </c>
      <c r="UXS148" s="153"/>
      <c r="UXT148" s="3" t="s">
        <v>41</v>
      </c>
      <c r="UXV148" s="153" t="s">
        <v>14</v>
      </c>
      <c r="UXW148" s="153"/>
      <c r="UXX148" s="3" t="s">
        <v>41</v>
      </c>
      <c r="UXZ148" s="153" t="s">
        <v>14</v>
      </c>
      <c r="UYA148" s="153"/>
      <c r="UYB148" s="3" t="s">
        <v>41</v>
      </c>
      <c r="UYD148" s="153" t="s">
        <v>14</v>
      </c>
      <c r="UYE148" s="153"/>
      <c r="UYF148" s="3" t="s">
        <v>41</v>
      </c>
      <c r="UYH148" s="153" t="s">
        <v>14</v>
      </c>
      <c r="UYI148" s="153"/>
      <c r="UYJ148" s="3" t="s">
        <v>41</v>
      </c>
      <c r="UYL148" s="153" t="s">
        <v>14</v>
      </c>
      <c r="UYM148" s="153"/>
      <c r="UYN148" s="3" t="s">
        <v>41</v>
      </c>
      <c r="UYP148" s="153" t="s">
        <v>14</v>
      </c>
      <c r="UYQ148" s="153"/>
      <c r="UYR148" s="3" t="s">
        <v>41</v>
      </c>
      <c r="UYT148" s="153" t="s">
        <v>14</v>
      </c>
      <c r="UYU148" s="153"/>
      <c r="UYV148" s="3" t="s">
        <v>41</v>
      </c>
      <c r="UYX148" s="153" t="s">
        <v>14</v>
      </c>
      <c r="UYY148" s="153"/>
      <c r="UYZ148" s="3" t="s">
        <v>41</v>
      </c>
      <c r="UZB148" s="153" t="s">
        <v>14</v>
      </c>
      <c r="UZC148" s="153"/>
      <c r="UZD148" s="3" t="s">
        <v>41</v>
      </c>
      <c r="UZF148" s="153" t="s">
        <v>14</v>
      </c>
      <c r="UZG148" s="153"/>
      <c r="UZH148" s="3" t="s">
        <v>41</v>
      </c>
      <c r="UZJ148" s="153" t="s">
        <v>14</v>
      </c>
      <c r="UZK148" s="153"/>
      <c r="UZL148" s="3" t="s">
        <v>41</v>
      </c>
      <c r="UZN148" s="153" t="s">
        <v>14</v>
      </c>
      <c r="UZO148" s="153"/>
      <c r="UZP148" s="3" t="s">
        <v>41</v>
      </c>
      <c r="UZR148" s="153" t="s">
        <v>14</v>
      </c>
      <c r="UZS148" s="153"/>
      <c r="UZT148" s="3" t="s">
        <v>41</v>
      </c>
      <c r="UZV148" s="153" t="s">
        <v>14</v>
      </c>
      <c r="UZW148" s="153"/>
      <c r="UZX148" s="3" t="s">
        <v>41</v>
      </c>
      <c r="UZZ148" s="153" t="s">
        <v>14</v>
      </c>
      <c r="VAA148" s="153"/>
      <c r="VAB148" s="3" t="s">
        <v>41</v>
      </c>
      <c r="VAD148" s="153" t="s">
        <v>14</v>
      </c>
      <c r="VAE148" s="153"/>
      <c r="VAF148" s="3" t="s">
        <v>41</v>
      </c>
      <c r="VAH148" s="153" t="s">
        <v>14</v>
      </c>
      <c r="VAI148" s="153"/>
      <c r="VAJ148" s="3" t="s">
        <v>41</v>
      </c>
      <c r="VAL148" s="153" t="s">
        <v>14</v>
      </c>
      <c r="VAM148" s="153"/>
      <c r="VAN148" s="3" t="s">
        <v>41</v>
      </c>
      <c r="VAP148" s="153" t="s">
        <v>14</v>
      </c>
      <c r="VAQ148" s="153"/>
      <c r="VAR148" s="3" t="s">
        <v>41</v>
      </c>
      <c r="VAT148" s="153" t="s">
        <v>14</v>
      </c>
      <c r="VAU148" s="153"/>
      <c r="VAV148" s="3" t="s">
        <v>41</v>
      </c>
      <c r="VAX148" s="153" t="s">
        <v>14</v>
      </c>
      <c r="VAY148" s="153"/>
      <c r="VAZ148" s="3" t="s">
        <v>41</v>
      </c>
      <c r="VBB148" s="153" t="s">
        <v>14</v>
      </c>
      <c r="VBC148" s="153"/>
      <c r="VBD148" s="3" t="s">
        <v>41</v>
      </c>
      <c r="VBF148" s="153" t="s">
        <v>14</v>
      </c>
      <c r="VBG148" s="153"/>
      <c r="VBH148" s="3" t="s">
        <v>41</v>
      </c>
      <c r="VBJ148" s="153" t="s">
        <v>14</v>
      </c>
      <c r="VBK148" s="153"/>
      <c r="VBL148" s="3" t="s">
        <v>41</v>
      </c>
      <c r="VBN148" s="153" t="s">
        <v>14</v>
      </c>
      <c r="VBO148" s="153"/>
      <c r="VBP148" s="3" t="s">
        <v>41</v>
      </c>
      <c r="VBR148" s="153" t="s">
        <v>14</v>
      </c>
      <c r="VBS148" s="153"/>
      <c r="VBT148" s="3" t="s">
        <v>41</v>
      </c>
      <c r="VBV148" s="153" t="s">
        <v>14</v>
      </c>
      <c r="VBW148" s="153"/>
      <c r="VBX148" s="3" t="s">
        <v>41</v>
      </c>
      <c r="VBZ148" s="153" t="s">
        <v>14</v>
      </c>
      <c r="VCA148" s="153"/>
      <c r="VCB148" s="3" t="s">
        <v>41</v>
      </c>
      <c r="VCD148" s="153" t="s">
        <v>14</v>
      </c>
      <c r="VCE148" s="153"/>
      <c r="VCF148" s="3" t="s">
        <v>41</v>
      </c>
      <c r="VCH148" s="153" t="s">
        <v>14</v>
      </c>
      <c r="VCI148" s="153"/>
      <c r="VCJ148" s="3" t="s">
        <v>41</v>
      </c>
      <c r="VCL148" s="153" t="s">
        <v>14</v>
      </c>
      <c r="VCM148" s="153"/>
      <c r="VCN148" s="3" t="s">
        <v>41</v>
      </c>
      <c r="VCP148" s="153" t="s">
        <v>14</v>
      </c>
      <c r="VCQ148" s="153"/>
      <c r="VCR148" s="3" t="s">
        <v>41</v>
      </c>
      <c r="VCT148" s="153" t="s">
        <v>14</v>
      </c>
      <c r="VCU148" s="153"/>
      <c r="VCV148" s="3" t="s">
        <v>41</v>
      </c>
      <c r="VCX148" s="153" t="s">
        <v>14</v>
      </c>
      <c r="VCY148" s="153"/>
      <c r="VCZ148" s="3" t="s">
        <v>41</v>
      </c>
      <c r="VDB148" s="153" t="s">
        <v>14</v>
      </c>
      <c r="VDC148" s="153"/>
      <c r="VDD148" s="3" t="s">
        <v>41</v>
      </c>
      <c r="VDF148" s="153" t="s">
        <v>14</v>
      </c>
      <c r="VDG148" s="153"/>
      <c r="VDH148" s="3" t="s">
        <v>41</v>
      </c>
      <c r="VDJ148" s="153" t="s">
        <v>14</v>
      </c>
      <c r="VDK148" s="153"/>
      <c r="VDL148" s="3" t="s">
        <v>41</v>
      </c>
      <c r="VDN148" s="153" t="s">
        <v>14</v>
      </c>
      <c r="VDO148" s="153"/>
      <c r="VDP148" s="3" t="s">
        <v>41</v>
      </c>
      <c r="VDR148" s="153" t="s">
        <v>14</v>
      </c>
      <c r="VDS148" s="153"/>
      <c r="VDT148" s="3" t="s">
        <v>41</v>
      </c>
      <c r="VDV148" s="153" t="s">
        <v>14</v>
      </c>
      <c r="VDW148" s="153"/>
      <c r="VDX148" s="3" t="s">
        <v>41</v>
      </c>
      <c r="VDZ148" s="153" t="s">
        <v>14</v>
      </c>
      <c r="VEA148" s="153"/>
      <c r="VEB148" s="3" t="s">
        <v>41</v>
      </c>
      <c r="VED148" s="153" t="s">
        <v>14</v>
      </c>
      <c r="VEE148" s="153"/>
      <c r="VEF148" s="3" t="s">
        <v>41</v>
      </c>
      <c r="VEH148" s="153" t="s">
        <v>14</v>
      </c>
      <c r="VEI148" s="153"/>
      <c r="VEJ148" s="3" t="s">
        <v>41</v>
      </c>
      <c r="VEL148" s="153" t="s">
        <v>14</v>
      </c>
      <c r="VEM148" s="153"/>
      <c r="VEN148" s="3" t="s">
        <v>41</v>
      </c>
      <c r="VEP148" s="153" t="s">
        <v>14</v>
      </c>
      <c r="VEQ148" s="153"/>
      <c r="VER148" s="3" t="s">
        <v>41</v>
      </c>
      <c r="VET148" s="153" t="s">
        <v>14</v>
      </c>
      <c r="VEU148" s="153"/>
      <c r="VEV148" s="3" t="s">
        <v>41</v>
      </c>
      <c r="VEX148" s="153" t="s">
        <v>14</v>
      </c>
      <c r="VEY148" s="153"/>
      <c r="VEZ148" s="3" t="s">
        <v>41</v>
      </c>
      <c r="VFB148" s="153" t="s">
        <v>14</v>
      </c>
      <c r="VFC148" s="153"/>
      <c r="VFD148" s="3" t="s">
        <v>41</v>
      </c>
      <c r="VFF148" s="153" t="s">
        <v>14</v>
      </c>
      <c r="VFG148" s="153"/>
      <c r="VFH148" s="3" t="s">
        <v>41</v>
      </c>
      <c r="VFJ148" s="153" t="s">
        <v>14</v>
      </c>
      <c r="VFK148" s="153"/>
      <c r="VFL148" s="3" t="s">
        <v>41</v>
      </c>
      <c r="VFN148" s="153" t="s">
        <v>14</v>
      </c>
      <c r="VFO148" s="153"/>
      <c r="VFP148" s="3" t="s">
        <v>41</v>
      </c>
      <c r="VFR148" s="153" t="s">
        <v>14</v>
      </c>
      <c r="VFS148" s="153"/>
      <c r="VFT148" s="3" t="s">
        <v>41</v>
      </c>
      <c r="VFV148" s="153" t="s">
        <v>14</v>
      </c>
      <c r="VFW148" s="153"/>
      <c r="VFX148" s="3" t="s">
        <v>41</v>
      </c>
      <c r="VFZ148" s="153" t="s">
        <v>14</v>
      </c>
      <c r="VGA148" s="153"/>
      <c r="VGB148" s="3" t="s">
        <v>41</v>
      </c>
      <c r="VGD148" s="153" t="s">
        <v>14</v>
      </c>
      <c r="VGE148" s="153"/>
      <c r="VGF148" s="3" t="s">
        <v>41</v>
      </c>
      <c r="VGH148" s="153" t="s">
        <v>14</v>
      </c>
      <c r="VGI148" s="153"/>
      <c r="VGJ148" s="3" t="s">
        <v>41</v>
      </c>
      <c r="VGL148" s="153" t="s">
        <v>14</v>
      </c>
      <c r="VGM148" s="153"/>
      <c r="VGN148" s="3" t="s">
        <v>41</v>
      </c>
      <c r="VGP148" s="153" t="s">
        <v>14</v>
      </c>
      <c r="VGQ148" s="153"/>
      <c r="VGR148" s="3" t="s">
        <v>41</v>
      </c>
      <c r="VGT148" s="153" t="s">
        <v>14</v>
      </c>
      <c r="VGU148" s="153"/>
      <c r="VGV148" s="3" t="s">
        <v>41</v>
      </c>
      <c r="VGX148" s="153" t="s">
        <v>14</v>
      </c>
      <c r="VGY148" s="153"/>
      <c r="VGZ148" s="3" t="s">
        <v>41</v>
      </c>
      <c r="VHB148" s="153" t="s">
        <v>14</v>
      </c>
      <c r="VHC148" s="153"/>
      <c r="VHD148" s="3" t="s">
        <v>41</v>
      </c>
      <c r="VHF148" s="153" t="s">
        <v>14</v>
      </c>
      <c r="VHG148" s="153"/>
      <c r="VHH148" s="3" t="s">
        <v>41</v>
      </c>
      <c r="VHJ148" s="153" t="s">
        <v>14</v>
      </c>
      <c r="VHK148" s="153"/>
      <c r="VHL148" s="3" t="s">
        <v>41</v>
      </c>
      <c r="VHN148" s="153" t="s">
        <v>14</v>
      </c>
      <c r="VHO148" s="153"/>
      <c r="VHP148" s="3" t="s">
        <v>41</v>
      </c>
      <c r="VHR148" s="153" t="s">
        <v>14</v>
      </c>
      <c r="VHS148" s="153"/>
      <c r="VHT148" s="3" t="s">
        <v>41</v>
      </c>
      <c r="VHV148" s="153" t="s">
        <v>14</v>
      </c>
      <c r="VHW148" s="153"/>
      <c r="VHX148" s="3" t="s">
        <v>41</v>
      </c>
      <c r="VHZ148" s="153" t="s">
        <v>14</v>
      </c>
      <c r="VIA148" s="153"/>
      <c r="VIB148" s="3" t="s">
        <v>41</v>
      </c>
      <c r="VID148" s="153" t="s">
        <v>14</v>
      </c>
      <c r="VIE148" s="153"/>
      <c r="VIF148" s="3" t="s">
        <v>41</v>
      </c>
      <c r="VIH148" s="153" t="s">
        <v>14</v>
      </c>
      <c r="VII148" s="153"/>
      <c r="VIJ148" s="3" t="s">
        <v>41</v>
      </c>
      <c r="VIL148" s="153" t="s">
        <v>14</v>
      </c>
      <c r="VIM148" s="153"/>
      <c r="VIN148" s="3" t="s">
        <v>41</v>
      </c>
      <c r="VIP148" s="153" t="s">
        <v>14</v>
      </c>
      <c r="VIQ148" s="153"/>
      <c r="VIR148" s="3" t="s">
        <v>41</v>
      </c>
      <c r="VIT148" s="153" t="s">
        <v>14</v>
      </c>
      <c r="VIU148" s="153"/>
      <c r="VIV148" s="3" t="s">
        <v>41</v>
      </c>
      <c r="VIX148" s="153" t="s">
        <v>14</v>
      </c>
      <c r="VIY148" s="153"/>
      <c r="VIZ148" s="3" t="s">
        <v>41</v>
      </c>
      <c r="VJB148" s="153" t="s">
        <v>14</v>
      </c>
      <c r="VJC148" s="153"/>
      <c r="VJD148" s="3" t="s">
        <v>41</v>
      </c>
      <c r="VJF148" s="153" t="s">
        <v>14</v>
      </c>
      <c r="VJG148" s="153"/>
      <c r="VJH148" s="3" t="s">
        <v>41</v>
      </c>
      <c r="VJJ148" s="153" t="s">
        <v>14</v>
      </c>
      <c r="VJK148" s="153"/>
      <c r="VJL148" s="3" t="s">
        <v>41</v>
      </c>
      <c r="VJN148" s="153" t="s">
        <v>14</v>
      </c>
      <c r="VJO148" s="153"/>
      <c r="VJP148" s="3" t="s">
        <v>41</v>
      </c>
      <c r="VJR148" s="153" t="s">
        <v>14</v>
      </c>
      <c r="VJS148" s="153"/>
      <c r="VJT148" s="3" t="s">
        <v>41</v>
      </c>
      <c r="VJV148" s="153" t="s">
        <v>14</v>
      </c>
      <c r="VJW148" s="153"/>
      <c r="VJX148" s="3" t="s">
        <v>41</v>
      </c>
      <c r="VJZ148" s="153" t="s">
        <v>14</v>
      </c>
      <c r="VKA148" s="153"/>
      <c r="VKB148" s="3" t="s">
        <v>41</v>
      </c>
      <c r="VKD148" s="153" t="s">
        <v>14</v>
      </c>
      <c r="VKE148" s="153"/>
      <c r="VKF148" s="3" t="s">
        <v>41</v>
      </c>
      <c r="VKH148" s="153" t="s">
        <v>14</v>
      </c>
      <c r="VKI148" s="153"/>
      <c r="VKJ148" s="3" t="s">
        <v>41</v>
      </c>
      <c r="VKL148" s="153" t="s">
        <v>14</v>
      </c>
      <c r="VKM148" s="153"/>
      <c r="VKN148" s="3" t="s">
        <v>41</v>
      </c>
      <c r="VKP148" s="153" t="s">
        <v>14</v>
      </c>
      <c r="VKQ148" s="153"/>
      <c r="VKR148" s="3" t="s">
        <v>41</v>
      </c>
      <c r="VKT148" s="153" t="s">
        <v>14</v>
      </c>
      <c r="VKU148" s="153"/>
      <c r="VKV148" s="3" t="s">
        <v>41</v>
      </c>
      <c r="VKX148" s="153" t="s">
        <v>14</v>
      </c>
      <c r="VKY148" s="153"/>
      <c r="VKZ148" s="3" t="s">
        <v>41</v>
      </c>
      <c r="VLB148" s="153" t="s">
        <v>14</v>
      </c>
      <c r="VLC148" s="153"/>
      <c r="VLD148" s="3" t="s">
        <v>41</v>
      </c>
      <c r="VLF148" s="153" t="s">
        <v>14</v>
      </c>
      <c r="VLG148" s="153"/>
      <c r="VLH148" s="3" t="s">
        <v>41</v>
      </c>
      <c r="VLJ148" s="153" t="s">
        <v>14</v>
      </c>
      <c r="VLK148" s="153"/>
      <c r="VLL148" s="3" t="s">
        <v>41</v>
      </c>
      <c r="VLN148" s="153" t="s">
        <v>14</v>
      </c>
      <c r="VLO148" s="153"/>
      <c r="VLP148" s="3" t="s">
        <v>41</v>
      </c>
      <c r="VLR148" s="153" t="s">
        <v>14</v>
      </c>
      <c r="VLS148" s="153"/>
      <c r="VLT148" s="3" t="s">
        <v>41</v>
      </c>
      <c r="VLV148" s="153" t="s">
        <v>14</v>
      </c>
      <c r="VLW148" s="153"/>
      <c r="VLX148" s="3" t="s">
        <v>41</v>
      </c>
      <c r="VLZ148" s="153" t="s">
        <v>14</v>
      </c>
      <c r="VMA148" s="153"/>
      <c r="VMB148" s="3" t="s">
        <v>41</v>
      </c>
      <c r="VMD148" s="153" t="s">
        <v>14</v>
      </c>
      <c r="VME148" s="153"/>
      <c r="VMF148" s="3" t="s">
        <v>41</v>
      </c>
      <c r="VMH148" s="153" t="s">
        <v>14</v>
      </c>
      <c r="VMI148" s="153"/>
      <c r="VMJ148" s="3" t="s">
        <v>41</v>
      </c>
      <c r="VML148" s="153" t="s">
        <v>14</v>
      </c>
      <c r="VMM148" s="153"/>
      <c r="VMN148" s="3" t="s">
        <v>41</v>
      </c>
      <c r="VMP148" s="153" t="s">
        <v>14</v>
      </c>
      <c r="VMQ148" s="153"/>
      <c r="VMR148" s="3" t="s">
        <v>41</v>
      </c>
      <c r="VMT148" s="153" t="s">
        <v>14</v>
      </c>
      <c r="VMU148" s="153"/>
      <c r="VMV148" s="3" t="s">
        <v>41</v>
      </c>
      <c r="VMX148" s="153" t="s">
        <v>14</v>
      </c>
      <c r="VMY148" s="153"/>
      <c r="VMZ148" s="3" t="s">
        <v>41</v>
      </c>
      <c r="VNB148" s="153" t="s">
        <v>14</v>
      </c>
      <c r="VNC148" s="153"/>
      <c r="VND148" s="3" t="s">
        <v>41</v>
      </c>
      <c r="VNF148" s="153" t="s">
        <v>14</v>
      </c>
      <c r="VNG148" s="153"/>
      <c r="VNH148" s="3" t="s">
        <v>41</v>
      </c>
      <c r="VNJ148" s="153" t="s">
        <v>14</v>
      </c>
      <c r="VNK148" s="153"/>
      <c r="VNL148" s="3" t="s">
        <v>41</v>
      </c>
      <c r="VNN148" s="153" t="s">
        <v>14</v>
      </c>
      <c r="VNO148" s="153"/>
      <c r="VNP148" s="3" t="s">
        <v>41</v>
      </c>
      <c r="VNR148" s="153" t="s">
        <v>14</v>
      </c>
      <c r="VNS148" s="153"/>
      <c r="VNT148" s="3" t="s">
        <v>41</v>
      </c>
      <c r="VNV148" s="153" t="s">
        <v>14</v>
      </c>
      <c r="VNW148" s="153"/>
      <c r="VNX148" s="3" t="s">
        <v>41</v>
      </c>
      <c r="VNZ148" s="153" t="s">
        <v>14</v>
      </c>
      <c r="VOA148" s="153"/>
      <c r="VOB148" s="3" t="s">
        <v>41</v>
      </c>
      <c r="VOD148" s="153" t="s">
        <v>14</v>
      </c>
      <c r="VOE148" s="153"/>
      <c r="VOF148" s="3" t="s">
        <v>41</v>
      </c>
      <c r="VOH148" s="153" t="s">
        <v>14</v>
      </c>
      <c r="VOI148" s="153"/>
      <c r="VOJ148" s="3" t="s">
        <v>41</v>
      </c>
      <c r="VOL148" s="153" t="s">
        <v>14</v>
      </c>
      <c r="VOM148" s="153"/>
      <c r="VON148" s="3" t="s">
        <v>41</v>
      </c>
      <c r="VOP148" s="153" t="s">
        <v>14</v>
      </c>
      <c r="VOQ148" s="153"/>
      <c r="VOR148" s="3" t="s">
        <v>41</v>
      </c>
      <c r="VOT148" s="153" t="s">
        <v>14</v>
      </c>
      <c r="VOU148" s="153"/>
      <c r="VOV148" s="3" t="s">
        <v>41</v>
      </c>
      <c r="VOX148" s="153" t="s">
        <v>14</v>
      </c>
      <c r="VOY148" s="153"/>
      <c r="VOZ148" s="3" t="s">
        <v>41</v>
      </c>
      <c r="VPB148" s="153" t="s">
        <v>14</v>
      </c>
      <c r="VPC148" s="153"/>
      <c r="VPD148" s="3" t="s">
        <v>41</v>
      </c>
      <c r="VPF148" s="153" t="s">
        <v>14</v>
      </c>
      <c r="VPG148" s="153"/>
      <c r="VPH148" s="3" t="s">
        <v>41</v>
      </c>
      <c r="VPJ148" s="153" t="s">
        <v>14</v>
      </c>
      <c r="VPK148" s="153"/>
      <c r="VPL148" s="3" t="s">
        <v>41</v>
      </c>
      <c r="VPN148" s="153" t="s">
        <v>14</v>
      </c>
      <c r="VPO148" s="153"/>
      <c r="VPP148" s="3" t="s">
        <v>41</v>
      </c>
      <c r="VPR148" s="153" t="s">
        <v>14</v>
      </c>
      <c r="VPS148" s="153"/>
      <c r="VPT148" s="3" t="s">
        <v>41</v>
      </c>
      <c r="VPV148" s="153" t="s">
        <v>14</v>
      </c>
      <c r="VPW148" s="153"/>
      <c r="VPX148" s="3" t="s">
        <v>41</v>
      </c>
      <c r="VPZ148" s="153" t="s">
        <v>14</v>
      </c>
      <c r="VQA148" s="153"/>
      <c r="VQB148" s="3" t="s">
        <v>41</v>
      </c>
      <c r="VQD148" s="153" t="s">
        <v>14</v>
      </c>
      <c r="VQE148" s="153"/>
      <c r="VQF148" s="3" t="s">
        <v>41</v>
      </c>
      <c r="VQH148" s="153" t="s">
        <v>14</v>
      </c>
      <c r="VQI148" s="153"/>
      <c r="VQJ148" s="3" t="s">
        <v>41</v>
      </c>
      <c r="VQL148" s="153" t="s">
        <v>14</v>
      </c>
      <c r="VQM148" s="153"/>
      <c r="VQN148" s="3" t="s">
        <v>41</v>
      </c>
      <c r="VQP148" s="153" t="s">
        <v>14</v>
      </c>
      <c r="VQQ148" s="153"/>
      <c r="VQR148" s="3" t="s">
        <v>41</v>
      </c>
      <c r="VQT148" s="153" t="s">
        <v>14</v>
      </c>
      <c r="VQU148" s="153"/>
      <c r="VQV148" s="3" t="s">
        <v>41</v>
      </c>
      <c r="VQX148" s="153" t="s">
        <v>14</v>
      </c>
      <c r="VQY148" s="153"/>
      <c r="VQZ148" s="3" t="s">
        <v>41</v>
      </c>
      <c r="VRB148" s="153" t="s">
        <v>14</v>
      </c>
      <c r="VRC148" s="153"/>
      <c r="VRD148" s="3" t="s">
        <v>41</v>
      </c>
      <c r="VRF148" s="153" t="s">
        <v>14</v>
      </c>
      <c r="VRG148" s="153"/>
      <c r="VRH148" s="3" t="s">
        <v>41</v>
      </c>
      <c r="VRJ148" s="153" t="s">
        <v>14</v>
      </c>
      <c r="VRK148" s="153"/>
      <c r="VRL148" s="3" t="s">
        <v>41</v>
      </c>
      <c r="VRN148" s="153" t="s">
        <v>14</v>
      </c>
      <c r="VRO148" s="153"/>
      <c r="VRP148" s="3" t="s">
        <v>41</v>
      </c>
      <c r="VRR148" s="153" t="s">
        <v>14</v>
      </c>
      <c r="VRS148" s="153"/>
      <c r="VRT148" s="3" t="s">
        <v>41</v>
      </c>
      <c r="VRV148" s="153" t="s">
        <v>14</v>
      </c>
      <c r="VRW148" s="153"/>
      <c r="VRX148" s="3" t="s">
        <v>41</v>
      </c>
      <c r="VRZ148" s="153" t="s">
        <v>14</v>
      </c>
      <c r="VSA148" s="153"/>
      <c r="VSB148" s="3" t="s">
        <v>41</v>
      </c>
      <c r="VSD148" s="153" t="s">
        <v>14</v>
      </c>
      <c r="VSE148" s="153"/>
      <c r="VSF148" s="3" t="s">
        <v>41</v>
      </c>
      <c r="VSH148" s="153" t="s">
        <v>14</v>
      </c>
      <c r="VSI148" s="153"/>
      <c r="VSJ148" s="3" t="s">
        <v>41</v>
      </c>
      <c r="VSL148" s="153" t="s">
        <v>14</v>
      </c>
      <c r="VSM148" s="153"/>
      <c r="VSN148" s="3" t="s">
        <v>41</v>
      </c>
      <c r="VSP148" s="153" t="s">
        <v>14</v>
      </c>
      <c r="VSQ148" s="153"/>
      <c r="VSR148" s="3" t="s">
        <v>41</v>
      </c>
      <c r="VST148" s="153" t="s">
        <v>14</v>
      </c>
      <c r="VSU148" s="153"/>
      <c r="VSV148" s="3" t="s">
        <v>41</v>
      </c>
      <c r="VSX148" s="153" t="s">
        <v>14</v>
      </c>
      <c r="VSY148" s="153"/>
      <c r="VSZ148" s="3" t="s">
        <v>41</v>
      </c>
      <c r="VTB148" s="153" t="s">
        <v>14</v>
      </c>
      <c r="VTC148" s="153"/>
      <c r="VTD148" s="3" t="s">
        <v>41</v>
      </c>
      <c r="VTF148" s="153" t="s">
        <v>14</v>
      </c>
      <c r="VTG148" s="153"/>
      <c r="VTH148" s="3" t="s">
        <v>41</v>
      </c>
      <c r="VTJ148" s="153" t="s">
        <v>14</v>
      </c>
      <c r="VTK148" s="153"/>
      <c r="VTL148" s="3" t="s">
        <v>41</v>
      </c>
      <c r="VTN148" s="153" t="s">
        <v>14</v>
      </c>
      <c r="VTO148" s="153"/>
      <c r="VTP148" s="3" t="s">
        <v>41</v>
      </c>
      <c r="VTR148" s="153" t="s">
        <v>14</v>
      </c>
      <c r="VTS148" s="153"/>
      <c r="VTT148" s="3" t="s">
        <v>41</v>
      </c>
      <c r="VTV148" s="153" t="s">
        <v>14</v>
      </c>
      <c r="VTW148" s="153"/>
      <c r="VTX148" s="3" t="s">
        <v>41</v>
      </c>
      <c r="VTZ148" s="153" t="s">
        <v>14</v>
      </c>
      <c r="VUA148" s="153"/>
      <c r="VUB148" s="3" t="s">
        <v>41</v>
      </c>
      <c r="VUD148" s="153" t="s">
        <v>14</v>
      </c>
      <c r="VUE148" s="153"/>
      <c r="VUF148" s="3" t="s">
        <v>41</v>
      </c>
      <c r="VUH148" s="153" t="s">
        <v>14</v>
      </c>
      <c r="VUI148" s="153"/>
      <c r="VUJ148" s="3" t="s">
        <v>41</v>
      </c>
      <c r="VUL148" s="153" t="s">
        <v>14</v>
      </c>
      <c r="VUM148" s="153"/>
      <c r="VUN148" s="3" t="s">
        <v>41</v>
      </c>
      <c r="VUP148" s="153" t="s">
        <v>14</v>
      </c>
      <c r="VUQ148" s="153"/>
      <c r="VUR148" s="3" t="s">
        <v>41</v>
      </c>
      <c r="VUT148" s="153" t="s">
        <v>14</v>
      </c>
      <c r="VUU148" s="153"/>
      <c r="VUV148" s="3" t="s">
        <v>41</v>
      </c>
      <c r="VUX148" s="153" t="s">
        <v>14</v>
      </c>
      <c r="VUY148" s="153"/>
      <c r="VUZ148" s="3" t="s">
        <v>41</v>
      </c>
      <c r="VVB148" s="153" t="s">
        <v>14</v>
      </c>
      <c r="VVC148" s="153"/>
      <c r="VVD148" s="3" t="s">
        <v>41</v>
      </c>
      <c r="VVF148" s="153" t="s">
        <v>14</v>
      </c>
      <c r="VVG148" s="153"/>
      <c r="VVH148" s="3" t="s">
        <v>41</v>
      </c>
      <c r="VVJ148" s="153" t="s">
        <v>14</v>
      </c>
      <c r="VVK148" s="153"/>
      <c r="VVL148" s="3" t="s">
        <v>41</v>
      </c>
      <c r="VVN148" s="153" t="s">
        <v>14</v>
      </c>
      <c r="VVO148" s="153"/>
      <c r="VVP148" s="3" t="s">
        <v>41</v>
      </c>
      <c r="VVR148" s="153" t="s">
        <v>14</v>
      </c>
      <c r="VVS148" s="153"/>
      <c r="VVT148" s="3" t="s">
        <v>41</v>
      </c>
      <c r="VVV148" s="153" t="s">
        <v>14</v>
      </c>
      <c r="VVW148" s="153"/>
      <c r="VVX148" s="3" t="s">
        <v>41</v>
      </c>
      <c r="VVZ148" s="153" t="s">
        <v>14</v>
      </c>
      <c r="VWA148" s="153"/>
      <c r="VWB148" s="3" t="s">
        <v>41</v>
      </c>
      <c r="VWD148" s="153" t="s">
        <v>14</v>
      </c>
      <c r="VWE148" s="153"/>
      <c r="VWF148" s="3" t="s">
        <v>41</v>
      </c>
      <c r="VWH148" s="153" t="s">
        <v>14</v>
      </c>
      <c r="VWI148" s="153"/>
      <c r="VWJ148" s="3" t="s">
        <v>41</v>
      </c>
      <c r="VWL148" s="153" t="s">
        <v>14</v>
      </c>
      <c r="VWM148" s="153"/>
      <c r="VWN148" s="3" t="s">
        <v>41</v>
      </c>
      <c r="VWP148" s="153" t="s">
        <v>14</v>
      </c>
      <c r="VWQ148" s="153"/>
      <c r="VWR148" s="3" t="s">
        <v>41</v>
      </c>
      <c r="VWT148" s="153" t="s">
        <v>14</v>
      </c>
      <c r="VWU148" s="153"/>
      <c r="VWV148" s="3" t="s">
        <v>41</v>
      </c>
      <c r="VWX148" s="153" t="s">
        <v>14</v>
      </c>
      <c r="VWY148" s="153"/>
      <c r="VWZ148" s="3" t="s">
        <v>41</v>
      </c>
      <c r="VXB148" s="153" t="s">
        <v>14</v>
      </c>
      <c r="VXC148" s="153"/>
      <c r="VXD148" s="3" t="s">
        <v>41</v>
      </c>
      <c r="VXF148" s="153" t="s">
        <v>14</v>
      </c>
      <c r="VXG148" s="153"/>
      <c r="VXH148" s="3" t="s">
        <v>41</v>
      </c>
      <c r="VXJ148" s="153" t="s">
        <v>14</v>
      </c>
      <c r="VXK148" s="153"/>
      <c r="VXL148" s="3" t="s">
        <v>41</v>
      </c>
      <c r="VXN148" s="153" t="s">
        <v>14</v>
      </c>
      <c r="VXO148" s="153"/>
      <c r="VXP148" s="3" t="s">
        <v>41</v>
      </c>
      <c r="VXR148" s="153" t="s">
        <v>14</v>
      </c>
      <c r="VXS148" s="153"/>
      <c r="VXT148" s="3" t="s">
        <v>41</v>
      </c>
      <c r="VXV148" s="153" t="s">
        <v>14</v>
      </c>
      <c r="VXW148" s="153"/>
      <c r="VXX148" s="3" t="s">
        <v>41</v>
      </c>
      <c r="VXZ148" s="153" t="s">
        <v>14</v>
      </c>
      <c r="VYA148" s="153"/>
      <c r="VYB148" s="3" t="s">
        <v>41</v>
      </c>
      <c r="VYD148" s="153" t="s">
        <v>14</v>
      </c>
      <c r="VYE148" s="153"/>
      <c r="VYF148" s="3" t="s">
        <v>41</v>
      </c>
      <c r="VYH148" s="153" t="s">
        <v>14</v>
      </c>
      <c r="VYI148" s="153"/>
      <c r="VYJ148" s="3" t="s">
        <v>41</v>
      </c>
      <c r="VYL148" s="153" t="s">
        <v>14</v>
      </c>
      <c r="VYM148" s="153"/>
      <c r="VYN148" s="3" t="s">
        <v>41</v>
      </c>
      <c r="VYP148" s="153" t="s">
        <v>14</v>
      </c>
      <c r="VYQ148" s="153"/>
      <c r="VYR148" s="3" t="s">
        <v>41</v>
      </c>
      <c r="VYT148" s="153" t="s">
        <v>14</v>
      </c>
      <c r="VYU148" s="153"/>
      <c r="VYV148" s="3" t="s">
        <v>41</v>
      </c>
      <c r="VYX148" s="153" t="s">
        <v>14</v>
      </c>
      <c r="VYY148" s="153"/>
      <c r="VYZ148" s="3" t="s">
        <v>41</v>
      </c>
      <c r="VZB148" s="153" t="s">
        <v>14</v>
      </c>
      <c r="VZC148" s="153"/>
      <c r="VZD148" s="3" t="s">
        <v>41</v>
      </c>
      <c r="VZF148" s="153" t="s">
        <v>14</v>
      </c>
      <c r="VZG148" s="153"/>
      <c r="VZH148" s="3" t="s">
        <v>41</v>
      </c>
      <c r="VZJ148" s="153" t="s">
        <v>14</v>
      </c>
      <c r="VZK148" s="153"/>
      <c r="VZL148" s="3" t="s">
        <v>41</v>
      </c>
      <c r="VZN148" s="153" t="s">
        <v>14</v>
      </c>
      <c r="VZO148" s="153"/>
      <c r="VZP148" s="3" t="s">
        <v>41</v>
      </c>
      <c r="VZR148" s="153" t="s">
        <v>14</v>
      </c>
      <c r="VZS148" s="153"/>
      <c r="VZT148" s="3" t="s">
        <v>41</v>
      </c>
      <c r="VZV148" s="153" t="s">
        <v>14</v>
      </c>
      <c r="VZW148" s="153"/>
      <c r="VZX148" s="3" t="s">
        <v>41</v>
      </c>
      <c r="VZZ148" s="153" t="s">
        <v>14</v>
      </c>
      <c r="WAA148" s="153"/>
      <c r="WAB148" s="3" t="s">
        <v>41</v>
      </c>
      <c r="WAD148" s="153" t="s">
        <v>14</v>
      </c>
      <c r="WAE148" s="153"/>
      <c r="WAF148" s="3" t="s">
        <v>41</v>
      </c>
      <c r="WAH148" s="153" t="s">
        <v>14</v>
      </c>
      <c r="WAI148" s="153"/>
      <c r="WAJ148" s="3" t="s">
        <v>41</v>
      </c>
      <c r="WAL148" s="153" t="s">
        <v>14</v>
      </c>
      <c r="WAM148" s="153"/>
      <c r="WAN148" s="3" t="s">
        <v>41</v>
      </c>
      <c r="WAP148" s="153" t="s">
        <v>14</v>
      </c>
      <c r="WAQ148" s="153"/>
      <c r="WAR148" s="3" t="s">
        <v>41</v>
      </c>
      <c r="WAT148" s="153" t="s">
        <v>14</v>
      </c>
      <c r="WAU148" s="153"/>
      <c r="WAV148" s="3" t="s">
        <v>41</v>
      </c>
      <c r="WAX148" s="153" t="s">
        <v>14</v>
      </c>
      <c r="WAY148" s="153"/>
      <c r="WAZ148" s="3" t="s">
        <v>41</v>
      </c>
      <c r="WBB148" s="153" t="s">
        <v>14</v>
      </c>
      <c r="WBC148" s="153"/>
      <c r="WBD148" s="3" t="s">
        <v>41</v>
      </c>
      <c r="WBF148" s="153" t="s">
        <v>14</v>
      </c>
      <c r="WBG148" s="153"/>
      <c r="WBH148" s="3" t="s">
        <v>41</v>
      </c>
      <c r="WBJ148" s="153" t="s">
        <v>14</v>
      </c>
      <c r="WBK148" s="153"/>
      <c r="WBL148" s="3" t="s">
        <v>41</v>
      </c>
      <c r="WBN148" s="153" t="s">
        <v>14</v>
      </c>
      <c r="WBO148" s="153"/>
      <c r="WBP148" s="3" t="s">
        <v>41</v>
      </c>
      <c r="WBR148" s="153" t="s">
        <v>14</v>
      </c>
      <c r="WBS148" s="153"/>
      <c r="WBT148" s="3" t="s">
        <v>41</v>
      </c>
      <c r="WBV148" s="153" t="s">
        <v>14</v>
      </c>
      <c r="WBW148" s="153"/>
      <c r="WBX148" s="3" t="s">
        <v>41</v>
      </c>
      <c r="WBZ148" s="153" t="s">
        <v>14</v>
      </c>
      <c r="WCA148" s="153"/>
      <c r="WCB148" s="3" t="s">
        <v>41</v>
      </c>
      <c r="WCD148" s="153" t="s">
        <v>14</v>
      </c>
      <c r="WCE148" s="153"/>
      <c r="WCF148" s="3" t="s">
        <v>41</v>
      </c>
      <c r="WCH148" s="153" t="s">
        <v>14</v>
      </c>
      <c r="WCI148" s="153"/>
      <c r="WCJ148" s="3" t="s">
        <v>41</v>
      </c>
      <c r="WCL148" s="153" t="s">
        <v>14</v>
      </c>
      <c r="WCM148" s="153"/>
      <c r="WCN148" s="3" t="s">
        <v>41</v>
      </c>
      <c r="WCP148" s="153" t="s">
        <v>14</v>
      </c>
      <c r="WCQ148" s="153"/>
      <c r="WCR148" s="3" t="s">
        <v>41</v>
      </c>
      <c r="WCT148" s="153" t="s">
        <v>14</v>
      </c>
      <c r="WCU148" s="153"/>
      <c r="WCV148" s="3" t="s">
        <v>41</v>
      </c>
      <c r="WCX148" s="153" t="s">
        <v>14</v>
      </c>
      <c r="WCY148" s="153"/>
      <c r="WCZ148" s="3" t="s">
        <v>41</v>
      </c>
      <c r="WDB148" s="153" t="s">
        <v>14</v>
      </c>
      <c r="WDC148" s="153"/>
      <c r="WDD148" s="3" t="s">
        <v>41</v>
      </c>
      <c r="WDF148" s="153" t="s">
        <v>14</v>
      </c>
      <c r="WDG148" s="153"/>
      <c r="WDH148" s="3" t="s">
        <v>41</v>
      </c>
      <c r="WDJ148" s="153" t="s">
        <v>14</v>
      </c>
      <c r="WDK148" s="153"/>
      <c r="WDL148" s="3" t="s">
        <v>41</v>
      </c>
      <c r="WDN148" s="153" t="s">
        <v>14</v>
      </c>
      <c r="WDO148" s="153"/>
      <c r="WDP148" s="3" t="s">
        <v>41</v>
      </c>
      <c r="WDR148" s="153" t="s">
        <v>14</v>
      </c>
      <c r="WDS148" s="153"/>
      <c r="WDT148" s="3" t="s">
        <v>41</v>
      </c>
      <c r="WDV148" s="153" t="s">
        <v>14</v>
      </c>
      <c r="WDW148" s="153"/>
      <c r="WDX148" s="3" t="s">
        <v>41</v>
      </c>
      <c r="WDZ148" s="153" t="s">
        <v>14</v>
      </c>
      <c r="WEA148" s="153"/>
      <c r="WEB148" s="3" t="s">
        <v>41</v>
      </c>
      <c r="WED148" s="153" t="s">
        <v>14</v>
      </c>
      <c r="WEE148" s="153"/>
      <c r="WEF148" s="3" t="s">
        <v>41</v>
      </c>
      <c r="WEH148" s="153" t="s">
        <v>14</v>
      </c>
      <c r="WEI148" s="153"/>
      <c r="WEJ148" s="3" t="s">
        <v>41</v>
      </c>
      <c r="WEL148" s="153" t="s">
        <v>14</v>
      </c>
      <c r="WEM148" s="153"/>
      <c r="WEN148" s="3" t="s">
        <v>41</v>
      </c>
      <c r="WEP148" s="153" t="s">
        <v>14</v>
      </c>
      <c r="WEQ148" s="153"/>
      <c r="WER148" s="3" t="s">
        <v>41</v>
      </c>
      <c r="WET148" s="153" t="s">
        <v>14</v>
      </c>
      <c r="WEU148" s="153"/>
      <c r="WEV148" s="3" t="s">
        <v>41</v>
      </c>
      <c r="WEX148" s="153" t="s">
        <v>14</v>
      </c>
      <c r="WEY148" s="153"/>
      <c r="WEZ148" s="3" t="s">
        <v>41</v>
      </c>
      <c r="WFB148" s="153" t="s">
        <v>14</v>
      </c>
      <c r="WFC148" s="153"/>
      <c r="WFD148" s="3" t="s">
        <v>41</v>
      </c>
      <c r="WFF148" s="153" t="s">
        <v>14</v>
      </c>
      <c r="WFG148" s="153"/>
      <c r="WFH148" s="3" t="s">
        <v>41</v>
      </c>
      <c r="WFJ148" s="153" t="s">
        <v>14</v>
      </c>
      <c r="WFK148" s="153"/>
      <c r="WFL148" s="3" t="s">
        <v>41</v>
      </c>
      <c r="WFN148" s="153" t="s">
        <v>14</v>
      </c>
      <c r="WFO148" s="153"/>
      <c r="WFP148" s="3" t="s">
        <v>41</v>
      </c>
      <c r="WFR148" s="153" t="s">
        <v>14</v>
      </c>
      <c r="WFS148" s="153"/>
      <c r="WFT148" s="3" t="s">
        <v>41</v>
      </c>
      <c r="WFV148" s="153" t="s">
        <v>14</v>
      </c>
      <c r="WFW148" s="153"/>
      <c r="WFX148" s="3" t="s">
        <v>41</v>
      </c>
      <c r="WFZ148" s="153" t="s">
        <v>14</v>
      </c>
      <c r="WGA148" s="153"/>
      <c r="WGB148" s="3" t="s">
        <v>41</v>
      </c>
      <c r="WGD148" s="153" t="s">
        <v>14</v>
      </c>
      <c r="WGE148" s="153"/>
      <c r="WGF148" s="3" t="s">
        <v>41</v>
      </c>
      <c r="WGH148" s="153" t="s">
        <v>14</v>
      </c>
      <c r="WGI148" s="153"/>
      <c r="WGJ148" s="3" t="s">
        <v>41</v>
      </c>
      <c r="WGL148" s="153" t="s">
        <v>14</v>
      </c>
      <c r="WGM148" s="153"/>
      <c r="WGN148" s="3" t="s">
        <v>41</v>
      </c>
      <c r="WGP148" s="153" t="s">
        <v>14</v>
      </c>
      <c r="WGQ148" s="153"/>
      <c r="WGR148" s="3" t="s">
        <v>41</v>
      </c>
      <c r="WGT148" s="153" t="s">
        <v>14</v>
      </c>
      <c r="WGU148" s="153"/>
      <c r="WGV148" s="3" t="s">
        <v>41</v>
      </c>
      <c r="WGX148" s="153" t="s">
        <v>14</v>
      </c>
      <c r="WGY148" s="153"/>
      <c r="WGZ148" s="3" t="s">
        <v>41</v>
      </c>
      <c r="WHB148" s="153" t="s">
        <v>14</v>
      </c>
      <c r="WHC148" s="153"/>
      <c r="WHD148" s="3" t="s">
        <v>41</v>
      </c>
      <c r="WHF148" s="153" t="s">
        <v>14</v>
      </c>
      <c r="WHG148" s="153"/>
      <c r="WHH148" s="3" t="s">
        <v>41</v>
      </c>
      <c r="WHJ148" s="153" t="s">
        <v>14</v>
      </c>
      <c r="WHK148" s="153"/>
      <c r="WHL148" s="3" t="s">
        <v>41</v>
      </c>
      <c r="WHN148" s="153" t="s">
        <v>14</v>
      </c>
      <c r="WHO148" s="153"/>
      <c r="WHP148" s="3" t="s">
        <v>41</v>
      </c>
      <c r="WHR148" s="153" t="s">
        <v>14</v>
      </c>
      <c r="WHS148" s="153"/>
      <c r="WHT148" s="3" t="s">
        <v>41</v>
      </c>
      <c r="WHV148" s="153" t="s">
        <v>14</v>
      </c>
      <c r="WHW148" s="153"/>
      <c r="WHX148" s="3" t="s">
        <v>41</v>
      </c>
      <c r="WHZ148" s="153" t="s">
        <v>14</v>
      </c>
      <c r="WIA148" s="153"/>
      <c r="WIB148" s="3" t="s">
        <v>41</v>
      </c>
      <c r="WID148" s="153" t="s">
        <v>14</v>
      </c>
      <c r="WIE148" s="153"/>
      <c r="WIF148" s="3" t="s">
        <v>41</v>
      </c>
      <c r="WIH148" s="153" t="s">
        <v>14</v>
      </c>
      <c r="WII148" s="153"/>
      <c r="WIJ148" s="3" t="s">
        <v>41</v>
      </c>
      <c r="WIL148" s="153" t="s">
        <v>14</v>
      </c>
      <c r="WIM148" s="153"/>
      <c r="WIN148" s="3" t="s">
        <v>41</v>
      </c>
      <c r="WIP148" s="153" t="s">
        <v>14</v>
      </c>
      <c r="WIQ148" s="153"/>
      <c r="WIR148" s="3" t="s">
        <v>41</v>
      </c>
      <c r="WIT148" s="153" t="s">
        <v>14</v>
      </c>
      <c r="WIU148" s="153"/>
      <c r="WIV148" s="3" t="s">
        <v>41</v>
      </c>
      <c r="WIX148" s="153" t="s">
        <v>14</v>
      </c>
      <c r="WIY148" s="153"/>
      <c r="WIZ148" s="3" t="s">
        <v>41</v>
      </c>
      <c r="WJB148" s="153" t="s">
        <v>14</v>
      </c>
      <c r="WJC148" s="153"/>
      <c r="WJD148" s="3" t="s">
        <v>41</v>
      </c>
      <c r="WJF148" s="153" t="s">
        <v>14</v>
      </c>
      <c r="WJG148" s="153"/>
      <c r="WJH148" s="3" t="s">
        <v>41</v>
      </c>
      <c r="WJJ148" s="153" t="s">
        <v>14</v>
      </c>
      <c r="WJK148" s="153"/>
      <c r="WJL148" s="3" t="s">
        <v>41</v>
      </c>
      <c r="WJN148" s="153" t="s">
        <v>14</v>
      </c>
      <c r="WJO148" s="153"/>
      <c r="WJP148" s="3" t="s">
        <v>41</v>
      </c>
      <c r="WJR148" s="153" t="s">
        <v>14</v>
      </c>
      <c r="WJS148" s="153"/>
      <c r="WJT148" s="3" t="s">
        <v>41</v>
      </c>
      <c r="WJV148" s="153" t="s">
        <v>14</v>
      </c>
      <c r="WJW148" s="153"/>
      <c r="WJX148" s="3" t="s">
        <v>41</v>
      </c>
      <c r="WJZ148" s="153" t="s">
        <v>14</v>
      </c>
      <c r="WKA148" s="153"/>
      <c r="WKB148" s="3" t="s">
        <v>41</v>
      </c>
      <c r="WKD148" s="153" t="s">
        <v>14</v>
      </c>
      <c r="WKE148" s="153"/>
      <c r="WKF148" s="3" t="s">
        <v>41</v>
      </c>
      <c r="WKH148" s="153" t="s">
        <v>14</v>
      </c>
      <c r="WKI148" s="153"/>
      <c r="WKJ148" s="3" t="s">
        <v>41</v>
      </c>
      <c r="WKL148" s="153" t="s">
        <v>14</v>
      </c>
      <c r="WKM148" s="153"/>
      <c r="WKN148" s="3" t="s">
        <v>41</v>
      </c>
      <c r="WKP148" s="153" t="s">
        <v>14</v>
      </c>
      <c r="WKQ148" s="153"/>
      <c r="WKR148" s="3" t="s">
        <v>41</v>
      </c>
      <c r="WKT148" s="153" t="s">
        <v>14</v>
      </c>
      <c r="WKU148" s="153"/>
      <c r="WKV148" s="3" t="s">
        <v>41</v>
      </c>
      <c r="WKX148" s="153" t="s">
        <v>14</v>
      </c>
      <c r="WKY148" s="153"/>
      <c r="WKZ148" s="3" t="s">
        <v>41</v>
      </c>
      <c r="WLB148" s="153" t="s">
        <v>14</v>
      </c>
      <c r="WLC148" s="153"/>
      <c r="WLD148" s="3" t="s">
        <v>41</v>
      </c>
      <c r="WLF148" s="153" t="s">
        <v>14</v>
      </c>
      <c r="WLG148" s="153"/>
      <c r="WLH148" s="3" t="s">
        <v>41</v>
      </c>
      <c r="WLJ148" s="153" t="s">
        <v>14</v>
      </c>
      <c r="WLK148" s="153"/>
      <c r="WLL148" s="3" t="s">
        <v>41</v>
      </c>
      <c r="WLN148" s="153" t="s">
        <v>14</v>
      </c>
      <c r="WLO148" s="153"/>
      <c r="WLP148" s="3" t="s">
        <v>41</v>
      </c>
      <c r="WLR148" s="153" t="s">
        <v>14</v>
      </c>
      <c r="WLS148" s="153"/>
      <c r="WLT148" s="3" t="s">
        <v>41</v>
      </c>
      <c r="WLV148" s="153" t="s">
        <v>14</v>
      </c>
      <c r="WLW148" s="153"/>
      <c r="WLX148" s="3" t="s">
        <v>41</v>
      </c>
      <c r="WLZ148" s="153" t="s">
        <v>14</v>
      </c>
      <c r="WMA148" s="153"/>
      <c r="WMB148" s="3" t="s">
        <v>41</v>
      </c>
      <c r="WMD148" s="153" t="s">
        <v>14</v>
      </c>
      <c r="WME148" s="153"/>
      <c r="WMF148" s="3" t="s">
        <v>41</v>
      </c>
      <c r="WMH148" s="153" t="s">
        <v>14</v>
      </c>
      <c r="WMI148" s="153"/>
      <c r="WMJ148" s="3" t="s">
        <v>41</v>
      </c>
      <c r="WML148" s="153" t="s">
        <v>14</v>
      </c>
      <c r="WMM148" s="153"/>
      <c r="WMN148" s="3" t="s">
        <v>41</v>
      </c>
      <c r="WMP148" s="153" t="s">
        <v>14</v>
      </c>
      <c r="WMQ148" s="153"/>
      <c r="WMR148" s="3" t="s">
        <v>41</v>
      </c>
      <c r="WMT148" s="153" t="s">
        <v>14</v>
      </c>
      <c r="WMU148" s="153"/>
      <c r="WMV148" s="3" t="s">
        <v>41</v>
      </c>
      <c r="WMX148" s="153" t="s">
        <v>14</v>
      </c>
      <c r="WMY148" s="153"/>
      <c r="WMZ148" s="3" t="s">
        <v>41</v>
      </c>
      <c r="WNB148" s="153" t="s">
        <v>14</v>
      </c>
      <c r="WNC148" s="153"/>
      <c r="WND148" s="3" t="s">
        <v>41</v>
      </c>
      <c r="WNF148" s="153" t="s">
        <v>14</v>
      </c>
      <c r="WNG148" s="153"/>
      <c r="WNH148" s="3" t="s">
        <v>41</v>
      </c>
      <c r="WNJ148" s="153" t="s">
        <v>14</v>
      </c>
      <c r="WNK148" s="153"/>
      <c r="WNL148" s="3" t="s">
        <v>41</v>
      </c>
      <c r="WNN148" s="153" t="s">
        <v>14</v>
      </c>
      <c r="WNO148" s="153"/>
      <c r="WNP148" s="3" t="s">
        <v>41</v>
      </c>
      <c r="WNR148" s="153" t="s">
        <v>14</v>
      </c>
      <c r="WNS148" s="153"/>
      <c r="WNT148" s="3" t="s">
        <v>41</v>
      </c>
      <c r="WNV148" s="153" t="s">
        <v>14</v>
      </c>
      <c r="WNW148" s="153"/>
      <c r="WNX148" s="3" t="s">
        <v>41</v>
      </c>
      <c r="WNZ148" s="153" t="s">
        <v>14</v>
      </c>
      <c r="WOA148" s="153"/>
      <c r="WOB148" s="3" t="s">
        <v>41</v>
      </c>
      <c r="WOD148" s="153" t="s">
        <v>14</v>
      </c>
      <c r="WOE148" s="153"/>
      <c r="WOF148" s="3" t="s">
        <v>41</v>
      </c>
      <c r="WOH148" s="153" t="s">
        <v>14</v>
      </c>
      <c r="WOI148" s="153"/>
      <c r="WOJ148" s="3" t="s">
        <v>41</v>
      </c>
      <c r="WOL148" s="153" t="s">
        <v>14</v>
      </c>
      <c r="WOM148" s="153"/>
      <c r="WON148" s="3" t="s">
        <v>41</v>
      </c>
      <c r="WOP148" s="153" t="s">
        <v>14</v>
      </c>
      <c r="WOQ148" s="153"/>
      <c r="WOR148" s="3" t="s">
        <v>41</v>
      </c>
      <c r="WOT148" s="153" t="s">
        <v>14</v>
      </c>
      <c r="WOU148" s="153"/>
      <c r="WOV148" s="3" t="s">
        <v>41</v>
      </c>
      <c r="WOX148" s="153" t="s">
        <v>14</v>
      </c>
      <c r="WOY148" s="153"/>
      <c r="WOZ148" s="3" t="s">
        <v>41</v>
      </c>
      <c r="WPB148" s="153" t="s">
        <v>14</v>
      </c>
      <c r="WPC148" s="153"/>
      <c r="WPD148" s="3" t="s">
        <v>41</v>
      </c>
      <c r="WPF148" s="153" t="s">
        <v>14</v>
      </c>
      <c r="WPG148" s="153"/>
      <c r="WPH148" s="3" t="s">
        <v>41</v>
      </c>
      <c r="WPJ148" s="153" t="s">
        <v>14</v>
      </c>
      <c r="WPK148" s="153"/>
      <c r="WPL148" s="3" t="s">
        <v>41</v>
      </c>
      <c r="WPN148" s="153" t="s">
        <v>14</v>
      </c>
      <c r="WPO148" s="153"/>
      <c r="WPP148" s="3" t="s">
        <v>41</v>
      </c>
      <c r="WPR148" s="153" t="s">
        <v>14</v>
      </c>
      <c r="WPS148" s="153"/>
      <c r="WPT148" s="3" t="s">
        <v>41</v>
      </c>
      <c r="WPV148" s="153" t="s">
        <v>14</v>
      </c>
      <c r="WPW148" s="153"/>
      <c r="WPX148" s="3" t="s">
        <v>41</v>
      </c>
      <c r="WPZ148" s="153" t="s">
        <v>14</v>
      </c>
      <c r="WQA148" s="153"/>
      <c r="WQB148" s="3" t="s">
        <v>41</v>
      </c>
      <c r="WQD148" s="153" t="s">
        <v>14</v>
      </c>
      <c r="WQE148" s="153"/>
      <c r="WQF148" s="3" t="s">
        <v>41</v>
      </c>
      <c r="WQH148" s="153" t="s">
        <v>14</v>
      </c>
      <c r="WQI148" s="153"/>
      <c r="WQJ148" s="3" t="s">
        <v>41</v>
      </c>
      <c r="WQL148" s="153" t="s">
        <v>14</v>
      </c>
      <c r="WQM148" s="153"/>
      <c r="WQN148" s="3" t="s">
        <v>41</v>
      </c>
      <c r="WQP148" s="153" t="s">
        <v>14</v>
      </c>
      <c r="WQQ148" s="153"/>
      <c r="WQR148" s="3" t="s">
        <v>41</v>
      </c>
      <c r="WQT148" s="153" t="s">
        <v>14</v>
      </c>
      <c r="WQU148" s="153"/>
      <c r="WQV148" s="3" t="s">
        <v>41</v>
      </c>
      <c r="WQX148" s="153" t="s">
        <v>14</v>
      </c>
      <c r="WQY148" s="153"/>
      <c r="WQZ148" s="3" t="s">
        <v>41</v>
      </c>
      <c r="WRB148" s="153" t="s">
        <v>14</v>
      </c>
      <c r="WRC148" s="153"/>
      <c r="WRD148" s="3" t="s">
        <v>41</v>
      </c>
      <c r="WRF148" s="153" t="s">
        <v>14</v>
      </c>
      <c r="WRG148" s="153"/>
      <c r="WRH148" s="3" t="s">
        <v>41</v>
      </c>
      <c r="WRJ148" s="153" t="s">
        <v>14</v>
      </c>
      <c r="WRK148" s="153"/>
      <c r="WRL148" s="3" t="s">
        <v>41</v>
      </c>
      <c r="WRN148" s="153" t="s">
        <v>14</v>
      </c>
      <c r="WRO148" s="153"/>
      <c r="WRP148" s="3" t="s">
        <v>41</v>
      </c>
      <c r="WRR148" s="153" t="s">
        <v>14</v>
      </c>
      <c r="WRS148" s="153"/>
      <c r="WRT148" s="3" t="s">
        <v>41</v>
      </c>
      <c r="WRV148" s="153" t="s">
        <v>14</v>
      </c>
      <c r="WRW148" s="153"/>
      <c r="WRX148" s="3" t="s">
        <v>41</v>
      </c>
      <c r="WRZ148" s="153" t="s">
        <v>14</v>
      </c>
      <c r="WSA148" s="153"/>
      <c r="WSB148" s="3" t="s">
        <v>41</v>
      </c>
      <c r="WSD148" s="153" t="s">
        <v>14</v>
      </c>
      <c r="WSE148" s="153"/>
      <c r="WSF148" s="3" t="s">
        <v>41</v>
      </c>
      <c r="WSH148" s="153" t="s">
        <v>14</v>
      </c>
      <c r="WSI148" s="153"/>
      <c r="WSJ148" s="3" t="s">
        <v>41</v>
      </c>
      <c r="WSL148" s="153" t="s">
        <v>14</v>
      </c>
      <c r="WSM148" s="153"/>
      <c r="WSN148" s="3" t="s">
        <v>41</v>
      </c>
      <c r="WSP148" s="153" t="s">
        <v>14</v>
      </c>
      <c r="WSQ148" s="153"/>
      <c r="WSR148" s="3" t="s">
        <v>41</v>
      </c>
      <c r="WST148" s="153" t="s">
        <v>14</v>
      </c>
      <c r="WSU148" s="153"/>
      <c r="WSV148" s="3" t="s">
        <v>41</v>
      </c>
    </row>
    <row r="149" spans="1:1024 1026:2048 2050:3072 3074:4096 4098:5120 5122:6144 6146:7168 7170:8192 8194:9216 9218:10240 10242:11264 11266:12288 12290:13312 13314:14336 14338:15360 15362:16064" ht="18.75" x14ac:dyDescent="0.3">
      <c r="A149" s="592" t="s">
        <v>357</v>
      </c>
      <c r="B149" s="593"/>
      <c r="C149" s="593"/>
      <c r="D149" s="593"/>
      <c r="E149" s="593"/>
      <c r="F149" s="593"/>
      <c r="G149" s="593"/>
      <c r="H149" s="594"/>
    </row>
    <row r="150" spans="1:1024 1026:2048 2050:3072 3074:4096 4098:5120 5122:6144 6146:7168 7170:8192 8194:9216 9218:10240 10242:11264 11266:12288 12290:13312 13314:14336 14338:15360 15362:16064" ht="18.75" x14ac:dyDescent="0.3">
      <c r="A150" s="575" t="s">
        <v>337</v>
      </c>
      <c r="B150" s="566"/>
      <c r="C150" s="566"/>
      <c r="D150" s="566"/>
      <c r="E150" s="566"/>
      <c r="F150" s="566"/>
      <c r="G150" s="566"/>
      <c r="H150" s="576"/>
    </row>
    <row r="151" spans="1:1024 1026:2048 2050:3072 3074:4096 4098:5120 5122:6144 6146:7168 7170:8192 8194:9216 9218:10240 10242:11264 11266:12288 12290:13312 13314:14336 14338:15360 15362:16064" ht="56.25" x14ac:dyDescent="0.25">
      <c r="A151" s="165" t="s">
        <v>16</v>
      </c>
      <c r="B151" s="166" t="s">
        <v>17</v>
      </c>
      <c r="C151" s="246" t="s">
        <v>342</v>
      </c>
      <c r="D151" s="246" t="s">
        <v>358</v>
      </c>
      <c r="E151" s="247" t="s">
        <v>344</v>
      </c>
      <c r="F151" s="248" t="s">
        <v>345</v>
      </c>
      <c r="G151" s="246" t="s">
        <v>346</v>
      </c>
      <c r="H151" s="169" t="s">
        <v>19</v>
      </c>
    </row>
    <row r="152" spans="1:1024 1026:2048 2050:3072 3074:4096 4098:5120 5122:6144 6146:7168 7170:8192 8194:9216 9218:10240 10242:11264 11266:12288 12290:13312 13314:14336 14338:15360 15362:16064" ht="18.75" x14ac:dyDescent="0.3">
      <c r="A152" s="170">
        <v>1</v>
      </c>
      <c r="B152" s="171" t="s">
        <v>21</v>
      </c>
      <c r="C152" s="260">
        <v>5.5</v>
      </c>
      <c r="D152" s="173">
        <v>4</v>
      </c>
      <c r="E152" s="174">
        <v>4</v>
      </c>
      <c r="F152" s="260">
        <v>32</v>
      </c>
      <c r="G152" s="268">
        <f t="shared" ref="G152:G153" si="12">SUM(C152:F152)</f>
        <v>45.5</v>
      </c>
      <c r="H152" s="261" t="str">
        <f t="shared" ref="H152:H157" si="13">IF(G152&gt;=91,"A1",IF(G152&gt;=81,"A2",IF(G152&gt;=71,"B1",IF(G152&gt;=61,"B2",IF(G152&gt;=51,"C1",IF(G152&gt;=41,"C2",IF(G152&gt;=33,"D","E")))))))</f>
        <v>C2</v>
      </c>
    </row>
    <row r="153" spans="1:1024 1026:2048 2050:3072 3074:4096 4098:5120 5122:6144 6146:7168 7170:8192 8194:9216 9218:10240 10242:11264 11266:12288 12290:13312 13314:14336 14338:15360 15362:16064" ht="18.75" x14ac:dyDescent="0.3">
      <c r="A153" s="170">
        <v>2</v>
      </c>
      <c r="B153" s="171" t="s">
        <v>22</v>
      </c>
      <c r="C153" s="260">
        <v>5.25</v>
      </c>
      <c r="D153" s="173">
        <v>3</v>
      </c>
      <c r="E153" s="174">
        <v>3</v>
      </c>
      <c r="F153" s="173">
        <v>35.5</v>
      </c>
      <c r="G153" s="183">
        <f t="shared" si="12"/>
        <v>46.75</v>
      </c>
      <c r="H153" s="176" t="str">
        <f t="shared" si="13"/>
        <v>C2</v>
      </c>
    </row>
    <row r="154" spans="1:1024 1026:2048 2050:3072 3074:4096 4098:5120 5122:6144 6146:7168 7170:8192 8194:9216 9218:10240 10242:11264 11266:12288 12290:13312 13314:14336 14338:15360 15362:16064" ht="18.75" x14ac:dyDescent="0.3">
      <c r="A154" s="170">
        <v>3</v>
      </c>
      <c r="B154" s="171" t="s">
        <v>23</v>
      </c>
      <c r="C154" s="173">
        <v>9.5</v>
      </c>
      <c r="D154" s="173">
        <v>4</v>
      </c>
      <c r="E154" s="174">
        <v>4</v>
      </c>
      <c r="F154" s="173">
        <v>57.5</v>
      </c>
      <c r="G154" s="178">
        <f t="shared" ref="G154" si="14">SUM(C154:F154)</f>
        <v>75</v>
      </c>
      <c r="H154" s="176" t="str">
        <f t="shared" si="13"/>
        <v>B1</v>
      </c>
    </row>
    <row r="155" spans="1:1024 1026:2048 2050:3072 3074:4096 4098:5120 5122:6144 6146:7168 7170:8192 8194:9216 9218:10240 10242:11264 11266:12288 12290:13312 13314:14336 14338:15360 15362:16064" ht="18.75" x14ac:dyDescent="0.3">
      <c r="A155" s="170">
        <v>4</v>
      </c>
      <c r="B155" s="171" t="s">
        <v>24</v>
      </c>
      <c r="C155" s="177">
        <v>8</v>
      </c>
      <c r="D155" s="173">
        <v>3</v>
      </c>
      <c r="E155" s="174">
        <v>3</v>
      </c>
      <c r="F155" s="173">
        <v>57</v>
      </c>
      <c r="G155" s="178">
        <f t="shared" ref="G155:G156" si="15">SUM(C155:F155)</f>
        <v>71</v>
      </c>
      <c r="H155" s="176" t="str">
        <f t="shared" si="13"/>
        <v>B1</v>
      </c>
    </row>
    <row r="156" spans="1:1024 1026:2048 2050:3072 3074:4096 4098:5120 5122:6144 6146:7168 7170:8192 8194:9216 9218:10240 10242:11264 11266:12288 12290:13312 13314:14336 14338:15360 15362:16064" ht="18.75" x14ac:dyDescent="0.3">
      <c r="A156" s="170">
        <v>5</v>
      </c>
      <c r="B156" s="171" t="s">
        <v>359</v>
      </c>
      <c r="C156" s="173">
        <v>9.5</v>
      </c>
      <c r="D156" s="173">
        <v>4</v>
      </c>
      <c r="E156" s="174">
        <v>4</v>
      </c>
      <c r="F156" s="173">
        <v>35.5</v>
      </c>
      <c r="G156" s="178">
        <f t="shared" si="15"/>
        <v>53</v>
      </c>
      <c r="H156" s="176" t="str">
        <f t="shared" si="13"/>
        <v>C1</v>
      </c>
    </row>
    <row r="157" spans="1:1024 1026:2048 2050:3072 3074:4096 4098:5120 5122:6144 6146:7168 7170:8192 8194:9216 9218:10240 10242:11264 11266:12288 12290:13312 13314:14336 14338:15360 15362:16064" ht="18.75" x14ac:dyDescent="0.3">
      <c r="A157" s="170">
        <v>6</v>
      </c>
      <c r="B157" s="180" t="s">
        <v>360</v>
      </c>
      <c r="C157" s="173">
        <v>3.25</v>
      </c>
      <c r="D157" s="173"/>
      <c r="E157" s="174"/>
      <c r="F157" s="173"/>
      <c r="G157" s="260">
        <v>29.5</v>
      </c>
      <c r="H157" s="182" t="str">
        <f t="shared" si="13"/>
        <v>E</v>
      </c>
    </row>
    <row r="158" spans="1:1024 1026:2048 2050:3072 3074:4096 4098:5120 5122:6144 6146:7168 7170:8192 8194:9216 9218:10240 10242:11264 11266:12288 12290:13312 13314:14336 14338:15360 15362:16064" ht="18.75" x14ac:dyDescent="0.3">
      <c r="A158" s="170">
        <v>7</v>
      </c>
      <c r="B158" s="171" t="s">
        <v>361</v>
      </c>
      <c r="C158" s="183"/>
      <c r="D158" s="183"/>
      <c r="E158" s="174"/>
      <c r="F158" s="250">
        <v>25</v>
      </c>
      <c r="G158" s="263"/>
      <c r="H158" s="186"/>
    </row>
    <row r="159" spans="1:1024 1026:2048 2050:3072 3074:4096 4098:5120 5122:6144 6146:7168 7170:8192 8194:9216 9218:10240 10242:11264 11266:12288 12290:13312 13314:14336 14338:15360 15362:16064" ht="18.75" x14ac:dyDescent="0.3">
      <c r="A159" s="170">
        <v>8</v>
      </c>
      <c r="B159" s="171" t="s">
        <v>362</v>
      </c>
      <c r="C159" s="251"/>
      <c r="D159" s="251"/>
      <c r="E159" s="252"/>
      <c r="F159" s="191">
        <v>24.5</v>
      </c>
      <c r="G159" s="263"/>
      <c r="H159" s="186"/>
    </row>
    <row r="160" spans="1:1024 1026:2048 2050:3072 3074:4096 4098:5120 5122:6144 6146:7168 7170:8192 8194:9216 9218:10240 10242:11264 11266:12288 12290:13312 13314:14336 14338:15360 15362:16064" ht="18.75" x14ac:dyDescent="0.3">
      <c r="A160" s="193" t="s">
        <v>27</v>
      </c>
      <c r="B160" s="194"/>
      <c r="C160" s="195"/>
      <c r="D160" s="195"/>
      <c r="E160" s="195"/>
      <c r="F160" s="196"/>
      <c r="G160" s="265">
        <f>SUM(G152:G157)</f>
        <v>320.75</v>
      </c>
      <c r="H160" s="182"/>
    </row>
    <row r="161" spans="1:8" ht="18.75" x14ac:dyDescent="0.3">
      <c r="A161" s="193" t="s">
        <v>363</v>
      </c>
      <c r="B161" s="194"/>
      <c r="C161" s="195"/>
      <c r="D161" s="195"/>
      <c r="E161" s="195"/>
      <c r="F161" s="196"/>
      <c r="G161" s="198">
        <f>G160/550*100</f>
        <v>58.318181818181813</v>
      </c>
      <c r="H161" s="182" t="str">
        <f t="shared" ref="H161" si="16">IF(G161&gt;=91,"A1",IF(G161&gt;=81,"A2",IF(G161&gt;=71,"B1",IF(G161&gt;=61,"B2",IF(G161&gt;=51,"C1",IF(G161&gt;=41,"C2",IF(G161&gt;=33,"D","E")))))))</f>
        <v>C1</v>
      </c>
    </row>
    <row r="162" spans="1:8" ht="18.75" x14ac:dyDescent="0.25">
      <c r="A162" s="199" t="s">
        <v>364</v>
      </c>
      <c r="B162" s="200"/>
      <c r="C162" s="200"/>
      <c r="D162" s="200"/>
      <c r="E162" s="201"/>
      <c r="F162" s="200"/>
      <c r="G162" s="200"/>
      <c r="H162" s="202"/>
    </row>
    <row r="163" spans="1:8" ht="18" x14ac:dyDescent="0.25">
      <c r="A163" s="577" t="s">
        <v>365</v>
      </c>
      <c r="B163" s="578"/>
      <c r="C163" s="578"/>
      <c r="D163" s="578"/>
      <c r="E163" s="578"/>
      <c r="F163" s="578"/>
      <c r="G163" s="578"/>
      <c r="H163" s="579"/>
    </row>
    <row r="164" spans="1:8" ht="18.75" x14ac:dyDescent="0.3">
      <c r="A164" s="580" t="s">
        <v>366</v>
      </c>
      <c r="B164" s="581"/>
      <c r="C164" s="581"/>
      <c r="D164" s="581"/>
      <c r="E164" s="581"/>
      <c r="F164" s="581"/>
      <c r="G164" s="581"/>
      <c r="H164" s="582"/>
    </row>
    <row r="165" spans="1:8" ht="18.75" x14ac:dyDescent="0.3">
      <c r="A165" s="580" t="s">
        <v>367</v>
      </c>
      <c r="B165" s="581"/>
      <c r="C165" s="581"/>
      <c r="D165" s="581"/>
      <c r="E165" s="581"/>
      <c r="F165" s="203"/>
      <c r="G165" s="204" t="s">
        <v>368</v>
      </c>
      <c r="H165" s="205"/>
    </row>
    <row r="166" spans="1:8" ht="18.75" x14ac:dyDescent="0.3">
      <c r="A166" s="206" t="s">
        <v>369</v>
      </c>
      <c r="B166" s="207"/>
      <c r="C166" s="207"/>
      <c r="D166" s="207"/>
      <c r="E166" s="208"/>
      <c r="F166" s="209"/>
      <c r="G166" s="209" t="s">
        <v>370</v>
      </c>
      <c r="H166" s="210"/>
    </row>
    <row r="167" spans="1:8" ht="18.75" x14ac:dyDescent="0.3">
      <c r="A167" s="580" t="s">
        <v>371</v>
      </c>
      <c r="B167" s="581"/>
      <c r="C167" s="581"/>
      <c r="D167" s="581"/>
      <c r="E167" s="581"/>
      <c r="F167" s="581"/>
      <c r="G167" s="581"/>
      <c r="H167" s="582"/>
    </row>
    <row r="168" spans="1:8" ht="18.75" x14ac:dyDescent="0.3">
      <c r="A168" s="580" t="s">
        <v>367</v>
      </c>
      <c r="B168" s="581"/>
      <c r="C168" s="581"/>
      <c r="D168" s="581"/>
      <c r="E168" s="581"/>
      <c r="F168" s="203"/>
      <c r="G168" s="204" t="s">
        <v>368</v>
      </c>
      <c r="H168" s="205"/>
    </row>
    <row r="169" spans="1:8" ht="18.75" x14ac:dyDescent="0.3">
      <c r="A169" s="211" t="s">
        <v>372</v>
      </c>
      <c r="B169" s="212"/>
      <c r="C169" s="212"/>
      <c r="D169" s="212"/>
      <c r="E169" s="213"/>
      <c r="F169" s="214"/>
      <c r="G169" s="215" t="s">
        <v>375</v>
      </c>
      <c r="H169" s="216"/>
    </row>
    <row r="170" spans="1:8" ht="18.75" x14ac:dyDescent="0.3">
      <c r="A170" s="211" t="s">
        <v>373</v>
      </c>
      <c r="B170" s="212"/>
      <c r="C170" s="212"/>
      <c r="D170" s="212"/>
      <c r="E170" s="213"/>
      <c r="F170" s="214"/>
      <c r="G170" s="209" t="s">
        <v>375</v>
      </c>
      <c r="H170" s="210"/>
    </row>
    <row r="171" spans="1:8" ht="18.75" x14ac:dyDescent="0.3">
      <c r="A171" s="211" t="s">
        <v>374</v>
      </c>
      <c r="B171" s="212"/>
      <c r="C171" s="212"/>
      <c r="D171" s="212"/>
      <c r="E171" s="213"/>
      <c r="F171" s="212"/>
      <c r="G171" s="217" t="s">
        <v>375</v>
      </c>
      <c r="H171" s="218"/>
    </row>
    <row r="172" spans="1:8" ht="18.75" x14ac:dyDescent="0.3">
      <c r="A172" s="211" t="s">
        <v>376</v>
      </c>
      <c r="B172" s="212"/>
      <c r="C172" s="212"/>
      <c r="D172" s="212"/>
      <c r="E172" s="213"/>
      <c r="F172" s="212"/>
      <c r="G172" s="217" t="s">
        <v>370</v>
      </c>
      <c r="H172" s="218"/>
    </row>
    <row r="173" spans="1:8" ht="18.75" x14ac:dyDescent="0.3">
      <c r="A173" s="580" t="s">
        <v>377</v>
      </c>
      <c r="B173" s="581"/>
      <c r="C173" s="581"/>
      <c r="D173" s="581"/>
      <c r="E173" s="581"/>
      <c r="F173" s="581"/>
      <c r="G173" s="581"/>
      <c r="H173" s="582"/>
    </row>
    <row r="174" spans="1:8" ht="18.75" x14ac:dyDescent="0.3">
      <c r="A174" s="580" t="s">
        <v>367</v>
      </c>
      <c r="B174" s="581"/>
      <c r="C174" s="581"/>
      <c r="D174" s="581"/>
      <c r="E174" s="581"/>
      <c r="F174" s="219"/>
      <c r="G174" s="219"/>
      <c r="H174" s="220"/>
    </row>
    <row r="175" spans="1:8" ht="18.75" x14ac:dyDescent="0.3">
      <c r="A175" s="206" t="s">
        <v>378</v>
      </c>
      <c r="B175" s="204"/>
      <c r="C175" s="221" t="s">
        <v>408</v>
      </c>
      <c r="D175" s="221"/>
      <c r="E175" s="222"/>
      <c r="F175" s="221"/>
      <c r="G175" s="221"/>
      <c r="H175" s="205"/>
    </row>
    <row r="176" spans="1:8" ht="18.75" x14ac:dyDescent="0.3">
      <c r="A176" s="223" t="s">
        <v>380</v>
      </c>
      <c r="B176" s="224"/>
      <c r="C176" s="217"/>
      <c r="D176" s="217"/>
      <c r="E176" s="225"/>
      <c r="F176" s="217"/>
      <c r="G176" s="217"/>
      <c r="H176" s="218"/>
    </row>
    <row r="177" spans="1:8" ht="18.75" x14ac:dyDescent="0.3">
      <c r="A177" s="580" t="s">
        <v>381</v>
      </c>
      <c r="B177" s="581"/>
      <c r="C177" s="581"/>
      <c r="D177" s="581"/>
      <c r="E177" s="598"/>
      <c r="F177" s="226"/>
      <c r="G177" s="215" t="s">
        <v>382</v>
      </c>
      <c r="H177" s="227"/>
    </row>
    <row r="178" spans="1:8" ht="18.75" x14ac:dyDescent="0.3">
      <c r="A178" s="228" t="s">
        <v>383</v>
      </c>
      <c r="B178" s="215" t="s">
        <v>19</v>
      </c>
      <c r="C178" s="215" t="s">
        <v>383</v>
      </c>
      <c r="D178" s="215" t="s">
        <v>19</v>
      </c>
      <c r="E178" s="229"/>
      <c r="F178" s="215" t="s">
        <v>384</v>
      </c>
      <c r="G178" s="215"/>
      <c r="H178" s="230" t="s">
        <v>19</v>
      </c>
    </row>
    <row r="179" spans="1:8" ht="18.75" x14ac:dyDescent="0.3">
      <c r="A179" s="231" t="s">
        <v>385</v>
      </c>
      <c r="B179" s="215" t="s">
        <v>386</v>
      </c>
      <c r="C179" s="232" t="s">
        <v>387</v>
      </c>
      <c r="D179" s="232" t="s">
        <v>388</v>
      </c>
      <c r="E179" s="229"/>
      <c r="F179" s="232">
        <v>3</v>
      </c>
      <c r="G179" s="232"/>
      <c r="H179" s="233" t="s">
        <v>375</v>
      </c>
    </row>
    <row r="180" spans="1:8" ht="18.75" x14ac:dyDescent="0.3">
      <c r="A180" s="231" t="s">
        <v>389</v>
      </c>
      <c r="B180" s="215" t="s">
        <v>390</v>
      </c>
      <c r="C180" s="232" t="s">
        <v>391</v>
      </c>
      <c r="D180" s="232" t="s">
        <v>392</v>
      </c>
      <c r="E180" s="229"/>
      <c r="F180" s="232">
        <v>2</v>
      </c>
      <c r="G180" s="232"/>
      <c r="H180" s="233" t="s">
        <v>370</v>
      </c>
    </row>
    <row r="181" spans="1:8" ht="18.75" x14ac:dyDescent="0.3">
      <c r="A181" s="231" t="s">
        <v>393</v>
      </c>
      <c r="B181" s="215" t="s">
        <v>394</v>
      </c>
      <c r="C181" s="232" t="s">
        <v>395</v>
      </c>
      <c r="D181" s="232" t="s">
        <v>396</v>
      </c>
      <c r="E181" s="229"/>
      <c r="F181" s="232">
        <v>1</v>
      </c>
      <c r="G181" s="232"/>
      <c r="H181" s="233" t="s">
        <v>397</v>
      </c>
    </row>
    <row r="182" spans="1:8" ht="18.75" x14ac:dyDescent="0.3">
      <c r="A182" s="231" t="s">
        <v>398</v>
      </c>
      <c r="B182" s="215" t="s">
        <v>399</v>
      </c>
      <c r="C182" s="232" t="s">
        <v>400</v>
      </c>
      <c r="D182" s="232" t="s">
        <v>401</v>
      </c>
      <c r="E182" s="234"/>
      <c r="F182" s="235"/>
      <c r="G182" s="236"/>
      <c r="H182" s="237"/>
    </row>
    <row r="183" spans="1:8" ht="19.5" thickBot="1" x14ac:dyDescent="0.35">
      <c r="A183" s="269" t="s">
        <v>405</v>
      </c>
      <c r="B183" s="270"/>
      <c r="C183" s="271" t="s">
        <v>402</v>
      </c>
      <c r="D183" s="272"/>
      <c r="E183" s="273"/>
      <c r="F183" s="272"/>
      <c r="G183" s="271" t="s">
        <v>403</v>
      </c>
      <c r="H183" s="258"/>
    </row>
    <row r="184" spans="1:8" ht="15.75" thickBot="1" x14ac:dyDescent="0.3"/>
    <row r="185" spans="1:8" ht="18.75" x14ac:dyDescent="0.3">
      <c r="A185" s="583" t="s">
        <v>0</v>
      </c>
      <c r="B185" s="584"/>
      <c r="C185" s="584"/>
      <c r="D185" s="584"/>
      <c r="E185" s="584"/>
      <c r="F185" s="584"/>
      <c r="G185" s="584"/>
      <c r="H185" s="585"/>
    </row>
    <row r="186" spans="1:8" ht="15.75" x14ac:dyDescent="0.25">
      <c r="A186" s="586" t="s">
        <v>1</v>
      </c>
      <c r="B186" s="587"/>
      <c r="C186" s="587"/>
      <c r="D186" s="587"/>
      <c r="E186" s="587"/>
      <c r="F186" s="587"/>
      <c r="G186" s="587"/>
      <c r="H186" s="588"/>
    </row>
    <row r="187" spans="1:8" ht="18.75" x14ac:dyDescent="0.3">
      <c r="A187" s="589" t="s">
        <v>2</v>
      </c>
      <c r="B187" s="590"/>
      <c r="C187" s="590"/>
      <c r="D187" s="590"/>
      <c r="E187" s="590"/>
      <c r="F187" s="590"/>
      <c r="G187" s="590"/>
      <c r="H187" s="591"/>
    </row>
    <row r="188" spans="1:8" ht="15.75" x14ac:dyDescent="0.25">
      <c r="A188" s="586" t="s">
        <v>353</v>
      </c>
      <c r="B188" s="587"/>
      <c r="C188" s="587"/>
      <c r="D188" s="587"/>
      <c r="E188" s="587"/>
      <c r="F188" s="587"/>
      <c r="G188" s="587"/>
      <c r="H188" s="588"/>
    </row>
    <row r="189" spans="1:8" ht="18.75" x14ac:dyDescent="0.3">
      <c r="A189" s="589" t="s">
        <v>354</v>
      </c>
      <c r="B189" s="590"/>
      <c r="C189" s="590"/>
      <c r="D189" s="590"/>
      <c r="E189" s="590"/>
      <c r="F189" s="590"/>
      <c r="G189" s="590"/>
      <c r="H189" s="591"/>
    </row>
    <row r="190" spans="1:8" ht="18.75" x14ac:dyDescent="0.3">
      <c r="A190" s="152" t="s">
        <v>6</v>
      </c>
      <c r="C190" s="17" t="s">
        <v>7</v>
      </c>
      <c r="D190" s="155"/>
      <c r="E190" s="154"/>
      <c r="F190" s="155"/>
      <c r="G190" s="155"/>
      <c r="H190" s="156"/>
    </row>
    <row r="191" spans="1:8" ht="18.75" x14ac:dyDescent="0.3">
      <c r="A191" s="152" t="s">
        <v>9</v>
      </c>
      <c r="C191" s="16" t="s">
        <v>42</v>
      </c>
      <c r="D191" s="16"/>
      <c r="E191" s="154"/>
      <c r="F191" s="157" t="s">
        <v>355</v>
      </c>
      <c r="G191" s="157"/>
      <c r="H191" s="158">
        <v>5</v>
      </c>
    </row>
    <row r="192" spans="1:8" ht="18.75" x14ac:dyDescent="0.3">
      <c r="A192" s="152" t="s">
        <v>8</v>
      </c>
      <c r="C192" s="259">
        <v>1230</v>
      </c>
      <c r="D192" s="274"/>
      <c r="E192" s="159"/>
      <c r="F192" s="153"/>
      <c r="G192" s="153"/>
      <c r="H192" s="160"/>
    </row>
    <row r="193" spans="1:8" ht="18.75" x14ac:dyDescent="0.3">
      <c r="A193" s="152" t="s">
        <v>356</v>
      </c>
      <c r="B193" s="153"/>
      <c r="C193" s="16" t="s">
        <v>43</v>
      </c>
      <c r="D193" s="153"/>
      <c r="E193" s="154"/>
      <c r="F193" s="153"/>
      <c r="G193" s="153"/>
      <c r="H193" s="245"/>
    </row>
    <row r="194" spans="1:8" ht="18.75" x14ac:dyDescent="0.3">
      <c r="A194" s="152" t="s">
        <v>409</v>
      </c>
      <c r="B194" s="153"/>
      <c r="C194" s="161" t="s">
        <v>44</v>
      </c>
      <c r="D194" s="153"/>
      <c r="E194" s="154"/>
      <c r="F194" s="153"/>
      <c r="G194" s="153"/>
      <c r="H194" s="245"/>
    </row>
    <row r="195" spans="1:8" ht="18.75" x14ac:dyDescent="0.3">
      <c r="A195" s="592" t="s">
        <v>357</v>
      </c>
      <c r="B195" s="593"/>
      <c r="C195" s="593"/>
      <c r="D195" s="593"/>
      <c r="E195" s="593"/>
      <c r="F195" s="593"/>
      <c r="G195" s="593"/>
      <c r="H195" s="594"/>
    </row>
    <row r="196" spans="1:8" ht="18.75" x14ac:dyDescent="0.3">
      <c r="A196" s="575" t="s">
        <v>337</v>
      </c>
      <c r="B196" s="566"/>
      <c r="C196" s="566"/>
      <c r="D196" s="566"/>
      <c r="E196" s="566"/>
      <c r="F196" s="566"/>
      <c r="G196" s="566"/>
      <c r="H196" s="576"/>
    </row>
    <row r="197" spans="1:8" ht="56.25" x14ac:dyDescent="0.25">
      <c r="A197" s="165" t="s">
        <v>16</v>
      </c>
      <c r="B197" s="166" t="s">
        <v>17</v>
      </c>
      <c r="C197" s="167" t="s">
        <v>342</v>
      </c>
      <c r="D197" s="167" t="s">
        <v>358</v>
      </c>
      <c r="E197" s="168" t="s">
        <v>344</v>
      </c>
      <c r="F197" s="167" t="s">
        <v>345</v>
      </c>
      <c r="G197" s="167" t="s">
        <v>346</v>
      </c>
      <c r="H197" s="275" t="s">
        <v>19</v>
      </c>
    </row>
    <row r="198" spans="1:8" ht="18.75" x14ac:dyDescent="0.25">
      <c r="A198" s="276"/>
      <c r="B198" s="277"/>
      <c r="C198" s="278"/>
      <c r="D198" s="278"/>
      <c r="E198" s="279"/>
      <c r="F198" s="280"/>
      <c r="G198" s="278"/>
      <c r="H198" s="281"/>
    </row>
    <row r="199" spans="1:8" ht="18.75" x14ac:dyDescent="0.25">
      <c r="A199" s="165"/>
      <c r="B199" s="166"/>
      <c r="C199" s="282"/>
      <c r="D199" s="282"/>
      <c r="E199" s="283"/>
      <c r="F199" s="284"/>
      <c r="G199" s="282"/>
      <c r="H199" s="285"/>
    </row>
    <row r="200" spans="1:8" ht="18.75" x14ac:dyDescent="0.3">
      <c r="A200" s="170">
        <v>1</v>
      </c>
      <c r="B200" s="171" t="s">
        <v>21</v>
      </c>
      <c r="C200" s="260">
        <v>6.25</v>
      </c>
      <c r="D200" s="173">
        <v>5</v>
      </c>
      <c r="E200" s="174">
        <v>5</v>
      </c>
      <c r="F200" s="260">
        <v>45.5</v>
      </c>
      <c r="G200" s="286">
        <f t="shared" ref="G200:G201" si="17">SUM(C200:F200)</f>
        <v>61.75</v>
      </c>
      <c r="H200" s="261" t="str">
        <f t="shared" ref="H200:H205" si="18">IF(G200&gt;=91,"A1",IF(G200&gt;=81,"A2",IF(G200&gt;=71,"B1",IF(G200&gt;=61,"B2",IF(G200&gt;=51,"C1",IF(G200&gt;=41,"C2",IF(G200&gt;=33,"D","E")))))))</f>
        <v>B2</v>
      </c>
    </row>
    <row r="201" spans="1:8" ht="18.75" x14ac:dyDescent="0.3">
      <c r="A201" s="170">
        <v>2</v>
      </c>
      <c r="B201" s="171" t="s">
        <v>22</v>
      </c>
      <c r="C201" s="260">
        <v>8.25</v>
      </c>
      <c r="D201" s="173">
        <v>4</v>
      </c>
      <c r="E201" s="174">
        <v>4</v>
      </c>
      <c r="F201" s="173">
        <v>43.5</v>
      </c>
      <c r="G201" s="287">
        <f t="shared" si="17"/>
        <v>59.75</v>
      </c>
      <c r="H201" s="176" t="str">
        <f t="shared" si="18"/>
        <v>C1</v>
      </c>
    </row>
    <row r="202" spans="1:8" ht="18.75" x14ac:dyDescent="0.3">
      <c r="A202" s="170">
        <v>3</v>
      </c>
      <c r="B202" s="171" t="s">
        <v>23</v>
      </c>
      <c r="C202" s="173">
        <v>3.5</v>
      </c>
      <c r="D202" s="173">
        <v>5</v>
      </c>
      <c r="E202" s="174">
        <v>3.5</v>
      </c>
      <c r="F202" s="173">
        <v>42</v>
      </c>
      <c r="G202" s="288">
        <f t="shared" ref="G202" si="19">SUM(C202:F202)</f>
        <v>54</v>
      </c>
      <c r="H202" s="176" t="str">
        <f t="shared" si="18"/>
        <v>C1</v>
      </c>
    </row>
    <row r="203" spans="1:8" ht="18.75" x14ac:dyDescent="0.3">
      <c r="A203" s="170">
        <v>4</v>
      </c>
      <c r="B203" s="171" t="s">
        <v>24</v>
      </c>
      <c r="C203" s="177">
        <v>8.25</v>
      </c>
      <c r="D203" s="173">
        <v>4</v>
      </c>
      <c r="E203" s="174">
        <v>4.5</v>
      </c>
      <c r="F203" s="173">
        <v>60.5</v>
      </c>
      <c r="G203" s="287">
        <f t="shared" ref="G203:G204" si="20">SUM(C203:F203)</f>
        <v>77.25</v>
      </c>
      <c r="H203" s="176" t="str">
        <f t="shared" si="18"/>
        <v>B1</v>
      </c>
    </row>
    <row r="204" spans="1:8" ht="18.75" x14ac:dyDescent="0.3">
      <c r="A204" s="170">
        <v>5</v>
      </c>
      <c r="B204" s="171" t="s">
        <v>359</v>
      </c>
      <c r="C204" s="173">
        <v>8.5</v>
      </c>
      <c r="D204" s="173">
        <v>4</v>
      </c>
      <c r="E204" s="174">
        <v>4</v>
      </c>
      <c r="F204" s="173">
        <v>55</v>
      </c>
      <c r="G204" s="198">
        <f t="shared" si="20"/>
        <v>71.5</v>
      </c>
      <c r="H204" s="176" t="str">
        <f t="shared" si="18"/>
        <v>B1</v>
      </c>
    </row>
    <row r="205" spans="1:8" ht="18.75" x14ac:dyDescent="0.3">
      <c r="A205" s="170">
        <v>6</v>
      </c>
      <c r="B205" s="180" t="s">
        <v>410</v>
      </c>
      <c r="C205" s="173">
        <v>7.75</v>
      </c>
      <c r="D205" s="173"/>
      <c r="E205" s="174"/>
      <c r="F205" s="173"/>
      <c r="G205" s="197">
        <v>44</v>
      </c>
      <c r="H205" s="182" t="str">
        <f t="shared" si="18"/>
        <v>C2</v>
      </c>
    </row>
    <row r="206" spans="1:8" ht="18.75" x14ac:dyDescent="0.3">
      <c r="A206" s="170">
        <v>7</v>
      </c>
      <c r="B206" s="171" t="s">
        <v>411</v>
      </c>
      <c r="C206" s="183"/>
      <c r="D206" s="183"/>
      <c r="E206" s="174"/>
      <c r="F206" s="250" t="s">
        <v>412</v>
      </c>
      <c r="G206" s="265"/>
      <c r="H206" s="182"/>
    </row>
    <row r="207" spans="1:8" ht="18.75" x14ac:dyDescent="0.3">
      <c r="A207" s="170">
        <v>8</v>
      </c>
      <c r="B207" s="171" t="s">
        <v>413</v>
      </c>
      <c r="C207" s="251"/>
      <c r="D207" s="251"/>
      <c r="E207" s="252"/>
      <c r="F207" s="191" t="s">
        <v>414</v>
      </c>
      <c r="G207" s="265"/>
      <c r="H207" s="182"/>
    </row>
    <row r="208" spans="1:8" ht="18.75" x14ac:dyDescent="0.3">
      <c r="A208" s="193" t="s">
        <v>27</v>
      </c>
      <c r="B208" s="194"/>
      <c r="C208" s="289"/>
      <c r="D208" s="289"/>
      <c r="E208" s="289"/>
      <c r="F208" s="174"/>
      <c r="G208" s="265">
        <f>SUM(G200:G205)</f>
        <v>368.25</v>
      </c>
      <c r="H208" s="182"/>
    </row>
    <row r="209" spans="1:8" ht="18.75" x14ac:dyDescent="0.3">
      <c r="A209" s="193" t="s">
        <v>363</v>
      </c>
      <c r="B209" s="194"/>
      <c r="C209" s="289"/>
      <c r="D209" s="289"/>
      <c r="E209" s="289"/>
      <c r="F209" s="174"/>
      <c r="G209" s="288">
        <v>67</v>
      </c>
      <c r="H209" s="182" t="str">
        <f t="shared" ref="H209" si="21">IF(G209&gt;=91,"A1",IF(G209&gt;=81,"A2",IF(G209&gt;=71,"B1",IF(G209&gt;=61,"B2",IF(G209&gt;=51,"C1",IF(G209&gt;=41,"C2",IF(G209&gt;=33,"D","E")))))))</f>
        <v>B2</v>
      </c>
    </row>
    <row r="210" spans="1:8" ht="18.75" x14ac:dyDescent="0.25">
      <c r="A210" s="199" t="s">
        <v>364</v>
      </c>
      <c r="B210" s="200"/>
      <c r="C210" s="200"/>
      <c r="D210" s="200"/>
      <c r="E210" s="201"/>
      <c r="F210" s="200"/>
      <c r="G210" s="200"/>
      <c r="H210" s="202"/>
    </row>
    <row r="211" spans="1:8" ht="18" x14ac:dyDescent="0.25">
      <c r="A211" s="577" t="s">
        <v>365</v>
      </c>
      <c r="B211" s="578"/>
      <c r="C211" s="578"/>
      <c r="D211" s="578"/>
      <c r="E211" s="578"/>
      <c r="F211" s="578"/>
      <c r="G211" s="578"/>
      <c r="H211" s="579"/>
    </row>
    <row r="212" spans="1:8" ht="18.75" x14ac:dyDescent="0.3">
      <c r="A212" s="580" t="s">
        <v>366</v>
      </c>
      <c r="B212" s="581"/>
      <c r="C212" s="581"/>
      <c r="D212" s="581"/>
      <c r="E212" s="581"/>
      <c r="F212" s="581"/>
      <c r="G212" s="581"/>
      <c r="H212" s="582"/>
    </row>
    <row r="213" spans="1:8" ht="18.75" x14ac:dyDescent="0.3">
      <c r="A213" s="580" t="s">
        <v>367</v>
      </c>
      <c r="B213" s="581"/>
      <c r="C213" s="581"/>
      <c r="D213" s="581"/>
      <c r="E213" s="581"/>
      <c r="F213" s="203"/>
      <c r="G213" s="204" t="s">
        <v>368</v>
      </c>
      <c r="H213" s="205"/>
    </row>
    <row r="214" spans="1:8" ht="18.75" x14ac:dyDescent="0.3">
      <c r="A214" s="206" t="s">
        <v>369</v>
      </c>
      <c r="B214" s="207"/>
      <c r="C214" s="207"/>
      <c r="D214" s="207"/>
      <c r="E214" s="208"/>
      <c r="F214" s="209"/>
      <c r="G214" s="209" t="s">
        <v>370</v>
      </c>
      <c r="H214" s="210"/>
    </row>
    <row r="215" spans="1:8" ht="18.75" x14ac:dyDescent="0.3">
      <c r="A215" s="580" t="s">
        <v>371</v>
      </c>
      <c r="B215" s="581"/>
      <c r="C215" s="581"/>
      <c r="D215" s="581"/>
      <c r="E215" s="581"/>
      <c r="F215" s="581"/>
      <c r="G215" s="581"/>
      <c r="H215" s="582"/>
    </row>
    <row r="216" spans="1:8" ht="18.75" x14ac:dyDescent="0.3">
      <c r="A216" s="580" t="s">
        <v>367</v>
      </c>
      <c r="B216" s="581"/>
      <c r="C216" s="581"/>
      <c r="D216" s="581"/>
      <c r="E216" s="581"/>
      <c r="F216" s="203"/>
      <c r="G216" s="204" t="s">
        <v>368</v>
      </c>
      <c r="H216" s="205"/>
    </row>
    <row r="217" spans="1:8" ht="18.75" x14ac:dyDescent="0.3">
      <c r="A217" s="211" t="s">
        <v>372</v>
      </c>
      <c r="B217" s="212"/>
      <c r="C217" s="212"/>
      <c r="D217" s="212"/>
      <c r="E217" s="213"/>
      <c r="F217" s="214"/>
      <c r="G217" s="215" t="s">
        <v>370</v>
      </c>
      <c r="H217" s="216"/>
    </row>
    <row r="218" spans="1:8" ht="18.75" x14ac:dyDescent="0.3">
      <c r="A218" s="211" t="s">
        <v>373</v>
      </c>
      <c r="B218" s="212"/>
      <c r="C218" s="212"/>
      <c r="D218" s="212"/>
      <c r="E218" s="213"/>
      <c r="F218" s="214"/>
      <c r="G218" s="209" t="s">
        <v>370</v>
      </c>
      <c r="H218" s="210"/>
    </row>
    <row r="219" spans="1:8" ht="18.75" x14ac:dyDescent="0.3">
      <c r="A219" s="211" t="s">
        <v>374</v>
      </c>
      <c r="B219" s="212"/>
      <c r="C219" s="212"/>
      <c r="D219" s="212"/>
      <c r="E219" s="213"/>
      <c r="F219" s="212"/>
      <c r="G219" s="217" t="s">
        <v>375</v>
      </c>
      <c r="H219" s="218"/>
    </row>
    <row r="220" spans="1:8" ht="18.75" x14ac:dyDescent="0.3">
      <c r="A220" s="211" t="s">
        <v>376</v>
      </c>
      <c r="B220" s="212"/>
      <c r="C220" s="212"/>
      <c r="D220" s="212"/>
      <c r="E220" s="213"/>
      <c r="F220" s="212"/>
      <c r="G220" s="217" t="s">
        <v>375</v>
      </c>
      <c r="H220" s="218"/>
    </row>
    <row r="221" spans="1:8" ht="18.75" x14ac:dyDescent="0.3">
      <c r="A221" s="580" t="s">
        <v>377</v>
      </c>
      <c r="B221" s="581"/>
      <c r="C221" s="581"/>
      <c r="D221" s="581"/>
      <c r="E221" s="581"/>
      <c r="F221" s="581"/>
      <c r="G221" s="581"/>
      <c r="H221" s="582"/>
    </row>
    <row r="222" spans="1:8" ht="18.75" x14ac:dyDescent="0.3">
      <c r="A222" s="580" t="s">
        <v>367</v>
      </c>
      <c r="B222" s="581"/>
      <c r="C222" s="581"/>
      <c r="D222" s="581"/>
      <c r="E222" s="581"/>
      <c r="F222" s="219"/>
      <c r="G222" s="219"/>
      <c r="H222" s="220"/>
    </row>
    <row r="223" spans="1:8" ht="18.75" x14ac:dyDescent="0.3">
      <c r="A223" s="206" t="s">
        <v>378</v>
      </c>
      <c r="B223" s="204"/>
      <c r="C223" s="221" t="s">
        <v>415</v>
      </c>
      <c r="D223" s="221"/>
      <c r="E223" s="222"/>
      <c r="F223" s="221"/>
      <c r="G223" s="221"/>
      <c r="H223" s="205"/>
    </row>
    <row r="224" spans="1:8" ht="18.75" x14ac:dyDescent="0.3">
      <c r="A224" s="223" t="s">
        <v>380</v>
      </c>
      <c r="B224" s="224"/>
      <c r="C224" s="217"/>
      <c r="D224" s="217"/>
      <c r="E224" s="225"/>
      <c r="F224" s="217"/>
      <c r="G224" s="217"/>
      <c r="H224" s="218"/>
    </row>
    <row r="225" spans="1:8" ht="18.75" x14ac:dyDescent="0.3">
      <c r="A225" s="580" t="s">
        <v>381</v>
      </c>
      <c r="B225" s="581"/>
      <c r="C225" s="581"/>
      <c r="D225" s="581"/>
      <c r="E225" s="598"/>
      <c r="F225" s="226"/>
      <c r="G225" s="215" t="s">
        <v>382</v>
      </c>
      <c r="H225" s="227"/>
    </row>
    <row r="226" spans="1:8" ht="18.75" x14ac:dyDescent="0.3">
      <c r="A226" s="228" t="s">
        <v>383</v>
      </c>
      <c r="B226" s="215" t="s">
        <v>19</v>
      </c>
      <c r="C226" s="215" t="s">
        <v>383</v>
      </c>
      <c r="D226" s="215" t="s">
        <v>19</v>
      </c>
      <c r="E226" s="229"/>
      <c r="F226" s="215" t="s">
        <v>384</v>
      </c>
      <c r="G226" s="215"/>
      <c r="H226" s="230" t="s">
        <v>19</v>
      </c>
    </row>
    <row r="227" spans="1:8" ht="18.75" x14ac:dyDescent="0.3">
      <c r="A227" s="231" t="s">
        <v>385</v>
      </c>
      <c r="B227" s="215" t="s">
        <v>386</v>
      </c>
      <c r="C227" s="232" t="s">
        <v>387</v>
      </c>
      <c r="D227" s="232" t="s">
        <v>388</v>
      </c>
      <c r="E227" s="229"/>
      <c r="F227" s="232">
        <v>3</v>
      </c>
      <c r="G227" s="232"/>
      <c r="H227" s="233" t="s">
        <v>375</v>
      </c>
    </row>
    <row r="228" spans="1:8" ht="18.75" x14ac:dyDescent="0.3">
      <c r="A228" s="231" t="s">
        <v>389</v>
      </c>
      <c r="B228" s="215" t="s">
        <v>390</v>
      </c>
      <c r="C228" s="232" t="s">
        <v>391</v>
      </c>
      <c r="D228" s="232" t="s">
        <v>392</v>
      </c>
      <c r="E228" s="229"/>
      <c r="F228" s="232">
        <v>2</v>
      </c>
      <c r="G228" s="232"/>
      <c r="H228" s="233" t="s">
        <v>370</v>
      </c>
    </row>
    <row r="229" spans="1:8" ht="18.75" x14ac:dyDescent="0.3">
      <c r="A229" s="231" t="s">
        <v>393</v>
      </c>
      <c r="B229" s="215" t="s">
        <v>394</v>
      </c>
      <c r="C229" s="232" t="s">
        <v>395</v>
      </c>
      <c r="D229" s="232" t="s">
        <v>396</v>
      </c>
      <c r="E229" s="229"/>
      <c r="F229" s="232">
        <v>1</v>
      </c>
      <c r="G229" s="232"/>
      <c r="H229" s="233" t="s">
        <v>397</v>
      </c>
    </row>
    <row r="230" spans="1:8" ht="18.75" x14ac:dyDescent="0.3">
      <c r="A230" s="231" t="s">
        <v>398</v>
      </c>
      <c r="B230" s="215" t="s">
        <v>399</v>
      </c>
      <c r="C230" s="232" t="s">
        <v>400</v>
      </c>
      <c r="D230" s="232" t="s">
        <v>401</v>
      </c>
      <c r="E230" s="234"/>
      <c r="F230" s="235"/>
      <c r="G230" s="236"/>
      <c r="H230" s="237"/>
    </row>
    <row r="231" spans="1:8" ht="19.5" thickBot="1" x14ac:dyDescent="0.35">
      <c r="A231" s="269" t="s">
        <v>405</v>
      </c>
      <c r="B231" s="270"/>
      <c r="C231" s="271" t="s">
        <v>402</v>
      </c>
      <c r="D231" s="272"/>
      <c r="E231" s="273"/>
      <c r="F231" s="272"/>
      <c r="G231" s="271" t="s">
        <v>403</v>
      </c>
      <c r="H231" s="290"/>
    </row>
    <row r="232" spans="1:8" ht="15.75" thickBot="1" x14ac:dyDescent="0.3"/>
    <row r="233" spans="1:8" ht="18.75" x14ac:dyDescent="0.3">
      <c r="A233" s="583" t="s">
        <v>0</v>
      </c>
      <c r="B233" s="584"/>
      <c r="C233" s="584"/>
      <c r="D233" s="584"/>
      <c r="E233" s="584"/>
      <c r="F233" s="584"/>
      <c r="G233" s="584"/>
      <c r="H233" s="585"/>
    </row>
    <row r="234" spans="1:8" ht="15.75" x14ac:dyDescent="0.25">
      <c r="A234" s="586" t="s">
        <v>1</v>
      </c>
      <c r="B234" s="587"/>
      <c r="C234" s="587"/>
      <c r="D234" s="587"/>
      <c r="E234" s="587"/>
      <c r="F234" s="587"/>
      <c r="G234" s="587"/>
      <c r="H234" s="588"/>
    </row>
    <row r="235" spans="1:8" ht="18.75" x14ac:dyDescent="0.3">
      <c r="A235" s="589" t="s">
        <v>2</v>
      </c>
      <c r="B235" s="590"/>
      <c r="C235" s="590"/>
      <c r="D235" s="590"/>
      <c r="E235" s="590"/>
      <c r="F235" s="590"/>
      <c r="G235" s="590"/>
      <c r="H235" s="591"/>
    </row>
    <row r="236" spans="1:8" ht="15.75" x14ac:dyDescent="0.25">
      <c r="A236" s="586" t="s">
        <v>353</v>
      </c>
      <c r="B236" s="587"/>
      <c r="C236" s="587"/>
      <c r="D236" s="587"/>
      <c r="E236" s="587"/>
      <c r="F236" s="587"/>
      <c r="G236" s="587"/>
      <c r="H236" s="588"/>
    </row>
    <row r="237" spans="1:8" ht="18.75" x14ac:dyDescent="0.3">
      <c r="A237" s="589" t="s">
        <v>354</v>
      </c>
      <c r="B237" s="590"/>
      <c r="C237" s="590"/>
      <c r="D237" s="590"/>
      <c r="E237" s="590"/>
      <c r="F237" s="590"/>
      <c r="G237" s="590"/>
      <c r="H237" s="591"/>
    </row>
    <row r="238" spans="1:8" ht="18.75" x14ac:dyDescent="0.3">
      <c r="A238" s="152" t="s">
        <v>6</v>
      </c>
      <c r="C238" s="17" t="s">
        <v>7</v>
      </c>
      <c r="D238" s="155"/>
      <c r="E238" s="154"/>
      <c r="F238" s="155"/>
      <c r="G238" s="155"/>
      <c r="H238" s="156"/>
    </row>
    <row r="239" spans="1:8" ht="18.75" x14ac:dyDescent="0.3">
      <c r="A239" s="152" t="s">
        <v>9</v>
      </c>
      <c r="C239" s="16" t="s">
        <v>45</v>
      </c>
      <c r="D239" s="16"/>
      <c r="E239" s="154"/>
      <c r="F239" s="157" t="s">
        <v>355</v>
      </c>
      <c r="G239" s="157"/>
      <c r="H239" s="158">
        <v>6</v>
      </c>
    </row>
    <row r="240" spans="1:8" ht="18.75" x14ac:dyDescent="0.3">
      <c r="A240" s="152" t="s">
        <v>8</v>
      </c>
      <c r="C240" s="16">
        <v>1222</v>
      </c>
      <c r="D240" s="71"/>
      <c r="E240" s="159"/>
      <c r="F240" s="153"/>
      <c r="G240" s="153"/>
      <c r="H240" s="160"/>
    </row>
    <row r="241" spans="1:8" ht="18.75" x14ac:dyDescent="0.3">
      <c r="A241" s="152" t="s">
        <v>356</v>
      </c>
      <c r="B241" s="153"/>
      <c r="C241" s="16" t="s">
        <v>46</v>
      </c>
      <c r="D241" s="16"/>
      <c r="E241" s="154"/>
      <c r="F241" s="153"/>
      <c r="G241" s="153"/>
      <c r="H241" s="245"/>
    </row>
    <row r="242" spans="1:8" ht="18.75" x14ac:dyDescent="0.3">
      <c r="A242" s="152" t="s">
        <v>14</v>
      </c>
      <c r="B242" s="153"/>
      <c r="C242" s="161" t="s">
        <v>47</v>
      </c>
      <c r="D242" s="16"/>
      <c r="E242" s="154"/>
      <c r="F242" s="153"/>
      <c r="G242" s="153"/>
      <c r="H242" s="245"/>
    </row>
    <row r="243" spans="1:8" ht="18.75" x14ac:dyDescent="0.3">
      <c r="A243" s="592" t="s">
        <v>357</v>
      </c>
      <c r="B243" s="593"/>
      <c r="C243" s="593"/>
      <c r="D243" s="593"/>
      <c r="E243" s="593"/>
      <c r="F243" s="593"/>
      <c r="G243" s="593"/>
      <c r="H243" s="594"/>
    </row>
    <row r="244" spans="1:8" ht="18.75" x14ac:dyDescent="0.3">
      <c r="A244" s="575" t="s">
        <v>337</v>
      </c>
      <c r="B244" s="566"/>
      <c r="C244" s="566"/>
      <c r="D244" s="566"/>
      <c r="E244" s="566"/>
      <c r="F244" s="566"/>
      <c r="G244" s="566"/>
      <c r="H244" s="576"/>
    </row>
    <row r="245" spans="1:8" ht="56.25" x14ac:dyDescent="0.25">
      <c r="A245" s="165" t="s">
        <v>16</v>
      </c>
      <c r="B245" s="166" t="s">
        <v>17</v>
      </c>
      <c r="C245" s="246" t="s">
        <v>342</v>
      </c>
      <c r="D245" s="246" t="s">
        <v>358</v>
      </c>
      <c r="E245" s="247" t="s">
        <v>344</v>
      </c>
      <c r="F245" s="248" t="s">
        <v>345</v>
      </c>
      <c r="G245" s="246" t="s">
        <v>346</v>
      </c>
      <c r="H245" s="169" t="s">
        <v>19</v>
      </c>
    </row>
    <row r="246" spans="1:8" ht="18.75" x14ac:dyDescent="0.3">
      <c r="A246" s="170">
        <v>1</v>
      </c>
      <c r="B246" s="171" t="s">
        <v>21</v>
      </c>
      <c r="C246" s="260">
        <v>7.75</v>
      </c>
      <c r="D246" s="173">
        <v>4</v>
      </c>
      <c r="E246" s="174">
        <v>4</v>
      </c>
      <c r="F246" s="260">
        <v>46.5</v>
      </c>
      <c r="G246" s="175">
        <f t="shared" ref="G246:G247" si="22">SUM(C246:F246)</f>
        <v>62.25</v>
      </c>
      <c r="H246" s="291" t="str">
        <f t="shared" ref="H246:H251" si="23">IF(G246&gt;=91,"A1",IF(G246&gt;=81,"A2",IF(G246&gt;=71,"B1",IF(G246&gt;=61,"B2",IF(G246&gt;=51,"C1",IF(G246&gt;=41,"C2",IF(G246&gt;=33,"D","E")))))))</f>
        <v>B2</v>
      </c>
    </row>
    <row r="247" spans="1:8" ht="18.75" x14ac:dyDescent="0.3">
      <c r="A247" s="170">
        <v>2</v>
      </c>
      <c r="B247" s="171" t="s">
        <v>22</v>
      </c>
      <c r="C247" s="260">
        <v>6.5</v>
      </c>
      <c r="D247" s="173">
        <v>4</v>
      </c>
      <c r="E247" s="174">
        <v>4</v>
      </c>
      <c r="F247" s="173">
        <v>50</v>
      </c>
      <c r="G247" s="179">
        <f t="shared" si="22"/>
        <v>64.5</v>
      </c>
      <c r="H247" s="292" t="str">
        <f t="shared" si="23"/>
        <v>B2</v>
      </c>
    </row>
    <row r="248" spans="1:8" ht="18.75" x14ac:dyDescent="0.3">
      <c r="A248" s="170">
        <v>3</v>
      </c>
      <c r="B248" s="171" t="s">
        <v>23</v>
      </c>
      <c r="C248" s="173">
        <v>7.75</v>
      </c>
      <c r="D248" s="173">
        <v>4</v>
      </c>
      <c r="E248" s="174">
        <v>4</v>
      </c>
      <c r="F248" s="173">
        <v>59</v>
      </c>
      <c r="G248" s="183">
        <f t="shared" ref="G248" si="24">SUM(C248:F248)</f>
        <v>74.75</v>
      </c>
      <c r="H248" s="292" t="str">
        <f t="shared" si="23"/>
        <v>B1</v>
      </c>
    </row>
    <row r="249" spans="1:8" ht="18.75" x14ac:dyDescent="0.3">
      <c r="A249" s="170">
        <v>4</v>
      </c>
      <c r="B249" s="171" t="s">
        <v>24</v>
      </c>
      <c r="C249" s="177">
        <v>9.25</v>
      </c>
      <c r="D249" s="173">
        <v>4</v>
      </c>
      <c r="E249" s="174">
        <v>5</v>
      </c>
      <c r="F249" s="173">
        <v>73.5</v>
      </c>
      <c r="G249" s="183">
        <f t="shared" ref="G249:G250" si="25">SUM(C249:F249)</f>
        <v>91.75</v>
      </c>
      <c r="H249" s="292" t="str">
        <f t="shared" si="23"/>
        <v>A1</v>
      </c>
    </row>
    <row r="250" spans="1:8" ht="18.75" x14ac:dyDescent="0.3">
      <c r="A250" s="170">
        <v>5</v>
      </c>
      <c r="B250" s="171" t="s">
        <v>359</v>
      </c>
      <c r="C250" s="173">
        <v>9</v>
      </c>
      <c r="D250" s="173">
        <v>5</v>
      </c>
      <c r="E250" s="174">
        <v>5</v>
      </c>
      <c r="F250" s="173">
        <v>48</v>
      </c>
      <c r="G250" s="178">
        <f t="shared" si="25"/>
        <v>67</v>
      </c>
      <c r="H250" s="292" t="str">
        <f t="shared" si="23"/>
        <v>B2</v>
      </c>
    </row>
    <row r="251" spans="1:8" ht="18.75" x14ac:dyDescent="0.3">
      <c r="A251" s="170">
        <v>6</v>
      </c>
      <c r="B251" s="180" t="s">
        <v>360</v>
      </c>
      <c r="C251" s="173">
        <v>7.25</v>
      </c>
      <c r="D251" s="173"/>
      <c r="E251" s="174"/>
      <c r="F251" s="173"/>
      <c r="G251" s="260">
        <v>31.5</v>
      </c>
      <c r="H251" s="186" t="str">
        <f t="shared" si="23"/>
        <v>E</v>
      </c>
    </row>
    <row r="252" spans="1:8" ht="18.75" x14ac:dyDescent="0.3">
      <c r="A252" s="170">
        <v>7</v>
      </c>
      <c r="B252" s="171" t="s">
        <v>361</v>
      </c>
      <c r="C252" s="183"/>
      <c r="D252" s="183"/>
      <c r="E252" s="174"/>
      <c r="F252" s="250">
        <v>45</v>
      </c>
      <c r="G252" s="263"/>
      <c r="H252" s="186"/>
    </row>
    <row r="253" spans="1:8" ht="18.75" x14ac:dyDescent="0.3">
      <c r="A253" s="170">
        <v>8</v>
      </c>
      <c r="B253" s="171" t="s">
        <v>362</v>
      </c>
      <c r="C253" s="251"/>
      <c r="D253" s="251"/>
      <c r="E253" s="252"/>
      <c r="F253" s="191">
        <v>45.5</v>
      </c>
      <c r="G253" s="263"/>
      <c r="H253" s="186"/>
    </row>
    <row r="254" spans="1:8" ht="18.75" x14ac:dyDescent="0.3">
      <c r="A254" s="193" t="s">
        <v>27</v>
      </c>
      <c r="B254" s="194"/>
      <c r="C254" s="195"/>
      <c r="D254" s="195"/>
      <c r="E254" s="195"/>
      <c r="F254" s="196"/>
      <c r="G254" s="265">
        <f>SUM(G246:G251)</f>
        <v>391.75</v>
      </c>
      <c r="H254" s="182"/>
    </row>
    <row r="255" spans="1:8" ht="18.75" x14ac:dyDescent="0.3">
      <c r="A255" s="193" t="s">
        <v>363</v>
      </c>
      <c r="B255" s="194"/>
      <c r="C255" s="195"/>
      <c r="D255" s="195"/>
      <c r="E255" s="195"/>
      <c r="F255" s="196"/>
      <c r="G255" s="198">
        <f>G254/550*100</f>
        <v>71.227272727272734</v>
      </c>
      <c r="H255" s="182" t="str">
        <f t="shared" ref="H255" si="26">IF(G255&gt;=91,"A1",IF(G255&gt;=81,"A2",IF(G255&gt;=71,"B1",IF(G255&gt;=61,"B2",IF(G255&gt;=51,"C1",IF(G255&gt;=41,"C2",IF(G255&gt;=33,"D","E")))))))</f>
        <v>B1</v>
      </c>
    </row>
    <row r="256" spans="1:8" ht="18.75" x14ac:dyDescent="0.25">
      <c r="A256" s="199" t="s">
        <v>364</v>
      </c>
      <c r="B256" s="200"/>
      <c r="C256" s="200"/>
      <c r="D256" s="200"/>
      <c r="E256" s="201"/>
      <c r="F256" s="200"/>
      <c r="G256" s="200"/>
      <c r="H256" s="202"/>
    </row>
    <row r="257" spans="1:8" ht="18" x14ac:dyDescent="0.25">
      <c r="A257" s="577" t="s">
        <v>365</v>
      </c>
      <c r="B257" s="578"/>
      <c r="C257" s="578"/>
      <c r="D257" s="578"/>
      <c r="E257" s="578"/>
      <c r="F257" s="578"/>
      <c r="G257" s="578"/>
      <c r="H257" s="579"/>
    </row>
    <row r="258" spans="1:8" ht="18.75" x14ac:dyDescent="0.3">
      <c r="A258" s="580" t="s">
        <v>366</v>
      </c>
      <c r="B258" s="581"/>
      <c r="C258" s="581"/>
      <c r="D258" s="581"/>
      <c r="E258" s="581"/>
      <c r="F258" s="581"/>
      <c r="G258" s="581"/>
      <c r="H258" s="582"/>
    </row>
    <row r="259" spans="1:8" ht="18.75" x14ac:dyDescent="0.3">
      <c r="A259" s="580" t="s">
        <v>367</v>
      </c>
      <c r="B259" s="581"/>
      <c r="C259" s="581"/>
      <c r="D259" s="581"/>
      <c r="E259" s="581"/>
      <c r="F259" s="203"/>
      <c r="G259" s="204" t="s">
        <v>368</v>
      </c>
      <c r="H259" s="205"/>
    </row>
    <row r="260" spans="1:8" ht="18.75" x14ac:dyDescent="0.3">
      <c r="A260" s="206" t="s">
        <v>369</v>
      </c>
      <c r="B260" s="207"/>
      <c r="C260" s="207"/>
      <c r="D260" s="207"/>
      <c r="E260" s="208"/>
      <c r="F260" s="209"/>
      <c r="G260" s="209" t="s">
        <v>370</v>
      </c>
      <c r="H260" s="210"/>
    </row>
    <row r="261" spans="1:8" ht="18.75" x14ac:dyDescent="0.3">
      <c r="A261" s="580" t="s">
        <v>371</v>
      </c>
      <c r="B261" s="581"/>
      <c r="C261" s="581"/>
      <c r="D261" s="581"/>
      <c r="E261" s="581"/>
      <c r="F261" s="581"/>
      <c r="G261" s="581"/>
      <c r="H261" s="582"/>
    </row>
    <row r="262" spans="1:8" ht="18.75" x14ac:dyDescent="0.3">
      <c r="A262" s="580" t="s">
        <v>367</v>
      </c>
      <c r="B262" s="581"/>
      <c r="C262" s="581"/>
      <c r="D262" s="581"/>
      <c r="E262" s="581"/>
      <c r="F262" s="203"/>
      <c r="G262" s="204" t="s">
        <v>368</v>
      </c>
      <c r="H262" s="205"/>
    </row>
    <row r="263" spans="1:8" ht="18.75" x14ac:dyDescent="0.3">
      <c r="A263" s="211" t="s">
        <v>372</v>
      </c>
      <c r="B263" s="212"/>
      <c r="C263" s="212"/>
      <c r="D263" s="212"/>
      <c r="E263" s="213"/>
      <c r="F263" s="214"/>
      <c r="G263" s="215" t="s">
        <v>375</v>
      </c>
      <c r="H263" s="216"/>
    </row>
    <row r="264" spans="1:8" ht="18.75" x14ac:dyDescent="0.3">
      <c r="A264" s="211" t="s">
        <v>373</v>
      </c>
      <c r="B264" s="212"/>
      <c r="C264" s="212"/>
      <c r="D264" s="212"/>
      <c r="E264" s="213"/>
      <c r="F264" s="214"/>
      <c r="G264" s="209" t="s">
        <v>375</v>
      </c>
      <c r="H264" s="210"/>
    </row>
    <row r="265" spans="1:8" ht="18.75" x14ac:dyDescent="0.3">
      <c r="A265" s="211" t="s">
        <v>374</v>
      </c>
      <c r="B265" s="212"/>
      <c r="C265" s="212"/>
      <c r="D265" s="212"/>
      <c r="E265" s="213"/>
      <c r="F265" s="212"/>
      <c r="G265" s="217" t="s">
        <v>375</v>
      </c>
      <c r="H265" s="218"/>
    </row>
    <row r="266" spans="1:8" ht="18.75" x14ac:dyDescent="0.3">
      <c r="A266" s="211" t="s">
        <v>376</v>
      </c>
      <c r="B266" s="212"/>
      <c r="C266" s="212"/>
      <c r="D266" s="212"/>
      <c r="E266" s="213"/>
      <c r="F266" s="212"/>
      <c r="G266" s="217" t="s">
        <v>375</v>
      </c>
      <c r="H266" s="218"/>
    </row>
    <row r="267" spans="1:8" ht="18.75" x14ac:dyDescent="0.3">
      <c r="A267" s="580" t="s">
        <v>377</v>
      </c>
      <c r="B267" s="581"/>
      <c r="C267" s="581"/>
      <c r="D267" s="581"/>
      <c r="E267" s="581"/>
      <c r="F267" s="581"/>
      <c r="G267" s="581"/>
      <c r="H267" s="582"/>
    </row>
    <row r="268" spans="1:8" ht="18.75" x14ac:dyDescent="0.3">
      <c r="A268" s="580" t="s">
        <v>367</v>
      </c>
      <c r="B268" s="581"/>
      <c r="C268" s="581"/>
      <c r="D268" s="581"/>
      <c r="E268" s="581"/>
      <c r="F268" s="219"/>
      <c r="G268" s="219"/>
      <c r="H268" s="220"/>
    </row>
    <row r="269" spans="1:8" ht="18.75" x14ac:dyDescent="0.3">
      <c r="A269" s="206" t="s">
        <v>378</v>
      </c>
      <c r="B269" s="204"/>
      <c r="C269" s="221" t="s">
        <v>416</v>
      </c>
      <c r="D269" s="221"/>
      <c r="E269" s="222"/>
      <c r="F269" s="221"/>
      <c r="G269" s="221"/>
      <c r="H269" s="205"/>
    </row>
    <row r="270" spans="1:8" ht="18.75" x14ac:dyDescent="0.3">
      <c r="A270" s="223" t="s">
        <v>380</v>
      </c>
      <c r="B270" s="224"/>
      <c r="C270" s="217"/>
      <c r="D270" s="217"/>
      <c r="E270" s="225"/>
      <c r="F270" s="217"/>
      <c r="G270" s="217"/>
      <c r="H270" s="218"/>
    </row>
    <row r="271" spans="1:8" ht="18.75" x14ac:dyDescent="0.3">
      <c r="A271" s="580" t="s">
        <v>381</v>
      </c>
      <c r="B271" s="581"/>
      <c r="C271" s="581"/>
      <c r="D271" s="581"/>
      <c r="E271" s="598"/>
      <c r="F271" s="226"/>
      <c r="G271" s="215" t="s">
        <v>382</v>
      </c>
      <c r="H271" s="227"/>
    </row>
    <row r="272" spans="1:8" ht="18.75" x14ac:dyDescent="0.3">
      <c r="A272" s="228" t="s">
        <v>383</v>
      </c>
      <c r="B272" s="215" t="s">
        <v>19</v>
      </c>
      <c r="C272" s="215" t="s">
        <v>383</v>
      </c>
      <c r="D272" s="215" t="s">
        <v>19</v>
      </c>
      <c r="E272" s="229"/>
      <c r="F272" s="215" t="s">
        <v>384</v>
      </c>
      <c r="G272" s="215"/>
      <c r="H272" s="230" t="s">
        <v>19</v>
      </c>
    </row>
    <row r="273" spans="1:8" ht="18.75" x14ac:dyDescent="0.3">
      <c r="A273" s="231" t="s">
        <v>385</v>
      </c>
      <c r="B273" s="215" t="s">
        <v>386</v>
      </c>
      <c r="C273" s="232" t="s">
        <v>387</v>
      </c>
      <c r="D273" s="232" t="s">
        <v>388</v>
      </c>
      <c r="E273" s="229"/>
      <c r="F273" s="232">
        <v>3</v>
      </c>
      <c r="G273" s="232"/>
      <c r="H273" s="233" t="s">
        <v>375</v>
      </c>
    </row>
    <row r="274" spans="1:8" ht="18.75" x14ac:dyDescent="0.3">
      <c r="A274" s="231" t="s">
        <v>389</v>
      </c>
      <c r="B274" s="215" t="s">
        <v>390</v>
      </c>
      <c r="C274" s="232" t="s">
        <v>391</v>
      </c>
      <c r="D274" s="232" t="s">
        <v>392</v>
      </c>
      <c r="E274" s="229"/>
      <c r="F274" s="232">
        <v>2</v>
      </c>
      <c r="G274" s="232"/>
      <c r="H274" s="233" t="s">
        <v>370</v>
      </c>
    </row>
    <row r="275" spans="1:8" ht="18.75" x14ac:dyDescent="0.3">
      <c r="A275" s="231" t="s">
        <v>393</v>
      </c>
      <c r="B275" s="215" t="s">
        <v>394</v>
      </c>
      <c r="C275" s="232" t="s">
        <v>395</v>
      </c>
      <c r="D275" s="232" t="s">
        <v>396</v>
      </c>
      <c r="E275" s="229"/>
      <c r="F275" s="232">
        <v>1</v>
      </c>
      <c r="G275" s="232"/>
      <c r="H275" s="233" t="s">
        <v>397</v>
      </c>
    </row>
    <row r="276" spans="1:8" ht="18.75" x14ac:dyDescent="0.3">
      <c r="A276" s="231" t="s">
        <v>398</v>
      </c>
      <c r="B276" s="215" t="s">
        <v>399</v>
      </c>
      <c r="C276" s="232" t="s">
        <v>400</v>
      </c>
      <c r="D276" s="232" t="s">
        <v>401</v>
      </c>
      <c r="E276" s="234"/>
      <c r="F276" s="235"/>
      <c r="G276" s="236"/>
      <c r="H276" s="237"/>
    </row>
    <row r="277" spans="1:8" ht="19.5" thickBot="1" x14ac:dyDescent="0.35">
      <c r="A277" s="269" t="s">
        <v>405</v>
      </c>
      <c r="B277" s="270"/>
      <c r="C277" s="271" t="s">
        <v>402</v>
      </c>
      <c r="D277" s="272"/>
      <c r="E277" s="273"/>
      <c r="F277" s="272"/>
      <c r="G277" s="271" t="s">
        <v>403</v>
      </c>
      <c r="H277" s="258"/>
    </row>
    <row r="278" spans="1:8" ht="15.75" thickBot="1" x14ac:dyDescent="0.3"/>
    <row r="279" spans="1:8" ht="18.75" x14ac:dyDescent="0.3">
      <c r="A279" s="583" t="s">
        <v>0</v>
      </c>
      <c r="B279" s="584"/>
      <c r="C279" s="584"/>
      <c r="D279" s="584"/>
      <c r="E279" s="584"/>
      <c r="F279" s="584"/>
      <c r="G279" s="584"/>
      <c r="H279" s="585"/>
    </row>
    <row r="280" spans="1:8" ht="15.75" x14ac:dyDescent="0.25">
      <c r="A280" s="586" t="s">
        <v>1</v>
      </c>
      <c r="B280" s="587"/>
      <c r="C280" s="587"/>
      <c r="D280" s="587"/>
      <c r="E280" s="587"/>
      <c r="F280" s="587"/>
      <c r="G280" s="587"/>
      <c r="H280" s="588"/>
    </row>
    <row r="281" spans="1:8" ht="18.75" x14ac:dyDescent="0.3">
      <c r="A281" s="589" t="s">
        <v>2</v>
      </c>
      <c r="B281" s="590"/>
      <c r="C281" s="590"/>
      <c r="D281" s="590"/>
      <c r="E281" s="590"/>
      <c r="F281" s="590"/>
      <c r="G281" s="590"/>
      <c r="H281" s="591"/>
    </row>
    <row r="282" spans="1:8" ht="15.75" x14ac:dyDescent="0.25">
      <c r="A282" s="586" t="s">
        <v>353</v>
      </c>
      <c r="B282" s="587"/>
      <c r="C282" s="587"/>
      <c r="D282" s="587"/>
      <c r="E282" s="587"/>
      <c r="F282" s="587"/>
      <c r="G282" s="587"/>
      <c r="H282" s="588"/>
    </row>
    <row r="283" spans="1:8" ht="18.75" x14ac:dyDescent="0.3">
      <c r="A283" s="589" t="s">
        <v>354</v>
      </c>
      <c r="B283" s="590"/>
      <c r="C283" s="590"/>
      <c r="D283" s="590"/>
      <c r="E283" s="590"/>
      <c r="F283" s="590"/>
      <c r="G283" s="590"/>
      <c r="H283" s="591"/>
    </row>
    <row r="284" spans="1:8" ht="18.75" x14ac:dyDescent="0.3">
      <c r="A284" s="152" t="s">
        <v>6</v>
      </c>
      <c r="C284" s="17" t="s">
        <v>7</v>
      </c>
      <c r="D284" s="155"/>
      <c r="E284" s="154"/>
      <c r="F284" s="155"/>
      <c r="G284" s="155"/>
      <c r="H284" s="156"/>
    </row>
    <row r="285" spans="1:8" ht="18.75" x14ac:dyDescent="0.3">
      <c r="A285" s="152" t="s">
        <v>9</v>
      </c>
      <c r="C285" s="17" t="s">
        <v>49</v>
      </c>
      <c r="D285" s="17"/>
      <c r="E285" s="154"/>
      <c r="F285" s="157" t="s">
        <v>355</v>
      </c>
      <c r="G285" s="157"/>
      <c r="H285" s="158">
        <v>7</v>
      </c>
    </row>
    <row r="286" spans="1:8" ht="18.75" x14ac:dyDescent="0.3">
      <c r="A286" s="152" t="s">
        <v>8</v>
      </c>
      <c r="C286" s="259">
        <v>1289</v>
      </c>
      <c r="D286" s="293"/>
      <c r="E286" s="159"/>
      <c r="F286" s="153"/>
      <c r="G286" s="153"/>
      <c r="H286" s="160"/>
    </row>
    <row r="287" spans="1:8" ht="18.75" x14ac:dyDescent="0.3">
      <c r="A287" s="152" t="s">
        <v>356</v>
      </c>
      <c r="B287" s="153"/>
      <c r="C287" s="16" t="s">
        <v>50</v>
      </c>
      <c r="D287" s="153"/>
      <c r="E287" s="154"/>
      <c r="F287" s="153"/>
      <c r="G287" s="153"/>
      <c r="H287" s="245"/>
    </row>
    <row r="288" spans="1:8" ht="18.75" x14ac:dyDescent="0.3">
      <c r="A288" s="152" t="s">
        <v>14</v>
      </c>
      <c r="B288" s="153" t="s">
        <v>406</v>
      </c>
      <c r="C288" s="161" t="s">
        <v>51</v>
      </c>
      <c r="D288" s="153"/>
      <c r="E288" s="154"/>
      <c r="F288" s="153"/>
      <c r="G288" s="153"/>
      <c r="H288" s="245"/>
    </row>
    <row r="289" spans="1:8" ht="18.75" x14ac:dyDescent="0.3">
      <c r="A289" s="592" t="s">
        <v>357</v>
      </c>
      <c r="B289" s="593"/>
      <c r="C289" s="593"/>
      <c r="D289" s="593"/>
      <c r="E289" s="593"/>
      <c r="F289" s="593"/>
      <c r="G289" s="593"/>
      <c r="H289" s="594"/>
    </row>
    <row r="290" spans="1:8" ht="18.75" x14ac:dyDescent="0.3">
      <c r="A290" s="575" t="s">
        <v>337</v>
      </c>
      <c r="B290" s="566"/>
      <c r="C290" s="566"/>
      <c r="D290" s="566"/>
      <c r="E290" s="566"/>
      <c r="F290" s="566"/>
      <c r="G290" s="566"/>
      <c r="H290" s="576"/>
    </row>
    <row r="291" spans="1:8" ht="56.25" x14ac:dyDescent="0.25">
      <c r="A291" s="165" t="s">
        <v>16</v>
      </c>
      <c r="B291" s="166" t="s">
        <v>17</v>
      </c>
      <c r="C291" s="246" t="s">
        <v>342</v>
      </c>
      <c r="D291" s="246" t="s">
        <v>358</v>
      </c>
      <c r="E291" s="247" t="s">
        <v>344</v>
      </c>
      <c r="F291" s="248" t="s">
        <v>345</v>
      </c>
      <c r="G291" s="246" t="s">
        <v>346</v>
      </c>
      <c r="H291" s="169" t="s">
        <v>19</v>
      </c>
    </row>
    <row r="292" spans="1:8" ht="18.75" x14ac:dyDescent="0.25">
      <c r="A292" s="165"/>
      <c r="B292" s="166"/>
      <c r="C292" s="278"/>
      <c r="D292" s="278"/>
      <c r="E292" s="279"/>
      <c r="F292" s="280"/>
      <c r="G292" s="278"/>
      <c r="H292" s="281"/>
    </row>
    <row r="293" spans="1:8" ht="18.75" x14ac:dyDescent="0.25">
      <c r="A293" s="165"/>
      <c r="B293" s="166"/>
      <c r="C293" s="282"/>
      <c r="D293" s="282"/>
      <c r="E293" s="283"/>
      <c r="F293" s="284"/>
      <c r="G293" s="282"/>
      <c r="H293" s="285"/>
    </row>
    <row r="294" spans="1:8" ht="18.75" x14ac:dyDescent="0.3">
      <c r="A294" s="170">
        <v>1</v>
      </c>
      <c r="B294" s="171" t="s">
        <v>21</v>
      </c>
      <c r="C294" s="260">
        <v>8.25</v>
      </c>
      <c r="D294" s="173">
        <v>5</v>
      </c>
      <c r="E294" s="174">
        <v>4</v>
      </c>
      <c r="F294" s="260">
        <v>44</v>
      </c>
      <c r="G294" s="175">
        <f t="shared" ref="G294:G295" si="27">SUM(C294:F294)</f>
        <v>61.25</v>
      </c>
      <c r="H294" s="261" t="str">
        <f t="shared" ref="H294:H299" si="28">IF(G294&gt;=91,"A1",IF(G294&gt;=81,"A2",IF(G294&gt;=71,"B1",IF(G294&gt;=61,"B2",IF(G294&gt;=51,"C1",IF(G294&gt;=41,"C2",IF(G294&gt;=33,"D","E")))))))</f>
        <v>B2</v>
      </c>
    </row>
    <row r="295" spans="1:8" ht="18.75" x14ac:dyDescent="0.3">
      <c r="A295" s="170">
        <v>2</v>
      </c>
      <c r="B295" s="171" t="s">
        <v>22</v>
      </c>
      <c r="C295" s="260">
        <v>5.25</v>
      </c>
      <c r="D295" s="173">
        <v>4</v>
      </c>
      <c r="E295" s="174">
        <v>4</v>
      </c>
      <c r="F295" s="173">
        <v>46.5</v>
      </c>
      <c r="G295" s="183">
        <f t="shared" si="27"/>
        <v>59.75</v>
      </c>
      <c r="H295" s="176" t="str">
        <f t="shared" si="28"/>
        <v>C1</v>
      </c>
    </row>
    <row r="296" spans="1:8" ht="18.75" x14ac:dyDescent="0.3">
      <c r="A296" s="170">
        <v>3</v>
      </c>
      <c r="B296" s="171" t="s">
        <v>23</v>
      </c>
      <c r="C296" s="173">
        <v>8.5</v>
      </c>
      <c r="D296" s="173">
        <v>3</v>
      </c>
      <c r="E296" s="174">
        <v>3.5</v>
      </c>
      <c r="F296" s="173">
        <v>51.5</v>
      </c>
      <c r="G296" s="179">
        <f t="shared" ref="G296" si="29">SUM(C296:F296)</f>
        <v>66.5</v>
      </c>
      <c r="H296" s="176" t="str">
        <f t="shared" si="28"/>
        <v>B2</v>
      </c>
    </row>
    <row r="297" spans="1:8" ht="18.75" x14ac:dyDescent="0.3">
      <c r="A297" s="170">
        <v>4</v>
      </c>
      <c r="B297" s="171" t="s">
        <v>24</v>
      </c>
      <c r="C297" s="177">
        <v>9.25</v>
      </c>
      <c r="D297" s="173">
        <v>4</v>
      </c>
      <c r="E297" s="174">
        <v>4.5</v>
      </c>
      <c r="F297" s="173">
        <v>74.5</v>
      </c>
      <c r="G297" s="183">
        <f t="shared" ref="G297:G298" si="30">SUM(C297:F297)</f>
        <v>92.25</v>
      </c>
      <c r="H297" s="176" t="str">
        <f t="shared" si="28"/>
        <v>A1</v>
      </c>
    </row>
    <row r="298" spans="1:8" ht="18.75" x14ac:dyDescent="0.3">
      <c r="A298" s="170">
        <v>5</v>
      </c>
      <c r="B298" s="171" t="s">
        <v>359</v>
      </c>
      <c r="C298" s="173">
        <v>8.75</v>
      </c>
      <c r="D298" s="173">
        <v>4</v>
      </c>
      <c r="E298" s="174">
        <v>5</v>
      </c>
      <c r="F298" s="173">
        <v>62.5</v>
      </c>
      <c r="G298" s="183">
        <f t="shared" si="30"/>
        <v>80.25</v>
      </c>
      <c r="H298" s="176" t="str">
        <f t="shared" si="28"/>
        <v>B1</v>
      </c>
    </row>
    <row r="299" spans="1:8" ht="18.75" x14ac:dyDescent="0.3">
      <c r="A299" s="170">
        <v>6</v>
      </c>
      <c r="B299" s="180" t="s">
        <v>360</v>
      </c>
      <c r="C299" s="173">
        <v>9.25</v>
      </c>
      <c r="D299" s="173"/>
      <c r="E299" s="174"/>
      <c r="F299" s="173"/>
      <c r="G299" s="260">
        <v>33.5</v>
      </c>
      <c r="H299" s="182" t="str">
        <f t="shared" si="28"/>
        <v>D</v>
      </c>
    </row>
    <row r="300" spans="1:8" ht="18.75" x14ac:dyDescent="0.3">
      <c r="A300" s="170">
        <v>7</v>
      </c>
      <c r="B300" s="171" t="s">
        <v>361</v>
      </c>
      <c r="C300" s="183"/>
      <c r="D300" s="183"/>
      <c r="E300" s="174"/>
      <c r="F300" s="250">
        <v>39</v>
      </c>
      <c r="G300" s="263"/>
      <c r="H300" s="186"/>
    </row>
    <row r="301" spans="1:8" ht="18.75" x14ac:dyDescent="0.3">
      <c r="A301" s="170">
        <v>8</v>
      </c>
      <c r="B301" s="171" t="s">
        <v>362</v>
      </c>
      <c r="C301" s="251"/>
      <c r="D301" s="251"/>
      <c r="E301" s="252"/>
      <c r="F301" s="191">
        <v>42</v>
      </c>
      <c r="G301" s="263"/>
      <c r="H301" s="186"/>
    </row>
    <row r="302" spans="1:8" ht="18.75" x14ac:dyDescent="0.3">
      <c r="A302" s="193" t="s">
        <v>27</v>
      </c>
      <c r="B302" s="194"/>
      <c r="C302" s="195"/>
      <c r="D302" s="195"/>
      <c r="E302" s="195"/>
      <c r="F302" s="196"/>
      <c r="G302" s="197">
        <f>SUM(G294:G299)</f>
        <v>393.5</v>
      </c>
      <c r="H302" s="182"/>
    </row>
    <row r="303" spans="1:8" ht="18.75" x14ac:dyDescent="0.3">
      <c r="A303" s="193" t="s">
        <v>363</v>
      </c>
      <c r="B303" s="194"/>
      <c r="C303" s="195"/>
      <c r="D303" s="195"/>
      <c r="E303" s="195"/>
      <c r="F303" s="196"/>
      <c r="G303" s="198">
        <f>G302/550*100</f>
        <v>71.545454545454547</v>
      </c>
      <c r="H303" s="182" t="str">
        <f t="shared" ref="H303" si="31">IF(G303&gt;=91,"A1",IF(G303&gt;=81,"A2",IF(G303&gt;=71,"B1",IF(G303&gt;=61,"B2",IF(G303&gt;=51,"C1",IF(G303&gt;=41,"C2",IF(G303&gt;=33,"D","E")))))))</f>
        <v>B1</v>
      </c>
    </row>
    <row r="304" spans="1:8" ht="18.75" x14ac:dyDescent="0.25">
      <c r="A304" s="199" t="s">
        <v>364</v>
      </c>
      <c r="B304" s="200"/>
      <c r="C304" s="200"/>
      <c r="D304" s="200"/>
      <c r="E304" s="201"/>
      <c r="F304" s="200"/>
      <c r="G304" s="200"/>
      <c r="H304" s="202"/>
    </row>
    <row r="305" spans="1:8" ht="18" x14ac:dyDescent="0.25">
      <c r="A305" s="577" t="s">
        <v>365</v>
      </c>
      <c r="B305" s="578"/>
      <c r="C305" s="578"/>
      <c r="D305" s="578"/>
      <c r="E305" s="578"/>
      <c r="F305" s="578"/>
      <c r="G305" s="578"/>
      <c r="H305" s="579"/>
    </row>
    <row r="306" spans="1:8" ht="18.75" x14ac:dyDescent="0.3">
      <c r="A306" s="580" t="s">
        <v>366</v>
      </c>
      <c r="B306" s="581"/>
      <c r="C306" s="581"/>
      <c r="D306" s="581"/>
      <c r="E306" s="581"/>
      <c r="F306" s="581"/>
      <c r="G306" s="581"/>
      <c r="H306" s="582"/>
    </row>
    <row r="307" spans="1:8" ht="18.75" x14ac:dyDescent="0.3">
      <c r="A307" s="580" t="s">
        <v>367</v>
      </c>
      <c r="B307" s="581"/>
      <c r="C307" s="581"/>
      <c r="D307" s="581"/>
      <c r="E307" s="581"/>
      <c r="F307" s="203"/>
      <c r="G307" s="204" t="s">
        <v>368</v>
      </c>
      <c r="H307" s="205"/>
    </row>
    <row r="308" spans="1:8" ht="18.75" x14ac:dyDescent="0.3">
      <c r="A308" s="206" t="s">
        <v>369</v>
      </c>
      <c r="B308" s="207"/>
      <c r="C308" s="207"/>
      <c r="D308" s="207"/>
      <c r="E308" s="208"/>
      <c r="F308" s="209"/>
      <c r="G308" s="209" t="s">
        <v>370</v>
      </c>
      <c r="H308" s="210"/>
    </row>
    <row r="309" spans="1:8" ht="18.75" x14ac:dyDescent="0.3">
      <c r="A309" s="580" t="s">
        <v>371</v>
      </c>
      <c r="B309" s="581"/>
      <c r="C309" s="581"/>
      <c r="D309" s="581"/>
      <c r="E309" s="581"/>
      <c r="F309" s="581"/>
      <c r="G309" s="581"/>
      <c r="H309" s="582"/>
    </row>
    <row r="310" spans="1:8" ht="18.75" x14ac:dyDescent="0.3">
      <c r="A310" s="580" t="s">
        <v>367</v>
      </c>
      <c r="B310" s="581"/>
      <c r="C310" s="581"/>
      <c r="D310" s="581"/>
      <c r="E310" s="581"/>
      <c r="F310" s="203"/>
      <c r="G310" s="204" t="s">
        <v>368</v>
      </c>
      <c r="H310" s="205"/>
    </row>
    <row r="311" spans="1:8" ht="18.75" x14ac:dyDescent="0.3">
      <c r="A311" s="211" t="s">
        <v>372</v>
      </c>
      <c r="B311" s="212"/>
      <c r="C311" s="212"/>
      <c r="D311" s="212"/>
      <c r="E311" s="213"/>
      <c r="F311" s="214"/>
      <c r="G311" s="215" t="s">
        <v>375</v>
      </c>
      <c r="H311" s="216"/>
    </row>
    <row r="312" spans="1:8" ht="18.75" x14ac:dyDescent="0.3">
      <c r="A312" s="211" t="s">
        <v>373</v>
      </c>
      <c r="B312" s="212"/>
      <c r="C312" s="212"/>
      <c r="D312" s="212"/>
      <c r="E312" s="213"/>
      <c r="F312" s="214"/>
      <c r="G312" s="209" t="s">
        <v>375</v>
      </c>
      <c r="H312" s="210"/>
    </row>
    <row r="313" spans="1:8" ht="18.75" x14ac:dyDescent="0.3">
      <c r="A313" s="211" t="s">
        <v>374</v>
      </c>
      <c r="B313" s="212"/>
      <c r="C313" s="212"/>
      <c r="D313" s="212"/>
      <c r="E313" s="213"/>
      <c r="F313" s="212"/>
      <c r="G313" s="217" t="s">
        <v>375</v>
      </c>
      <c r="H313" s="218"/>
    </row>
    <row r="314" spans="1:8" ht="18.75" x14ac:dyDescent="0.3">
      <c r="A314" s="211" t="s">
        <v>376</v>
      </c>
      <c r="B314" s="212"/>
      <c r="C314" s="212"/>
      <c r="D314" s="212"/>
      <c r="E314" s="213"/>
      <c r="F314" s="212"/>
      <c r="G314" s="217" t="s">
        <v>375</v>
      </c>
      <c r="H314" s="218"/>
    </row>
    <row r="315" spans="1:8" ht="18.75" x14ac:dyDescent="0.3">
      <c r="A315" s="580" t="s">
        <v>377</v>
      </c>
      <c r="B315" s="581"/>
      <c r="C315" s="581"/>
      <c r="D315" s="581"/>
      <c r="E315" s="581"/>
      <c r="F315" s="581"/>
      <c r="G315" s="581"/>
      <c r="H315" s="582"/>
    </row>
    <row r="316" spans="1:8" ht="18.75" x14ac:dyDescent="0.3">
      <c r="A316" s="580" t="s">
        <v>367</v>
      </c>
      <c r="B316" s="581"/>
      <c r="C316" s="581"/>
      <c r="D316" s="581"/>
      <c r="E316" s="581"/>
      <c r="F316" s="219"/>
      <c r="G316" s="219"/>
      <c r="H316" s="220"/>
    </row>
    <row r="317" spans="1:8" ht="18.75" x14ac:dyDescent="0.3">
      <c r="A317" s="206" t="s">
        <v>378</v>
      </c>
      <c r="B317" s="204"/>
      <c r="C317" s="221" t="s">
        <v>415</v>
      </c>
      <c r="D317" s="221"/>
      <c r="E317" s="222"/>
      <c r="F317" s="221"/>
      <c r="G317" s="221"/>
      <c r="H317" s="205"/>
    </row>
    <row r="318" spans="1:8" ht="18.75" x14ac:dyDescent="0.3">
      <c r="A318" s="223" t="s">
        <v>380</v>
      </c>
      <c r="B318" s="224"/>
      <c r="C318" s="217"/>
      <c r="D318" s="217"/>
      <c r="E318" s="225"/>
      <c r="F318" s="217"/>
      <c r="G318" s="217"/>
      <c r="H318" s="218"/>
    </row>
    <row r="319" spans="1:8" ht="18.75" x14ac:dyDescent="0.3">
      <c r="A319" s="580" t="s">
        <v>381</v>
      </c>
      <c r="B319" s="581"/>
      <c r="C319" s="581"/>
      <c r="D319" s="581"/>
      <c r="E319" s="598"/>
      <c r="F319" s="226"/>
      <c r="G319" s="215" t="s">
        <v>382</v>
      </c>
      <c r="H319" s="227"/>
    </row>
    <row r="320" spans="1:8" ht="18.75" x14ac:dyDescent="0.3">
      <c r="A320" s="228" t="s">
        <v>383</v>
      </c>
      <c r="B320" s="215" t="s">
        <v>19</v>
      </c>
      <c r="C320" s="215" t="s">
        <v>383</v>
      </c>
      <c r="D320" s="215" t="s">
        <v>19</v>
      </c>
      <c r="E320" s="229"/>
      <c r="F320" s="215" t="s">
        <v>384</v>
      </c>
      <c r="G320" s="215"/>
      <c r="H320" s="230" t="s">
        <v>19</v>
      </c>
    </row>
    <row r="321" spans="1:8" ht="18.75" x14ac:dyDescent="0.3">
      <c r="A321" s="231" t="s">
        <v>385</v>
      </c>
      <c r="B321" s="215" t="s">
        <v>386</v>
      </c>
      <c r="C321" s="232" t="s">
        <v>387</v>
      </c>
      <c r="D321" s="232" t="s">
        <v>388</v>
      </c>
      <c r="E321" s="229"/>
      <c r="F321" s="232">
        <v>3</v>
      </c>
      <c r="G321" s="232"/>
      <c r="H321" s="233" t="s">
        <v>375</v>
      </c>
    </row>
    <row r="322" spans="1:8" ht="18.75" x14ac:dyDescent="0.3">
      <c r="A322" s="231" t="s">
        <v>389</v>
      </c>
      <c r="B322" s="215" t="s">
        <v>390</v>
      </c>
      <c r="C322" s="232" t="s">
        <v>391</v>
      </c>
      <c r="D322" s="232" t="s">
        <v>392</v>
      </c>
      <c r="E322" s="229"/>
      <c r="F322" s="232">
        <v>2</v>
      </c>
      <c r="G322" s="232"/>
      <c r="H322" s="233" t="s">
        <v>370</v>
      </c>
    </row>
    <row r="323" spans="1:8" ht="18.75" x14ac:dyDescent="0.3">
      <c r="A323" s="231" t="s">
        <v>393</v>
      </c>
      <c r="B323" s="215" t="s">
        <v>394</v>
      </c>
      <c r="C323" s="232" t="s">
        <v>395</v>
      </c>
      <c r="D323" s="232" t="s">
        <v>396</v>
      </c>
      <c r="E323" s="229"/>
      <c r="F323" s="232">
        <v>1</v>
      </c>
      <c r="G323" s="232"/>
      <c r="H323" s="233" t="s">
        <v>397</v>
      </c>
    </row>
    <row r="324" spans="1:8" ht="18.75" x14ac:dyDescent="0.3">
      <c r="A324" s="231" t="s">
        <v>398</v>
      </c>
      <c r="B324" s="215" t="s">
        <v>399</v>
      </c>
      <c r="C324" s="232" t="s">
        <v>400</v>
      </c>
      <c r="D324" s="232" t="s">
        <v>401</v>
      </c>
      <c r="E324" s="234"/>
      <c r="F324" s="235"/>
      <c r="G324" s="236"/>
      <c r="H324" s="237"/>
    </row>
    <row r="325" spans="1:8" ht="19.5" thickBot="1" x14ac:dyDescent="0.3">
      <c r="A325" s="253" t="s">
        <v>405</v>
      </c>
      <c r="B325" s="254"/>
      <c r="C325" s="255" t="s">
        <v>402</v>
      </c>
      <c r="D325" s="256"/>
      <c r="E325" s="257"/>
      <c r="F325" s="256"/>
      <c r="G325" s="255" t="s">
        <v>403</v>
      </c>
      <c r="H325" s="290"/>
    </row>
    <row r="327" spans="1:8" ht="15.75" thickBot="1" x14ac:dyDescent="0.3"/>
    <row r="328" spans="1:8" ht="18.75" x14ac:dyDescent="0.3">
      <c r="A328" s="583" t="s">
        <v>0</v>
      </c>
      <c r="B328" s="584"/>
      <c r="C328" s="584"/>
      <c r="D328" s="584"/>
      <c r="E328" s="584"/>
      <c r="F328" s="584"/>
      <c r="G328" s="584"/>
      <c r="H328" s="585"/>
    </row>
    <row r="329" spans="1:8" ht="15.75" x14ac:dyDescent="0.25">
      <c r="A329" s="586" t="s">
        <v>1</v>
      </c>
      <c r="B329" s="587"/>
      <c r="C329" s="587"/>
      <c r="D329" s="587"/>
      <c r="E329" s="587"/>
      <c r="F329" s="587"/>
      <c r="G329" s="587"/>
      <c r="H329" s="588"/>
    </row>
    <row r="330" spans="1:8" ht="18.75" x14ac:dyDescent="0.3">
      <c r="A330" s="589" t="s">
        <v>2</v>
      </c>
      <c r="B330" s="590"/>
      <c r="C330" s="590"/>
      <c r="D330" s="590"/>
      <c r="E330" s="590"/>
      <c r="F330" s="590"/>
      <c r="G330" s="590"/>
      <c r="H330" s="591"/>
    </row>
    <row r="331" spans="1:8" ht="15.75" x14ac:dyDescent="0.25">
      <c r="A331" s="586" t="s">
        <v>353</v>
      </c>
      <c r="B331" s="587"/>
      <c r="C331" s="587"/>
      <c r="D331" s="587"/>
      <c r="E331" s="587"/>
      <c r="F331" s="587"/>
      <c r="G331" s="587"/>
      <c r="H331" s="588"/>
    </row>
    <row r="332" spans="1:8" ht="18.75" x14ac:dyDescent="0.3">
      <c r="A332" s="589" t="s">
        <v>354</v>
      </c>
      <c r="B332" s="590"/>
      <c r="C332" s="590"/>
      <c r="D332" s="590"/>
      <c r="E332" s="590"/>
      <c r="F332" s="590"/>
      <c r="G332" s="590"/>
      <c r="H332" s="591"/>
    </row>
    <row r="333" spans="1:8" ht="18.75" x14ac:dyDescent="0.3">
      <c r="A333" s="152" t="s">
        <v>6</v>
      </c>
      <c r="C333" s="17" t="s">
        <v>7</v>
      </c>
      <c r="D333" s="153"/>
      <c r="E333" s="154"/>
      <c r="F333" s="155"/>
      <c r="G333" s="155"/>
      <c r="H333" s="156"/>
    </row>
    <row r="334" spans="1:8" ht="18.75" x14ac:dyDescent="0.3">
      <c r="A334" s="152" t="s">
        <v>9</v>
      </c>
      <c r="C334" s="17" t="s">
        <v>52</v>
      </c>
      <c r="D334" s="153"/>
      <c r="E334" s="154"/>
      <c r="F334" s="157" t="s">
        <v>355</v>
      </c>
      <c r="G334" s="157"/>
      <c r="H334" s="158">
        <v>8</v>
      </c>
    </row>
    <row r="335" spans="1:8" ht="18.75" x14ac:dyDescent="0.3">
      <c r="A335" s="152" t="s">
        <v>8</v>
      </c>
      <c r="C335" s="16">
        <v>1225</v>
      </c>
      <c r="D335" s="155"/>
      <c r="E335" s="159"/>
      <c r="F335" s="153"/>
      <c r="G335" s="153"/>
      <c r="H335" s="160"/>
    </row>
    <row r="336" spans="1:8" ht="18.75" x14ac:dyDescent="0.3">
      <c r="A336" s="152" t="s">
        <v>356</v>
      </c>
      <c r="B336" s="153"/>
      <c r="C336" s="16" t="s">
        <v>417</v>
      </c>
      <c r="D336" s="153"/>
      <c r="E336" s="154"/>
      <c r="F336" s="153"/>
      <c r="G336" s="153"/>
      <c r="H336" s="245"/>
    </row>
    <row r="337" spans="1:8" ht="18.75" x14ac:dyDescent="0.3">
      <c r="A337" s="592" t="s">
        <v>357</v>
      </c>
      <c r="B337" s="593"/>
      <c r="C337" s="593"/>
      <c r="D337" s="593"/>
      <c r="E337" s="593"/>
      <c r="F337" s="593"/>
      <c r="G337" s="593"/>
      <c r="H337" s="594"/>
    </row>
    <row r="338" spans="1:8" ht="18.75" x14ac:dyDescent="0.3">
      <c r="A338" s="575" t="s">
        <v>337</v>
      </c>
      <c r="B338" s="566"/>
      <c r="C338" s="566"/>
      <c r="D338" s="566"/>
      <c r="E338" s="566"/>
      <c r="F338" s="566"/>
      <c r="G338" s="566"/>
      <c r="H338" s="576"/>
    </row>
    <row r="339" spans="1:8" ht="56.25" x14ac:dyDescent="0.25">
      <c r="A339" s="165" t="s">
        <v>16</v>
      </c>
      <c r="B339" s="166" t="s">
        <v>17</v>
      </c>
      <c r="C339" s="246" t="s">
        <v>342</v>
      </c>
      <c r="D339" s="246" t="s">
        <v>358</v>
      </c>
      <c r="E339" s="247" t="s">
        <v>344</v>
      </c>
      <c r="F339" s="248" t="s">
        <v>345</v>
      </c>
      <c r="G339" s="246" t="s">
        <v>346</v>
      </c>
      <c r="H339" s="169" t="s">
        <v>19</v>
      </c>
    </row>
    <row r="340" spans="1:8" ht="18.75" x14ac:dyDescent="0.25">
      <c r="A340" s="165"/>
      <c r="B340" s="166"/>
      <c r="C340" s="278"/>
      <c r="D340" s="278"/>
      <c r="E340" s="279"/>
      <c r="F340" s="280"/>
      <c r="G340" s="278"/>
      <c r="H340" s="281"/>
    </row>
    <row r="341" spans="1:8" ht="18.75" x14ac:dyDescent="0.25">
      <c r="A341" s="165"/>
      <c r="B341" s="166"/>
      <c r="C341" s="282"/>
      <c r="D341" s="282"/>
      <c r="E341" s="283"/>
      <c r="F341" s="284"/>
      <c r="G341" s="282"/>
      <c r="H341" s="285"/>
    </row>
    <row r="342" spans="1:8" ht="18.75" x14ac:dyDescent="0.3">
      <c r="A342" s="170">
        <v>1</v>
      </c>
      <c r="B342" s="171" t="s">
        <v>21</v>
      </c>
      <c r="C342" s="260">
        <v>9</v>
      </c>
      <c r="D342" s="173">
        <v>5</v>
      </c>
      <c r="E342" s="174">
        <v>5</v>
      </c>
      <c r="F342" s="260">
        <v>68.5</v>
      </c>
      <c r="G342" s="294">
        <f t="shared" ref="G342:G343" si="32">SUM(C342:F342)</f>
        <v>87.5</v>
      </c>
      <c r="H342" s="261" t="str">
        <f t="shared" ref="H342:H351" si="33">IF(G342&gt;=91,"A1",IF(G342&gt;=81,"A2",IF(G342&gt;=71,"B1",IF(G342&gt;=61,"B2",IF(G342&gt;=51,"C1",IF(G342&gt;=41,"C2",IF(G342&gt;=33,"D","E")))))))</f>
        <v>A2</v>
      </c>
    </row>
    <row r="343" spans="1:8" ht="18.75" x14ac:dyDescent="0.3">
      <c r="A343" s="170">
        <v>2</v>
      </c>
      <c r="B343" s="171" t="s">
        <v>22</v>
      </c>
      <c r="C343" s="260">
        <v>8.25</v>
      </c>
      <c r="D343" s="173">
        <v>5</v>
      </c>
      <c r="E343" s="174">
        <v>4</v>
      </c>
      <c r="F343" s="173">
        <v>72.5</v>
      </c>
      <c r="G343" s="183">
        <f t="shared" si="32"/>
        <v>89.75</v>
      </c>
      <c r="H343" s="176" t="str">
        <f t="shared" si="33"/>
        <v>A2</v>
      </c>
    </row>
    <row r="344" spans="1:8" ht="18.75" x14ac:dyDescent="0.3">
      <c r="A344" s="170">
        <v>3</v>
      </c>
      <c r="B344" s="171" t="s">
        <v>23</v>
      </c>
      <c r="C344" s="173">
        <v>8.5</v>
      </c>
      <c r="D344" s="173">
        <v>5</v>
      </c>
      <c r="E344" s="174">
        <v>5</v>
      </c>
      <c r="F344" s="173">
        <v>63.5</v>
      </c>
      <c r="G344" s="173">
        <f t="shared" ref="G344" si="34">SUM(C344:F344)</f>
        <v>82</v>
      </c>
      <c r="H344" s="176" t="str">
        <f t="shared" si="33"/>
        <v>A2</v>
      </c>
    </row>
    <row r="345" spans="1:8" ht="18.75" x14ac:dyDescent="0.3">
      <c r="A345" s="170">
        <v>4</v>
      </c>
      <c r="B345" s="171" t="s">
        <v>24</v>
      </c>
      <c r="C345" s="177">
        <v>9.75</v>
      </c>
      <c r="D345" s="173">
        <v>5</v>
      </c>
      <c r="E345" s="174">
        <v>5</v>
      </c>
      <c r="F345" s="173">
        <v>79</v>
      </c>
      <c r="G345" s="183">
        <f t="shared" ref="G345:G346" si="35">SUM(C345:F345)</f>
        <v>98.75</v>
      </c>
      <c r="H345" s="182" t="str">
        <f t="shared" si="33"/>
        <v>A1</v>
      </c>
    </row>
    <row r="346" spans="1:8" ht="18.75" x14ac:dyDescent="0.3">
      <c r="A346" s="170">
        <v>5</v>
      </c>
      <c r="B346" s="171" t="s">
        <v>359</v>
      </c>
      <c r="C346" s="173">
        <v>10</v>
      </c>
      <c r="D346" s="173">
        <v>5</v>
      </c>
      <c r="E346" s="174">
        <v>5</v>
      </c>
      <c r="F346" s="173">
        <v>68.5</v>
      </c>
      <c r="G346" s="173">
        <f t="shared" si="35"/>
        <v>88.5</v>
      </c>
      <c r="H346" s="176" t="str">
        <f t="shared" si="33"/>
        <v>A2</v>
      </c>
    </row>
    <row r="347" spans="1:8" ht="18.75" x14ac:dyDescent="0.3">
      <c r="A347" s="170">
        <v>6</v>
      </c>
      <c r="B347" s="180" t="s">
        <v>360</v>
      </c>
      <c r="C347" s="173">
        <v>10</v>
      </c>
      <c r="D347" s="173"/>
      <c r="E347" s="174"/>
      <c r="F347" s="173"/>
      <c r="G347" s="181">
        <v>50</v>
      </c>
      <c r="H347" s="182" t="str">
        <f t="shared" si="33"/>
        <v>C2</v>
      </c>
    </row>
    <row r="348" spans="1:8" ht="18.75" x14ac:dyDescent="0.3">
      <c r="A348" s="170">
        <v>7</v>
      </c>
      <c r="B348" s="171" t="s">
        <v>361</v>
      </c>
      <c r="C348" s="183"/>
      <c r="D348" s="183"/>
      <c r="E348" s="174"/>
      <c r="F348" s="250">
        <v>49</v>
      </c>
      <c r="G348" s="181"/>
      <c r="H348" s="182" t="str">
        <f t="shared" si="33"/>
        <v>E</v>
      </c>
    </row>
    <row r="349" spans="1:8" ht="18.75" x14ac:dyDescent="0.3">
      <c r="A349" s="170">
        <v>8</v>
      </c>
      <c r="B349" s="171" t="s">
        <v>362</v>
      </c>
      <c r="C349" s="251"/>
      <c r="D349" s="251"/>
      <c r="E349" s="252"/>
      <c r="F349" s="191">
        <v>50</v>
      </c>
      <c r="G349" s="181"/>
      <c r="H349" s="182" t="str">
        <f t="shared" si="33"/>
        <v>E</v>
      </c>
    </row>
    <row r="350" spans="1:8" ht="18.75" x14ac:dyDescent="0.3">
      <c r="A350" s="193" t="s">
        <v>27</v>
      </c>
      <c r="B350" s="194"/>
      <c r="C350" s="195"/>
      <c r="D350" s="195"/>
      <c r="E350" s="195"/>
      <c r="F350" s="196"/>
      <c r="G350" s="265">
        <f>SUM(G342:G347)</f>
        <v>496.5</v>
      </c>
      <c r="H350" s="182"/>
    </row>
    <row r="351" spans="1:8" ht="18.75" x14ac:dyDescent="0.3">
      <c r="A351" s="193" t="s">
        <v>363</v>
      </c>
      <c r="B351" s="194"/>
      <c r="C351" s="195"/>
      <c r="D351" s="195"/>
      <c r="E351" s="195"/>
      <c r="F351" s="196"/>
      <c r="G351" s="287">
        <f>G350/550*100</f>
        <v>90.272727272727266</v>
      </c>
      <c r="H351" s="182" t="str">
        <f t="shared" si="33"/>
        <v>A2</v>
      </c>
    </row>
    <row r="352" spans="1:8" ht="18.75" x14ac:dyDescent="0.25">
      <c r="A352" s="199" t="s">
        <v>364</v>
      </c>
      <c r="B352" s="200"/>
      <c r="C352" s="200"/>
      <c r="D352" s="200"/>
      <c r="E352" s="201"/>
      <c r="F352" s="200"/>
      <c r="G352" s="200"/>
      <c r="H352" s="202"/>
    </row>
    <row r="353" spans="1:8" ht="18" x14ac:dyDescent="0.25">
      <c r="A353" s="577" t="s">
        <v>365</v>
      </c>
      <c r="B353" s="578"/>
      <c r="C353" s="578"/>
      <c r="D353" s="578"/>
      <c r="E353" s="578"/>
      <c r="F353" s="578"/>
      <c r="G353" s="578"/>
      <c r="H353" s="579"/>
    </row>
    <row r="354" spans="1:8" ht="18.75" x14ac:dyDescent="0.3">
      <c r="A354" s="580" t="s">
        <v>366</v>
      </c>
      <c r="B354" s="581"/>
      <c r="C354" s="581"/>
      <c r="D354" s="581"/>
      <c r="E354" s="581"/>
      <c r="F354" s="581"/>
      <c r="G354" s="581"/>
      <c r="H354" s="582"/>
    </row>
    <row r="355" spans="1:8" ht="18.75" x14ac:dyDescent="0.3">
      <c r="A355" s="580" t="s">
        <v>367</v>
      </c>
      <c r="B355" s="581"/>
      <c r="C355" s="581"/>
      <c r="D355" s="581"/>
      <c r="E355" s="581"/>
      <c r="F355" s="203"/>
      <c r="G355" s="204" t="s">
        <v>368</v>
      </c>
      <c r="H355" s="205"/>
    </row>
    <row r="356" spans="1:8" ht="18.75" x14ac:dyDescent="0.3">
      <c r="A356" s="206" t="s">
        <v>369</v>
      </c>
      <c r="B356" s="207"/>
      <c r="C356" s="207"/>
      <c r="D356" s="207"/>
      <c r="E356" s="208"/>
      <c r="F356" s="209"/>
      <c r="G356" s="209" t="s">
        <v>370</v>
      </c>
      <c r="H356" s="210"/>
    </row>
    <row r="357" spans="1:8" ht="18.75" x14ac:dyDescent="0.3">
      <c r="A357" s="580" t="s">
        <v>371</v>
      </c>
      <c r="B357" s="581"/>
      <c r="C357" s="581"/>
      <c r="D357" s="581"/>
      <c r="E357" s="581"/>
      <c r="F357" s="581"/>
      <c r="G357" s="581"/>
      <c r="H357" s="582"/>
    </row>
    <row r="358" spans="1:8" ht="18.75" x14ac:dyDescent="0.3">
      <c r="A358" s="580" t="s">
        <v>367</v>
      </c>
      <c r="B358" s="581"/>
      <c r="C358" s="581"/>
      <c r="D358" s="581"/>
      <c r="E358" s="581"/>
      <c r="F358" s="203"/>
      <c r="G358" s="204" t="s">
        <v>368</v>
      </c>
      <c r="H358" s="205"/>
    </row>
    <row r="359" spans="1:8" ht="18.75" x14ac:dyDescent="0.3">
      <c r="A359" s="211" t="s">
        <v>372</v>
      </c>
      <c r="B359" s="212"/>
      <c r="C359" s="212"/>
      <c r="D359" s="212"/>
      <c r="E359" s="213"/>
      <c r="F359" s="214"/>
      <c r="G359" s="215" t="s">
        <v>397</v>
      </c>
      <c r="H359" s="216"/>
    </row>
    <row r="360" spans="1:8" ht="18.75" x14ac:dyDescent="0.3">
      <c r="A360" s="211" t="s">
        <v>373</v>
      </c>
      <c r="B360" s="212"/>
      <c r="C360" s="212"/>
      <c r="D360" s="212"/>
      <c r="E360" s="213"/>
      <c r="F360" s="214"/>
      <c r="G360" s="209" t="s">
        <v>397</v>
      </c>
      <c r="H360" s="210"/>
    </row>
    <row r="361" spans="1:8" ht="18.75" x14ac:dyDescent="0.3">
      <c r="A361" s="211" t="s">
        <v>374</v>
      </c>
      <c r="B361" s="212"/>
      <c r="C361" s="212"/>
      <c r="D361" s="212"/>
      <c r="E361" s="213"/>
      <c r="F361" s="212"/>
      <c r="G361" s="217" t="s">
        <v>397</v>
      </c>
      <c r="H361" s="218"/>
    </row>
    <row r="362" spans="1:8" ht="18.75" x14ac:dyDescent="0.3">
      <c r="A362" s="211" t="s">
        <v>376</v>
      </c>
      <c r="B362" s="212"/>
      <c r="C362" s="212"/>
      <c r="D362" s="212"/>
      <c r="E362" s="213"/>
      <c r="F362" s="212"/>
      <c r="G362" s="217" t="s">
        <v>375</v>
      </c>
      <c r="H362" s="218"/>
    </row>
    <row r="363" spans="1:8" ht="18.75" x14ac:dyDescent="0.3">
      <c r="A363" s="580" t="s">
        <v>377</v>
      </c>
      <c r="B363" s="581"/>
      <c r="C363" s="581"/>
      <c r="D363" s="581"/>
      <c r="E363" s="581"/>
      <c r="F363" s="581"/>
      <c r="G363" s="581"/>
      <c r="H363" s="582"/>
    </row>
    <row r="364" spans="1:8" ht="18.75" x14ac:dyDescent="0.3">
      <c r="A364" s="580" t="s">
        <v>367</v>
      </c>
      <c r="B364" s="581"/>
      <c r="C364" s="581"/>
      <c r="D364" s="581"/>
      <c r="E364" s="581"/>
      <c r="F364" s="219"/>
      <c r="G364" s="219"/>
      <c r="H364" s="220"/>
    </row>
    <row r="365" spans="1:8" ht="18.75" x14ac:dyDescent="0.3">
      <c r="A365" s="206" t="s">
        <v>378</v>
      </c>
      <c r="B365" s="204"/>
      <c r="C365" s="221" t="s">
        <v>418</v>
      </c>
      <c r="D365" s="221"/>
      <c r="E365" s="222"/>
      <c r="F365" s="221"/>
      <c r="G365" s="221"/>
      <c r="H365" s="205"/>
    </row>
    <row r="366" spans="1:8" ht="18.75" x14ac:dyDescent="0.3">
      <c r="A366" s="223" t="s">
        <v>380</v>
      </c>
      <c r="B366" s="224"/>
      <c r="C366" s="217"/>
      <c r="D366" s="217"/>
      <c r="E366" s="225"/>
      <c r="F366" s="217"/>
      <c r="G366" s="217"/>
      <c r="H366" s="218"/>
    </row>
    <row r="367" spans="1:8" ht="18.75" x14ac:dyDescent="0.3">
      <c r="A367" s="580" t="s">
        <v>381</v>
      </c>
      <c r="B367" s="581"/>
      <c r="C367" s="581"/>
      <c r="D367" s="581"/>
      <c r="E367" s="598"/>
      <c r="F367" s="226"/>
      <c r="G367" s="215" t="s">
        <v>382</v>
      </c>
      <c r="H367" s="227"/>
    </row>
    <row r="368" spans="1:8" ht="18.75" x14ac:dyDescent="0.3">
      <c r="A368" s="228" t="s">
        <v>383</v>
      </c>
      <c r="B368" s="215" t="s">
        <v>19</v>
      </c>
      <c r="C368" s="215" t="s">
        <v>383</v>
      </c>
      <c r="D368" s="215" t="s">
        <v>19</v>
      </c>
      <c r="E368" s="229"/>
      <c r="F368" s="215" t="s">
        <v>384</v>
      </c>
      <c r="G368" s="215"/>
      <c r="H368" s="230" t="s">
        <v>19</v>
      </c>
    </row>
    <row r="369" spans="1:8" ht="18.75" x14ac:dyDescent="0.3">
      <c r="A369" s="231" t="s">
        <v>385</v>
      </c>
      <c r="B369" s="215" t="s">
        <v>386</v>
      </c>
      <c r="C369" s="232" t="s">
        <v>387</v>
      </c>
      <c r="D369" s="232" t="s">
        <v>388</v>
      </c>
      <c r="E369" s="229"/>
      <c r="F369" s="232">
        <v>3</v>
      </c>
      <c r="G369" s="232"/>
      <c r="H369" s="233" t="s">
        <v>375</v>
      </c>
    </row>
    <row r="370" spans="1:8" ht="18.75" x14ac:dyDescent="0.3">
      <c r="A370" s="231" t="s">
        <v>389</v>
      </c>
      <c r="B370" s="215" t="s">
        <v>390</v>
      </c>
      <c r="C370" s="232" t="s">
        <v>391</v>
      </c>
      <c r="D370" s="232" t="s">
        <v>392</v>
      </c>
      <c r="E370" s="229"/>
      <c r="F370" s="232">
        <v>2</v>
      </c>
      <c r="G370" s="232"/>
      <c r="H370" s="233" t="s">
        <v>370</v>
      </c>
    </row>
    <row r="371" spans="1:8" ht="18.75" x14ac:dyDescent="0.3">
      <c r="A371" s="231" t="s">
        <v>393</v>
      </c>
      <c r="B371" s="215" t="s">
        <v>394</v>
      </c>
      <c r="C371" s="232" t="s">
        <v>395</v>
      </c>
      <c r="D371" s="232" t="s">
        <v>396</v>
      </c>
      <c r="E371" s="229"/>
      <c r="F371" s="232">
        <v>1</v>
      </c>
      <c r="G371" s="232"/>
      <c r="H371" s="233" t="s">
        <v>397</v>
      </c>
    </row>
    <row r="372" spans="1:8" ht="18.75" x14ac:dyDescent="0.3">
      <c r="A372" s="231" t="s">
        <v>398</v>
      </c>
      <c r="B372" s="215" t="s">
        <v>399</v>
      </c>
      <c r="C372" s="232" t="s">
        <v>400</v>
      </c>
      <c r="D372" s="232" t="s">
        <v>401</v>
      </c>
      <c r="E372" s="234"/>
      <c r="F372" s="235"/>
      <c r="G372" s="236"/>
      <c r="H372" s="237"/>
    </row>
    <row r="373" spans="1:8" ht="19.5" thickBot="1" x14ac:dyDescent="0.35">
      <c r="A373" s="269" t="s">
        <v>405</v>
      </c>
      <c r="B373" s="270"/>
      <c r="C373" s="271" t="s">
        <v>402</v>
      </c>
      <c r="D373" s="272"/>
      <c r="E373" s="273"/>
      <c r="F373" s="272"/>
      <c r="G373" s="271" t="s">
        <v>403</v>
      </c>
      <c r="H373" s="258"/>
    </row>
    <row r="374" spans="1:8" ht="15.75" thickBot="1" x14ac:dyDescent="0.3"/>
    <row r="375" spans="1:8" ht="18.75" x14ac:dyDescent="0.3">
      <c r="A375" s="583" t="s">
        <v>0</v>
      </c>
      <c r="B375" s="584"/>
      <c r="C375" s="584"/>
      <c r="D375" s="584"/>
      <c r="E375" s="584"/>
      <c r="F375" s="584"/>
      <c r="G375" s="584"/>
      <c r="H375" s="585"/>
    </row>
    <row r="376" spans="1:8" ht="15.75" x14ac:dyDescent="0.25">
      <c r="A376" s="586" t="s">
        <v>1</v>
      </c>
      <c r="B376" s="587"/>
      <c r="C376" s="587"/>
      <c r="D376" s="587"/>
      <c r="E376" s="587"/>
      <c r="F376" s="587"/>
      <c r="G376" s="587"/>
      <c r="H376" s="588"/>
    </row>
    <row r="377" spans="1:8" ht="18.75" x14ac:dyDescent="0.3">
      <c r="A377" s="589" t="s">
        <v>2</v>
      </c>
      <c r="B377" s="590"/>
      <c r="C377" s="590"/>
      <c r="D377" s="590"/>
      <c r="E377" s="590"/>
      <c r="F377" s="590"/>
      <c r="G377" s="590"/>
      <c r="H377" s="591"/>
    </row>
    <row r="378" spans="1:8" ht="15.75" x14ac:dyDescent="0.25">
      <c r="A378" s="586" t="s">
        <v>353</v>
      </c>
      <c r="B378" s="587"/>
      <c r="C378" s="587"/>
      <c r="D378" s="587"/>
      <c r="E378" s="587"/>
      <c r="F378" s="587"/>
      <c r="G378" s="587"/>
      <c r="H378" s="588"/>
    </row>
    <row r="379" spans="1:8" ht="18.75" x14ac:dyDescent="0.3">
      <c r="A379" s="589" t="s">
        <v>354</v>
      </c>
      <c r="B379" s="590"/>
      <c r="C379" s="590"/>
      <c r="D379" s="590"/>
      <c r="E379" s="590"/>
      <c r="F379" s="590"/>
      <c r="G379" s="590"/>
      <c r="H379" s="591"/>
    </row>
    <row r="380" spans="1:8" ht="18.75" x14ac:dyDescent="0.3">
      <c r="A380" s="152" t="s">
        <v>6</v>
      </c>
      <c r="C380" s="17" t="s">
        <v>7</v>
      </c>
      <c r="D380" s="153"/>
      <c r="E380" s="154"/>
      <c r="F380" s="155"/>
      <c r="G380" s="155"/>
      <c r="H380" s="156"/>
    </row>
    <row r="381" spans="1:8" ht="18.75" x14ac:dyDescent="0.3">
      <c r="A381" s="152" t="s">
        <v>9</v>
      </c>
      <c r="C381" s="16" t="s">
        <v>56</v>
      </c>
      <c r="D381" s="153"/>
      <c r="E381" s="154"/>
      <c r="F381" s="157" t="s">
        <v>355</v>
      </c>
      <c r="G381" s="157"/>
      <c r="H381" s="158">
        <v>9</v>
      </c>
    </row>
    <row r="382" spans="1:8" ht="18.75" x14ac:dyDescent="0.3">
      <c r="A382" s="152" t="s">
        <v>8</v>
      </c>
      <c r="B382" s="17"/>
      <c r="C382" s="274" t="s">
        <v>419</v>
      </c>
      <c r="D382" s="155"/>
      <c r="E382" s="159"/>
      <c r="F382" s="153"/>
      <c r="G382" s="153"/>
      <c r="H382" s="160"/>
    </row>
    <row r="383" spans="1:8" ht="18.75" x14ac:dyDescent="0.3">
      <c r="A383" s="152" t="s">
        <v>356</v>
      </c>
      <c r="B383" s="153"/>
      <c r="C383" s="295" t="s">
        <v>58</v>
      </c>
      <c r="D383" s="153"/>
      <c r="E383" s="154"/>
      <c r="F383" s="153"/>
      <c r="G383" s="153"/>
      <c r="H383" s="245"/>
    </row>
    <row r="384" spans="1:8" ht="18.75" x14ac:dyDescent="0.3">
      <c r="A384" s="152" t="s">
        <v>14</v>
      </c>
      <c r="B384" s="153"/>
      <c r="C384" s="296" t="s">
        <v>59</v>
      </c>
      <c r="D384" s="153"/>
      <c r="E384" s="154"/>
      <c r="F384" s="153"/>
      <c r="G384" s="153"/>
      <c r="H384" s="245"/>
    </row>
    <row r="385" spans="1:8" ht="18.75" x14ac:dyDescent="0.3">
      <c r="A385" s="592" t="s">
        <v>357</v>
      </c>
      <c r="B385" s="593"/>
      <c r="C385" s="593"/>
      <c r="D385" s="593"/>
      <c r="E385" s="593"/>
      <c r="F385" s="593"/>
      <c r="G385" s="593"/>
      <c r="H385" s="594"/>
    </row>
    <row r="386" spans="1:8" ht="18.75" x14ac:dyDescent="0.3">
      <c r="A386" s="297" t="s">
        <v>337</v>
      </c>
      <c r="B386" s="298"/>
      <c r="C386" s="298"/>
      <c r="D386" s="298"/>
      <c r="E386" s="299"/>
      <c r="F386" s="298"/>
      <c r="G386" s="298"/>
      <c r="H386" s="300"/>
    </row>
    <row r="387" spans="1:8" ht="56.25" x14ac:dyDescent="0.25">
      <c r="A387" s="165" t="s">
        <v>16</v>
      </c>
      <c r="B387" s="166" t="s">
        <v>17</v>
      </c>
      <c r="C387" s="246" t="s">
        <v>342</v>
      </c>
      <c r="D387" s="246" t="s">
        <v>358</v>
      </c>
      <c r="E387" s="247" t="s">
        <v>344</v>
      </c>
      <c r="F387" s="248" t="s">
        <v>345</v>
      </c>
      <c r="G387" s="246" t="s">
        <v>346</v>
      </c>
      <c r="H387" s="169" t="s">
        <v>19</v>
      </c>
    </row>
    <row r="388" spans="1:8" ht="18.75" x14ac:dyDescent="0.3">
      <c r="A388" s="170">
        <v>1</v>
      </c>
      <c r="B388" s="171" t="s">
        <v>21</v>
      </c>
      <c r="C388" s="260">
        <v>1.25</v>
      </c>
      <c r="D388" s="173">
        <v>4</v>
      </c>
      <c r="E388" s="174">
        <v>3</v>
      </c>
      <c r="F388" s="260">
        <v>5.5</v>
      </c>
      <c r="G388" s="175">
        <f>SUM(C388:F388)</f>
        <v>13.75</v>
      </c>
      <c r="H388" s="261" t="str">
        <f t="shared" ref="H388:H393" si="36">IF(G388&gt;=91,"A1",IF(G388&gt;=81,"A2",IF(G388&gt;=71,"B1",IF(G388&gt;=61,"B2",IF(G388&gt;=51,"C1",IF(G388&gt;=41,"C2",IF(G388&gt;=33,"D","E")))))))</f>
        <v>E</v>
      </c>
    </row>
    <row r="389" spans="1:8" ht="18.75" x14ac:dyDescent="0.3">
      <c r="A389" s="170">
        <v>2</v>
      </c>
      <c r="B389" s="171" t="s">
        <v>22</v>
      </c>
      <c r="C389" s="260">
        <v>3.25</v>
      </c>
      <c r="D389" s="173">
        <v>3</v>
      </c>
      <c r="E389" s="174">
        <v>4</v>
      </c>
      <c r="F389" s="173">
        <v>16</v>
      </c>
      <c r="G389" s="183">
        <f t="shared" ref="G389" si="37">SUM(C389:F389)</f>
        <v>26.25</v>
      </c>
      <c r="H389" s="176" t="str">
        <f t="shared" si="36"/>
        <v>E</v>
      </c>
    </row>
    <row r="390" spans="1:8" ht="18.75" x14ac:dyDescent="0.3">
      <c r="A390" s="170">
        <v>3</v>
      </c>
      <c r="B390" s="171" t="s">
        <v>23</v>
      </c>
      <c r="C390" s="173">
        <v>1</v>
      </c>
      <c r="D390" s="173">
        <v>2</v>
      </c>
      <c r="E390" s="174">
        <v>2</v>
      </c>
      <c r="F390" s="173">
        <v>13</v>
      </c>
      <c r="G390" s="178">
        <f t="shared" ref="G390" si="38">SUM(C390:F390)</f>
        <v>18</v>
      </c>
      <c r="H390" s="176" t="str">
        <f t="shared" si="36"/>
        <v>E</v>
      </c>
    </row>
    <row r="391" spans="1:8" ht="18.75" x14ac:dyDescent="0.3">
      <c r="A391" s="170">
        <v>4</v>
      </c>
      <c r="B391" s="171" t="s">
        <v>24</v>
      </c>
      <c r="C391" s="177">
        <v>2.5</v>
      </c>
      <c r="D391" s="173">
        <v>2.5</v>
      </c>
      <c r="E391" s="174">
        <v>3.5</v>
      </c>
      <c r="F391" s="173">
        <v>16</v>
      </c>
      <c r="G391" s="179">
        <f t="shared" ref="G391:G392" si="39">SUM(C391:F391)</f>
        <v>24.5</v>
      </c>
      <c r="H391" s="176" t="str">
        <f t="shared" si="36"/>
        <v>E</v>
      </c>
    </row>
    <row r="392" spans="1:8" ht="18.75" x14ac:dyDescent="0.3">
      <c r="A392" s="170">
        <v>5</v>
      </c>
      <c r="B392" s="171" t="s">
        <v>359</v>
      </c>
      <c r="C392" s="173">
        <v>0.75</v>
      </c>
      <c r="D392" s="173">
        <v>3</v>
      </c>
      <c r="E392" s="174">
        <v>5</v>
      </c>
      <c r="F392" s="173">
        <v>14</v>
      </c>
      <c r="G392" s="183">
        <f t="shared" si="39"/>
        <v>22.75</v>
      </c>
      <c r="H392" s="176" t="str">
        <f t="shared" si="36"/>
        <v>E</v>
      </c>
    </row>
    <row r="393" spans="1:8" ht="18.75" x14ac:dyDescent="0.3">
      <c r="A393" s="170">
        <v>6</v>
      </c>
      <c r="B393" s="180" t="s">
        <v>360</v>
      </c>
      <c r="C393" s="173">
        <v>0.5</v>
      </c>
      <c r="D393" s="173"/>
      <c r="E393" s="174"/>
      <c r="F393" s="173"/>
      <c r="G393" s="181">
        <v>10</v>
      </c>
      <c r="H393" s="182" t="str">
        <f t="shared" si="36"/>
        <v>E</v>
      </c>
    </row>
    <row r="394" spans="1:8" ht="18.75" x14ac:dyDescent="0.3">
      <c r="A394" s="170">
        <v>7</v>
      </c>
      <c r="B394" s="171" t="s">
        <v>361</v>
      </c>
      <c r="C394" s="183"/>
      <c r="D394" s="183"/>
      <c r="E394" s="174"/>
      <c r="F394" s="301" t="s">
        <v>209</v>
      </c>
      <c r="G394" s="263"/>
      <c r="H394" s="182"/>
    </row>
    <row r="395" spans="1:8" ht="18.75" x14ac:dyDescent="0.3">
      <c r="A395" s="170">
        <v>8</v>
      </c>
      <c r="B395" s="171" t="s">
        <v>362</v>
      </c>
      <c r="C395" s="251"/>
      <c r="D395" s="251"/>
      <c r="E395" s="252"/>
      <c r="F395" s="302" t="s">
        <v>140</v>
      </c>
      <c r="G395" s="263"/>
      <c r="H395" s="182"/>
    </row>
    <row r="396" spans="1:8" ht="18.75" x14ac:dyDescent="0.3">
      <c r="A396" s="193" t="s">
        <v>27</v>
      </c>
      <c r="B396" s="194"/>
      <c r="C396" s="195"/>
      <c r="D396" s="195"/>
      <c r="E396" s="195"/>
      <c r="F396" s="196"/>
      <c r="G396" s="303">
        <f>SUM(G388:G393)</f>
        <v>115.25</v>
      </c>
      <c r="H396" s="182"/>
    </row>
    <row r="397" spans="1:8" ht="18.75" x14ac:dyDescent="0.3">
      <c r="A397" s="193" t="s">
        <v>363</v>
      </c>
      <c r="B397" s="194"/>
      <c r="C397" s="195"/>
      <c r="D397" s="195"/>
      <c r="E397" s="195"/>
      <c r="F397" s="196"/>
      <c r="G397" s="288">
        <f>G396/550*100</f>
        <v>20.954545454545453</v>
      </c>
      <c r="H397" s="182" t="str">
        <f t="shared" ref="H397" si="40">IF(G397&gt;=91,"A1",IF(G397&gt;=81,"A2",IF(G397&gt;=71,"B1",IF(G397&gt;=61,"B2",IF(G397&gt;=51,"C1",IF(G397&gt;=41,"C2",IF(G397&gt;=33,"D","E")))))))</f>
        <v>E</v>
      </c>
    </row>
    <row r="398" spans="1:8" ht="18.75" x14ac:dyDescent="0.25">
      <c r="A398" s="199" t="s">
        <v>364</v>
      </c>
      <c r="B398" s="200"/>
      <c r="C398" s="200"/>
      <c r="D398" s="200"/>
      <c r="E398" s="201"/>
      <c r="F398" s="200"/>
      <c r="G398" s="200"/>
      <c r="H398" s="202"/>
    </row>
    <row r="399" spans="1:8" ht="18" x14ac:dyDescent="0.25">
      <c r="A399" s="577" t="s">
        <v>365</v>
      </c>
      <c r="B399" s="578"/>
      <c r="C399" s="578"/>
      <c r="D399" s="578"/>
      <c r="E399" s="578"/>
      <c r="F399" s="578"/>
      <c r="G399" s="578"/>
      <c r="H399" s="579"/>
    </row>
    <row r="400" spans="1:8" ht="18.75" x14ac:dyDescent="0.3">
      <c r="A400" s="580" t="s">
        <v>366</v>
      </c>
      <c r="B400" s="581"/>
      <c r="C400" s="581"/>
      <c r="D400" s="581"/>
      <c r="E400" s="581"/>
      <c r="F400" s="581"/>
      <c r="G400" s="581"/>
      <c r="H400" s="582"/>
    </row>
    <row r="401" spans="1:8" ht="18.75" x14ac:dyDescent="0.3">
      <c r="A401" s="580" t="s">
        <v>367</v>
      </c>
      <c r="B401" s="581"/>
      <c r="C401" s="581"/>
      <c r="D401" s="581"/>
      <c r="E401" s="581"/>
      <c r="F401" s="203"/>
      <c r="G401" s="204" t="s">
        <v>368</v>
      </c>
      <c r="H401" s="205"/>
    </row>
    <row r="402" spans="1:8" ht="18.75" x14ac:dyDescent="0.3">
      <c r="A402" s="206" t="s">
        <v>369</v>
      </c>
      <c r="B402" s="207"/>
      <c r="C402" s="207"/>
      <c r="D402" s="207"/>
      <c r="E402" s="208"/>
      <c r="F402" s="209"/>
      <c r="G402" s="209" t="s">
        <v>370</v>
      </c>
      <c r="H402" s="210"/>
    </row>
    <row r="403" spans="1:8" ht="18.75" x14ac:dyDescent="0.3">
      <c r="A403" s="580" t="s">
        <v>371</v>
      </c>
      <c r="B403" s="581"/>
      <c r="C403" s="581"/>
      <c r="D403" s="581"/>
      <c r="E403" s="581"/>
      <c r="F403" s="581"/>
      <c r="G403" s="581"/>
      <c r="H403" s="582"/>
    </row>
    <row r="404" spans="1:8" ht="18.75" x14ac:dyDescent="0.3">
      <c r="A404" s="580" t="s">
        <v>367</v>
      </c>
      <c r="B404" s="581"/>
      <c r="C404" s="581"/>
      <c r="D404" s="581"/>
      <c r="E404" s="581"/>
      <c r="F404" s="203"/>
      <c r="G404" s="204" t="s">
        <v>368</v>
      </c>
      <c r="H404" s="205"/>
    </row>
    <row r="405" spans="1:8" ht="18.75" x14ac:dyDescent="0.3">
      <c r="A405" s="211" t="s">
        <v>372</v>
      </c>
      <c r="B405" s="212"/>
      <c r="C405" s="212"/>
      <c r="D405" s="212"/>
      <c r="E405" s="213"/>
      <c r="F405" s="214"/>
      <c r="G405" s="215" t="s">
        <v>370</v>
      </c>
      <c r="H405" s="216"/>
    </row>
    <row r="406" spans="1:8" ht="18.75" x14ac:dyDescent="0.3">
      <c r="A406" s="211" t="s">
        <v>373</v>
      </c>
      <c r="B406" s="212"/>
      <c r="C406" s="212"/>
      <c r="D406" s="212"/>
      <c r="E406" s="213"/>
      <c r="F406" s="214"/>
      <c r="G406" s="209" t="s">
        <v>370</v>
      </c>
      <c r="H406" s="210"/>
    </row>
    <row r="407" spans="1:8" ht="18.75" x14ac:dyDescent="0.3">
      <c r="A407" s="211" t="s">
        <v>374</v>
      </c>
      <c r="B407" s="212"/>
      <c r="C407" s="212"/>
      <c r="D407" s="212"/>
      <c r="E407" s="213"/>
      <c r="F407" s="212"/>
      <c r="G407" s="217" t="s">
        <v>370</v>
      </c>
      <c r="H407" s="218"/>
    </row>
    <row r="408" spans="1:8" ht="18.75" x14ac:dyDescent="0.3">
      <c r="A408" s="211" t="s">
        <v>376</v>
      </c>
      <c r="B408" s="212"/>
      <c r="C408" s="212"/>
      <c r="D408" s="212"/>
      <c r="E408" s="213"/>
      <c r="F408" s="212"/>
      <c r="G408" s="217" t="s">
        <v>375</v>
      </c>
      <c r="H408" s="218"/>
    </row>
    <row r="409" spans="1:8" ht="18.75" x14ac:dyDescent="0.3">
      <c r="A409" s="580" t="s">
        <v>377</v>
      </c>
      <c r="B409" s="581"/>
      <c r="C409" s="581"/>
      <c r="D409" s="581"/>
      <c r="E409" s="581"/>
      <c r="F409" s="581"/>
      <c r="G409" s="581"/>
      <c r="H409" s="582"/>
    </row>
    <row r="410" spans="1:8" ht="18.75" x14ac:dyDescent="0.3">
      <c r="A410" s="580" t="s">
        <v>367</v>
      </c>
      <c r="B410" s="581"/>
      <c r="C410" s="581"/>
      <c r="D410" s="581"/>
      <c r="E410" s="581"/>
      <c r="F410" s="219"/>
      <c r="G410" s="219"/>
      <c r="H410" s="220"/>
    </row>
    <row r="411" spans="1:8" ht="18.75" x14ac:dyDescent="0.3">
      <c r="A411" s="206" t="s">
        <v>378</v>
      </c>
      <c r="B411" s="204"/>
      <c r="C411" s="221" t="s">
        <v>379</v>
      </c>
      <c r="D411" s="221"/>
      <c r="E411" s="222"/>
      <c r="F411" s="221"/>
      <c r="G411" s="221"/>
      <c r="H411" s="205"/>
    </row>
    <row r="412" spans="1:8" ht="18.75" x14ac:dyDescent="0.3">
      <c r="A412" s="223" t="s">
        <v>380</v>
      </c>
      <c r="B412" s="224"/>
      <c r="C412" s="217"/>
      <c r="D412" s="217"/>
      <c r="E412" s="225"/>
      <c r="F412" s="217"/>
      <c r="G412" s="217"/>
      <c r="H412" s="218"/>
    </row>
    <row r="413" spans="1:8" ht="18.75" x14ac:dyDescent="0.3">
      <c r="A413" s="580" t="s">
        <v>381</v>
      </c>
      <c r="B413" s="581"/>
      <c r="C413" s="581"/>
      <c r="D413" s="581"/>
      <c r="E413" s="598"/>
      <c r="F413" s="226"/>
      <c r="G413" s="215" t="s">
        <v>382</v>
      </c>
      <c r="H413" s="227"/>
    </row>
    <row r="414" spans="1:8" ht="18.75" x14ac:dyDescent="0.3">
      <c r="A414" s="228" t="s">
        <v>383</v>
      </c>
      <c r="B414" s="215" t="s">
        <v>19</v>
      </c>
      <c r="C414" s="215" t="s">
        <v>383</v>
      </c>
      <c r="D414" s="215" t="s">
        <v>19</v>
      </c>
      <c r="E414" s="229"/>
      <c r="F414" s="215" t="s">
        <v>384</v>
      </c>
      <c r="G414" s="215"/>
      <c r="H414" s="230" t="s">
        <v>19</v>
      </c>
    </row>
    <row r="415" spans="1:8" ht="18.75" x14ac:dyDescent="0.3">
      <c r="A415" s="231" t="s">
        <v>385</v>
      </c>
      <c r="B415" s="215" t="s">
        <v>386</v>
      </c>
      <c r="C415" s="232" t="s">
        <v>387</v>
      </c>
      <c r="D415" s="232" t="s">
        <v>388</v>
      </c>
      <c r="E415" s="229"/>
      <c r="F415" s="232">
        <v>3</v>
      </c>
      <c r="G415" s="232"/>
      <c r="H415" s="233" t="s">
        <v>375</v>
      </c>
    </row>
    <row r="416" spans="1:8" ht="18.75" x14ac:dyDescent="0.3">
      <c r="A416" s="231" t="s">
        <v>389</v>
      </c>
      <c r="B416" s="215" t="s">
        <v>390</v>
      </c>
      <c r="C416" s="232" t="s">
        <v>391</v>
      </c>
      <c r="D416" s="232" t="s">
        <v>392</v>
      </c>
      <c r="E416" s="229"/>
      <c r="F416" s="232">
        <v>2</v>
      </c>
      <c r="G416" s="232"/>
      <c r="H416" s="233" t="s">
        <v>370</v>
      </c>
    </row>
    <row r="417" spans="1:8" ht="18.75" x14ac:dyDescent="0.3">
      <c r="A417" s="231" t="s">
        <v>393</v>
      </c>
      <c r="B417" s="215" t="s">
        <v>394</v>
      </c>
      <c r="C417" s="232" t="s">
        <v>395</v>
      </c>
      <c r="D417" s="232" t="s">
        <v>396</v>
      </c>
      <c r="E417" s="229"/>
      <c r="F417" s="232">
        <v>1</v>
      </c>
      <c r="G417" s="232"/>
      <c r="H417" s="233" t="s">
        <v>397</v>
      </c>
    </row>
    <row r="418" spans="1:8" ht="18.75" x14ac:dyDescent="0.3">
      <c r="A418" s="231" t="s">
        <v>398</v>
      </c>
      <c r="B418" s="215" t="s">
        <v>399</v>
      </c>
      <c r="C418" s="232" t="s">
        <v>400</v>
      </c>
      <c r="D418" s="232" t="s">
        <v>401</v>
      </c>
      <c r="E418" s="234"/>
      <c r="F418" s="235"/>
      <c r="G418" s="236"/>
      <c r="H418" s="237"/>
    </row>
    <row r="419" spans="1:8" ht="19.5" thickBot="1" x14ac:dyDescent="0.35">
      <c r="A419" s="269" t="s">
        <v>405</v>
      </c>
      <c r="B419" s="270"/>
      <c r="C419" s="271" t="s">
        <v>402</v>
      </c>
      <c r="D419" s="272"/>
      <c r="E419" s="273"/>
      <c r="F419" s="272"/>
      <c r="G419" s="271" t="s">
        <v>403</v>
      </c>
      <c r="H419" s="258"/>
    </row>
    <row r="420" spans="1:8" ht="15.75" thickBot="1" x14ac:dyDescent="0.3"/>
    <row r="421" spans="1:8" ht="18.75" x14ac:dyDescent="0.3">
      <c r="A421" s="583" t="s">
        <v>0</v>
      </c>
      <c r="B421" s="584"/>
      <c r="C421" s="584"/>
      <c r="D421" s="584"/>
      <c r="E421" s="584"/>
      <c r="F421" s="584"/>
      <c r="G421" s="584"/>
      <c r="H421" s="585"/>
    </row>
    <row r="422" spans="1:8" ht="15.75" x14ac:dyDescent="0.25">
      <c r="A422" s="586" t="s">
        <v>1</v>
      </c>
      <c r="B422" s="587"/>
      <c r="C422" s="587"/>
      <c r="D422" s="587"/>
      <c r="E422" s="587"/>
      <c r="F422" s="587"/>
      <c r="G422" s="587"/>
      <c r="H422" s="588"/>
    </row>
    <row r="423" spans="1:8" ht="18.75" x14ac:dyDescent="0.3">
      <c r="A423" s="589" t="s">
        <v>2</v>
      </c>
      <c r="B423" s="590"/>
      <c r="C423" s="590"/>
      <c r="D423" s="590"/>
      <c r="E423" s="590"/>
      <c r="F423" s="590"/>
      <c r="G423" s="590"/>
      <c r="H423" s="591"/>
    </row>
    <row r="424" spans="1:8" ht="15.75" x14ac:dyDescent="0.25">
      <c r="A424" s="586" t="s">
        <v>353</v>
      </c>
      <c r="B424" s="587"/>
      <c r="C424" s="587"/>
      <c r="D424" s="587"/>
      <c r="E424" s="587"/>
      <c r="F424" s="587"/>
      <c r="G424" s="587"/>
      <c r="H424" s="588"/>
    </row>
    <row r="425" spans="1:8" ht="18.75" x14ac:dyDescent="0.3">
      <c r="A425" s="589" t="s">
        <v>354</v>
      </c>
      <c r="B425" s="590"/>
      <c r="C425" s="590"/>
      <c r="D425" s="590"/>
      <c r="E425" s="590"/>
      <c r="F425" s="590"/>
      <c r="G425" s="590"/>
      <c r="H425" s="591"/>
    </row>
    <row r="426" spans="1:8" ht="18.75" x14ac:dyDescent="0.3">
      <c r="A426" s="152" t="s">
        <v>6</v>
      </c>
      <c r="C426" s="17" t="s">
        <v>7</v>
      </c>
      <c r="D426" s="155"/>
      <c r="E426" s="154"/>
      <c r="F426" s="155"/>
      <c r="G426" s="155"/>
      <c r="H426" s="156"/>
    </row>
    <row r="427" spans="1:8" ht="18.75" x14ac:dyDescent="0.3">
      <c r="A427" s="152" t="s">
        <v>9</v>
      </c>
      <c r="C427" s="16" t="s">
        <v>60</v>
      </c>
      <c r="D427" s="16"/>
      <c r="E427" s="154"/>
      <c r="F427" s="157" t="s">
        <v>355</v>
      </c>
      <c r="G427" s="157"/>
      <c r="H427" s="158">
        <v>10</v>
      </c>
    </row>
    <row r="428" spans="1:8" ht="18.75" x14ac:dyDescent="0.3">
      <c r="A428" s="152" t="s">
        <v>8</v>
      </c>
      <c r="C428" s="16">
        <v>1265</v>
      </c>
      <c r="D428" s="274"/>
      <c r="E428" s="159"/>
      <c r="F428" s="153"/>
      <c r="G428" s="153"/>
      <c r="H428" s="160"/>
    </row>
    <row r="429" spans="1:8" ht="18.75" x14ac:dyDescent="0.3">
      <c r="A429" s="152" t="s">
        <v>356</v>
      </c>
      <c r="B429" s="153"/>
      <c r="C429" s="16" t="s">
        <v>61</v>
      </c>
      <c r="D429" s="16"/>
      <c r="E429" s="154"/>
      <c r="F429" s="153"/>
      <c r="G429" s="153"/>
      <c r="H429" s="245"/>
    </row>
    <row r="430" spans="1:8" ht="18.75" x14ac:dyDescent="0.3">
      <c r="A430" s="152" t="s">
        <v>420</v>
      </c>
      <c r="B430" s="153" t="s">
        <v>421</v>
      </c>
      <c r="C430" s="161" t="s">
        <v>62</v>
      </c>
      <c r="D430" s="16"/>
      <c r="E430" s="154"/>
      <c r="F430" s="153"/>
      <c r="G430" s="153"/>
      <c r="H430" s="245"/>
    </row>
    <row r="431" spans="1:8" ht="18.75" x14ac:dyDescent="0.3">
      <c r="A431" s="592" t="s">
        <v>357</v>
      </c>
      <c r="B431" s="593"/>
      <c r="C431" s="593"/>
      <c r="D431" s="593"/>
      <c r="E431" s="593"/>
      <c r="F431" s="593"/>
      <c r="G431" s="593"/>
      <c r="H431" s="594"/>
    </row>
    <row r="432" spans="1:8" ht="18.75" x14ac:dyDescent="0.3">
      <c r="A432" s="575" t="s">
        <v>337</v>
      </c>
      <c r="B432" s="566"/>
      <c r="C432" s="566"/>
      <c r="D432" s="566"/>
      <c r="E432" s="566"/>
      <c r="F432" s="566"/>
      <c r="G432" s="566"/>
      <c r="H432" s="576"/>
    </row>
    <row r="433" spans="1:8" ht="56.25" x14ac:dyDescent="0.25">
      <c r="A433" s="165" t="s">
        <v>16</v>
      </c>
      <c r="B433" s="166" t="s">
        <v>17</v>
      </c>
      <c r="C433" s="246" t="s">
        <v>342</v>
      </c>
      <c r="D433" s="246" t="s">
        <v>358</v>
      </c>
      <c r="E433" s="247" t="s">
        <v>344</v>
      </c>
      <c r="F433" s="248" t="s">
        <v>345</v>
      </c>
      <c r="G433" s="246" t="s">
        <v>346</v>
      </c>
      <c r="H433" s="169" t="s">
        <v>19</v>
      </c>
    </row>
    <row r="434" spans="1:8" ht="18.75" x14ac:dyDescent="0.3">
      <c r="A434" s="170">
        <v>1</v>
      </c>
      <c r="B434" s="171" t="s">
        <v>21</v>
      </c>
      <c r="C434" s="260">
        <v>7</v>
      </c>
      <c r="D434" s="173">
        <v>5</v>
      </c>
      <c r="E434" s="174">
        <v>5</v>
      </c>
      <c r="F434" s="260">
        <v>56</v>
      </c>
      <c r="G434" s="294">
        <f t="shared" ref="G434:G435" si="41">SUM(C434:F434)</f>
        <v>73</v>
      </c>
      <c r="H434" s="261" t="str">
        <f t="shared" ref="H434:H439" si="42">IF(G434&gt;=91,"A1",IF(G434&gt;=81,"A2",IF(G434&gt;=71,"B1",IF(G434&gt;=61,"B2",IF(G434&gt;=51,"C1",IF(G434&gt;=41,"C2",IF(G434&gt;=33,"D","E")))))))</f>
        <v>B1</v>
      </c>
    </row>
    <row r="435" spans="1:8" ht="18.75" x14ac:dyDescent="0.3">
      <c r="A435" s="170">
        <v>2</v>
      </c>
      <c r="B435" s="171" t="s">
        <v>22</v>
      </c>
      <c r="C435" s="260">
        <v>9</v>
      </c>
      <c r="D435" s="173">
        <v>4</v>
      </c>
      <c r="E435" s="174">
        <v>4</v>
      </c>
      <c r="F435" s="173">
        <v>63.5</v>
      </c>
      <c r="G435" s="173">
        <f t="shared" si="41"/>
        <v>80.5</v>
      </c>
      <c r="H435" s="176" t="str">
        <f t="shared" si="42"/>
        <v>B1</v>
      </c>
    </row>
    <row r="436" spans="1:8" ht="18.75" x14ac:dyDescent="0.3">
      <c r="A436" s="170">
        <v>3</v>
      </c>
      <c r="B436" s="171" t="s">
        <v>23</v>
      </c>
      <c r="C436" s="173">
        <v>9.25</v>
      </c>
      <c r="D436" s="173">
        <v>5</v>
      </c>
      <c r="E436" s="174">
        <v>5</v>
      </c>
      <c r="F436" s="173">
        <v>58</v>
      </c>
      <c r="G436" s="183">
        <f t="shared" ref="G436" si="43">SUM(C436:F436)</f>
        <v>77.25</v>
      </c>
      <c r="H436" s="176" t="str">
        <f t="shared" si="42"/>
        <v>B1</v>
      </c>
    </row>
    <row r="437" spans="1:8" ht="18.75" x14ac:dyDescent="0.3">
      <c r="A437" s="170">
        <v>4</v>
      </c>
      <c r="B437" s="171" t="s">
        <v>24</v>
      </c>
      <c r="C437" s="177">
        <v>9.75</v>
      </c>
      <c r="D437" s="173">
        <v>5</v>
      </c>
      <c r="E437" s="174">
        <v>5</v>
      </c>
      <c r="F437" s="173">
        <v>78.5</v>
      </c>
      <c r="G437" s="183">
        <f t="shared" ref="G437:G438" si="44">SUM(C437:F437)</f>
        <v>98.25</v>
      </c>
      <c r="H437" s="176" t="str">
        <f t="shared" si="42"/>
        <v>A1</v>
      </c>
    </row>
    <row r="438" spans="1:8" ht="18.75" x14ac:dyDescent="0.3">
      <c r="A438" s="170">
        <v>5</v>
      </c>
      <c r="B438" s="171" t="s">
        <v>359</v>
      </c>
      <c r="C438" s="173">
        <v>9.75</v>
      </c>
      <c r="D438" s="173">
        <v>5</v>
      </c>
      <c r="E438" s="174">
        <v>5</v>
      </c>
      <c r="F438" s="173">
        <v>69</v>
      </c>
      <c r="G438" s="183">
        <f t="shared" si="44"/>
        <v>88.75</v>
      </c>
      <c r="H438" s="176" t="str">
        <f t="shared" si="42"/>
        <v>A2</v>
      </c>
    </row>
    <row r="439" spans="1:8" ht="18.75" x14ac:dyDescent="0.3">
      <c r="A439" s="170">
        <v>6</v>
      </c>
      <c r="B439" s="180" t="s">
        <v>360</v>
      </c>
      <c r="C439" s="173">
        <v>7.5</v>
      </c>
      <c r="D439" s="173"/>
      <c r="E439" s="174"/>
      <c r="F439" s="173"/>
      <c r="G439" s="181">
        <v>44</v>
      </c>
      <c r="H439" s="182" t="str">
        <f t="shared" si="42"/>
        <v>C2</v>
      </c>
    </row>
    <row r="440" spans="1:8" ht="18.75" x14ac:dyDescent="0.3">
      <c r="A440" s="170">
        <v>7</v>
      </c>
      <c r="B440" s="171" t="s">
        <v>361</v>
      </c>
      <c r="C440" s="183"/>
      <c r="D440" s="183"/>
      <c r="E440" s="174"/>
      <c r="F440" s="262">
        <v>42</v>
      </c>
      <c r="G440" s="263"/>
      <c r="H440" s="182"/>
    </row>
    <row r="441" spans="1:8" ht="18.75" x14ac:dyDescent="0.3">
      <c r="A441" s="170">
        <v>8</v>
      </c>
      <c r="B441" s="171" t="s">
        <v>362</v>
      </c>
      <c r="C441" s="251"/>
      <c r="D441" s="251"/>
      <c r="E441" s="252"/>
      <c r="F441" s="264">
        <v>45.5</v>
      </c>
      <c r="G441" s="263"/>
      <c r="H441" s="182"/>
    </row>
    <row r="442" spans="1:8" ht="18.75" x14ac:dyDescent="0.3">
      <c r="A442" s="193" t="s">
        <v>27</v>
      </c>
      <c r="B442" s="194"/>
      <c r="C442" s="195"/>
      <c r="D442" s="195"/>
      <c r="E442" s="195"/>
      <c r="F442" s="196"/>
      <c r="G442" s="303">
        <f>SUM(G434:G439)</f>
        <v>461.75</v>
      </c>
      <c r="H442" s="182"/>
    </row>
    <row r="443" spans="1:8" ht="18.75" x14ac:dyDescent="0.3">
      <c r="A443" s="193" t="s">
        <v>363</v>
      </c>
      <c r="B443" s="194"/>
      <c r="C443" s="195"/>
      <c r="D443" s="195"/>
      <c r="E443" s="195"/>
      <c r="F443" s="196"/>
      <c r="G443" s="288">
        <f>G442/550*100</f>
        <v>83.954545454545453</v>
      </c>
      <c r="H443" s="182" t="str">
        <f t="shared" ref="H443" si="45">IF(G443&gt;=91,"A1",IF(G443&gt;=81,"A2",IF(G443&gt;=71,"B1",IF(G443&gt;=61,"B2",IF(G443&gt;=51,"C1",IF(G443&gt;=41,"C2",IF(G443&gt;=33,"D","E")))))))</f>
        <v>A2</v>
      </c>
    </row>
    <row r="444" spans="1:8" ht="18.75" x14ac:dyDescent="0.25">
      <c r="A444" s="199" t="s">
        <v>364</v>
      </c>
      <c r="B444" s="200"/>
      <c r="C444" s="200"/>
      <c r="D444" s="200"/>
      <c r="E444" s="201"/>
      <c r="F444" s="200"/>
      <c r="G444" s="304"/>
      <c r="H444" s="202"/>
    </row>
    <row r="445" spans="1:8" ht="18" x14ac:dyDescent="0.25">
      <c r="A445" s="577" t="s">
        <v>365</v>
      </c>
      <c r="B445" s="578"/>
      <c r="C445" s="578"/>
      <c r="D445" s="578"/>
      <c r="E445" s="578"/>
      <c r="F445" s="578"/>
      <c r="G445" s="578"/>
      <c r="H445" s="579"/>
    </row>
    <row r="446" spans="1:8" ht="18.75" x14ac:dyDescent="0.3">
      <c r="A446" s="580" t="s">
        <v>366</v>
      </c>
      <c r="B446" s="581"/>
      <c r="C446" s="581"/>
      <c r="D446" s="581"/>
      <c r="E446" s="581"/>
      <c r="F446" s="581"/>
      <c r="G446" s="581"/>
      <c r="H446" s="582"/>
    </row>
    <row r="447" spans="1:8" ht="18.75" x14ac:dyDescent="0.3">
      <c r="A447" s="580" t="s">
        <v>367</v>
      </c>
      <c r="B447" s="581"/>
      <c r="C447" s="581"/>
      <c r="D447" s="581"/>
      <c r="E447" s="581"/>
      <c r="F447" s="203"/>
      <c r="G447" s="204" t="s">
        <v>368</v>
      </c>
      <c r="H447" s="205"/>
    </row>
    <row r="448" spans="1:8" ht="18.75" x14ac:dyDescent="0.3">
      <c r="A448" s="206" t="s">
        <v>369</v>
      </c>
      <c r="B448" s="207"/>
      <c r="C448" s="207"/>
      <c r="D448" s="207"/>
      <c r="E448" s="208"/>
      <c r="F448" s="209"/>
      <c r="G448" s="209" t="s">
        <v>370</v>
      </c>
      <c r="H448" s="210"/>
    </row>
    <row r="449" spans="1:8" ht="18.75" x14ac:dyDescent="0.3">
      <c r="A449" s="580" t="s">
        <v>371</v>
      </c>
      <c r="B449" s="581"/>
      <c r="C449" s="581"/>
      <c r="D449" s="581"/>
      <c r="E449" s="581"/>
      <c r="F449" s="581"/>
      <c r="G449" s="581"/>
      <c r="H449" s="582"/>
    </row>
    <row r="450" spans="1:8" ht="18.75" x14ac:dyDescent="0.3">
      <c r="A450" s="580" t="s">
        <v>367</v>
      </c>
      <c r="B450" s="581"/>
      <c r="C450" s="581"/>
      <c r="D450" s="581"/>
      <c r="E450" s="581"/>
      <c r="F450" s="203"/>
      <c r="G450" s="204" t="s">
        <v>368</v>
      </c>
      <c r="H450" s="205"/>
    </row>
    <row r="451" spans="1:8" ht="18.75" x14ac:dyDescent="0.3">
      <c r="A451" s="211" t="s">
        <v>372</v>
      </c>
      <c r="B451" s="212"/>
      <c r="C451" s="212"/>
      <c r="D451" s="212"/>
      <c r="E451" s="213"/>
      <c r="F451" s="214"/>
      <c r="G451" s="215" t="s">
        <v>375</v>
      </c>
      <c r="H451" s="216"/>
    </row>
    <row r="452" spans="1:8" ht="18.75" x14ac:dyDescent="0.3">
      <c r="A452" s="211" t="s">
        <v>373</v>
      </c>
      <c r="B452" s="212"/>
      <c r="C452" s="212"/>
      <c r="D452" s="212"/>
      <c r="E452" s="213"/>
      <c r="F452" s="214"/>
      <c r="G452" s="209" t="s">
        <v>375</v>
      </c>
      <c r="H452" s="210"/>
    </row>
    <row r="453" spans="1:8" ht="18.75" x14ac:dyDescent="0.3">
      <c r="A453" s="211" t="s">
        <v>374</v>
      </c>
      <c r="B453" s="212"/>
      <c r="C453" s="212"/>
      <c r="D453" s="212"/>
      <c r="E453" s="213"/>
      <c r="F453" s="212"/>
      <c r="G453" s="217" t="s">
        <v>375</v>
      </c>
      <c r="H453" s="218"/>
    </row>
    <row r="454" spans="1:8" ht="18.75" x14ac:dyDescent="0.3">
      <c r="A454" s="211" t="s">
        <v>376</v>
      </c>
      <c r="B454" s="212"/>
      <c r="C454" s="212"/>
      <c r="D454" s="212"/>
      <c r="E454" s="213"/>
      <c r="F454" s="212"/>
      <c r="G454" s="217" t="s">
        <v>375</v>
      </c>
      <c r="H454" s="218"/>
    </row>
    <row r="455" spans="1:8" ht="18.75" x14ac:dyDescent="0.3">
      <c r="A455" s="580" t="s">
        <v>377</v>
      </c>
      <c r="B455" s="581"/>
      <c r="C455" s="581"/>
      <c r="D455" s="581"/>
      <c r="E455" s="581"/>
      <c r="F455" s="581"/>
      <c r="G455" s="581"/>
      <c r="H455" s="582"/>
    </row>
    <row r="456" spans="1:8" ht="18.75" x14ac:dyDescent="0.3">
      <c r="A456" s="580" t="s">
        <v>367</v>
      </c>
      <c r="B456" s="581"/>
      <c r="C456" s="581"/>
      <c r="D456" s="581"/>
      <c r="E456" s="581"/>
      <c r="F456" s="219"/>
      <c r="G456" s="219"/>
      <c r="H456" s="220"/>
    </row>
    <row r="457" spans="1:8" ht="18.75" x14ac:dyDescent="0.3">
      <c r="A457" s="206" t="s">
        <v>378</v>
      </c>
      <c r="B457" s="204"/>
      <c r="C457" s="221" t="s">
        <v>422</v>
      </c>
      <c r="D457" s="221"/>
      <c r="E457" s="222"/>
      <c r="F457" s="221"/>
      <c r="G457" s="221"/>
      <c r="H457" s="205"/>
    </row>
    <row r="458" spans="1:8" ht="18.75" x14ac:dyDescent="0.3">
      <c r="A458" s="223" t="s">
        <v>380</v>
      </c>
      <c r="B458" s="224"/>
      <c r="C458" s="217"/>
      <c r="D458" s="217"/>
      <c r="E458" s="225"/>
      <c r="F458" s="217"/>
      <c r="G458" s="217"/>
      <c r="H458" s="218"/>
    </row>
    <row r="459" spans="1:8" ht="18.75" x14ac:dyDescent="0.3">
      <c r="A459" s="580" t="s">
        <v>381</v>
      </c>
      <c r="B459" s="581"/>
      <c r="C459" s="581"/>
      <c r="D459" s="581"/>
      <c r="E459" s="598"/>
      <c r="F459" s="226"/>
      <c r="G459" s="215" t="s">
        <v>382</v>
      </c>
      <c r="H459" s="227"/>
    </row>
    <row r="460" spans="1:8" ht="18.75" x14ac:dyDescent="0.3">
      <c r="A460" s="228" t="s">
        <v>383</v>
      </c>
      <c r="B460" s="215" t="s">
        <v>19</v>
      </c>
      <c r="C460" s="215" t="s">
        <v>383</v>
      </c>
      <c r="D460" s="215" t="s">
        <v>19</v>
      </c>
      <c r="E460" s="229"/>
      <c r="F460" s="215" t="s">
        <v>384</v>
      </c>
      <c r="G460" s="215"/>
      <c r="H460" s="230" t="s">
        <v>19</v>
      </c>
    </row>
    <row r="461" spans="1:8" ht="18.75" x14ac:dyDescent="0.3">
      <c r="A461" s="231" t="s">
        <v>385</v>
      </c>
      <c r="B461" s="215" t="s">
        <v>386</v>
      </c>
      <c r="C461" s="232" t="s">
        <v>387</v>
      </c>
      <c r="D461" s="232" t="s">
        <v>388</v>
      </c>
      <c r="E461" s="229"/>
      <c r="F461" s="232">
        <v>3</v>
      </c>
      <c r="G461" s="232"/>
      <c r="H461" s="233" t="s">
        <v>375</v>
      </c>
    </row>
    <row r="462" spans="1:8" ht="18.75" x14ac:dyDescent="0.3">
      <c r="A462" s="231" t="s">
        <v>389</v>
      </c>
      <c r="B462" s="215" t="s">
        <v>390</v>
      </c>
      <c r="C462" s="232" t="s">
        <v>391</v>
      </c>
      <c r="D462" s="232" t="s">
        <v>392</v>
      </c>
      <c r="E462" s="229"/>
      <c r="F462" s="232">
        <v>2</v>
      </c>
      <c r="G462" s="232"/>
      <c r="H462" s="233" t="s">
        <v>370</v>
      </c>
    </row>
    <row r="463" spans="1:8" ht="18.75" x14ac:dyDescent="0.3">
      <c r="A463" s="231" t="s">
        <v>393</v>
      </c>
      <c r="B463" s="215" t="s">
        <v>394</v>
      </c>
      <c r="C463" s="232" t="s">
        <v>395</v>
      </c>
      <c r="D463" s="232" t="s">
        <v>396</v>
      </c>
      <c r="E463" s="229"/>
      <c r="F463" s="232">
        <v>1</v>
      </c>
      <c r="G463" s="232"/>
      <c r="H463" s="233" t="s">
        <v>397</v>
      </c>
    </row>
    <row r="464" spans="1:8" ht="18.75" x14ac:dyDescent="0.3">
      <c r="A464" s="231" t="s">
        <v>398</v>
      </c>
      <c r="B464" s="215" t="s">
        <v>399</v>
      </c>
      <c r="C464" s="232" t="s">
        <v>400</v>
      </c>
      <c r="D464" s="232" t="s">
        <v>401</v>
      </c>
      <c r="E464" s="234"/>
      <c r="F464" s="235"/>
      <c r="G464" s="236"/>
      <c r="H464" s="237"/>
    </row>
    <row r="465" spans="1:8" ht="19.5" thickBot="1" x14ac:dyDescent="0.3">
      <c r="A465" s="253" t="s">
        <v>405</v>
      </c>
      <c r="B465" s="254"/>
      <c r="C465" s="255" t="s">
        <v>402</v>
      </c>
      <c r="D465" s="256"/>
      <c r="E465" s="257"/>
      <c r="F465" s="256"/>
      <c r="G465" s="255" t="s">
        <v>403</v>
      </c>
      <c r="H465" s="290"/>
    </row>
    <row r="466" spans="1:8" ht="15.75" thickBot="1" x14ac:dyDescent="0.3"/>
    <row r="467" spans="1:8" ht="18.75" x14ac:dyDescent="0.3">
      <c r="A467" s="583" t="s">
        <v>0</v>
      </c>
      <c r="B467" s="584"/>
      <c r="C467" s="584"/>
      <c r="D467" s="584"/>
      <c r="E467" s="584"/>
      <c r="F467" s="584"/>
      <c r="G467" s="584"/>
      <c r="H467" s="585"/>
    </row>
    <row r="468" spans="1:8" ht="15.75" x14ac:dyDescent="0.25">
      <c r="A468" s="586" t="s">
        <v>1</v>
      </c>
      <c r="B468" s="587"/>
      <c r="C468" s="587"/>
      <c r="D468" s="587"/>
      <c r="E468" s="587"/>
      <c r="F468" s="587"/>
      <c r="G468" s="587"/>
      <c r="H468" s="588"/>
    </row>
    <row r="469" spans="1:8" ht="18.75" x14ac:dyDescent="0.3">
      <c r="A469" s="589" t="s">
        <v>2</v>
      </c>
      <c r="B469" s="590"/>
      <c r="C469" s="590"/>
      <c r="D469" s="590"/>
      <c r="E469" s="590"/>
      <c r="F469" s="590"/>
      <c r="G469" s="590"/>
      <c r="H469" s="591"/>
    </row>
    <row r="470" spans="1:8" ht="15.75" x14ac:dyDescent="0.25">
      <c r="A470" s="586" t="s">
        <v>353</v>
      </c>
      <c r="B470" s="587"/>
      <c r="C470" s="587"/>
      <c r="D470" s="587"/>
      <c r="E470" s="587"/>
      <c r="F470" s="587"/>
      <c r="G470" s="587"/>
      <c r="H470" s="588"/>
    </row>
    <row r="471" spans="1:8" ht="18.75" x14ac:dyDescent="0.3">
      <c r="A471" s="589" t="s">
        <v>354</v>
      </c>
      <c r="B471" s="590"/>
      <c r="C471" s="590"/>
      <c r="D471" s="590"/>
      <c r="E471" s="590"/>
      <c r="F471" s="590"/>
      <c r="G471" s="590"/>
      <c r="H471" s="591"/>
    </row>
    <row r="472" spans="1:8" ht="18.75" x14ac:dyDescent="0.3">
      <c r="A472" s="152" t="s">
        <v>6</v>
      </c>
      <c r="C472" s="17" t="s">
        <v>423</v>
      </c>
      <c r="D472" s="155"/>
      <c r="E472" s="154"/>
      <c r="F472" s="155"/>
      <c r="G472" s="155"/>
      <c r="H472" s="156"/>
    </row>
    <row r="473" spans="1:8" ht="18.75" x14ac:dyDescent="0.3">
      <c r="A473" s="152" t="s">
        <v>9</v>
      </c>
      <c r="C473" s="16" t="s">
        <v>63</v>
      </c>
      <c r="D473" s="16"/>
      <c r="E473" s="154"/>
      <c r="F473" s="157" t="s">
        <v>355</v>
      </c>
      <c r="G473" s="157"/>
      <c r="H473" s="158">
        <v>11</v>
      </c>
    </row>
    <row r="474" spans="1:8" ht="18.75" x14ac:dyDescent="0.3">
      <c r="A474" s="152" t="s">
        <v>8</v>
      </c>
      <c r="C474" s="259">
        <v>1221</v>
      </c>
      <c r="D474" s="71"/>
      <c r="E474" s="159"/>
      <c r="F474" s="153"/>
      <c r="G474" s="153"/>
      <c r="H474" s="160"/>
    </row>
    <row r="475" spans="1:8" ht="18.75" x14ac:dyDescent="0.3">
      <c r="A475" s="152" t="s">
        <v>356</v>
      </c>
      <c r="B475" s="153"/>
      <c r="C475" s="16" t="s">
        <v>64</v>
      </c>
      <c r="D475" s="153"/>
      <c r="E475" s="154"/>
      <c r="F475" s="153"/>
      <c r="G475" s="153"/>
      <c r="H475" s="245"/>
    </row>
    <row r="476" spans="1:8" ht="18.75" x14ac:dyDescent="0.3">
      <c r="A476" s="152" t="s">
        <v>14</v>
      </c>
      <c r="B476" s="153"/>
      <c r="C476" s="161" t="s">
        <v>65</v>
      </c>
      <c r="D476" s="153"/>
      <c r="E476" s="154"/>
      <c r="F476" s="153"/>
      <c r="G476" s="153"/>
      <c r="H476" s="245"/>
    </row>
    <row r="477" spans="1:8" ht="18.75" x14ac:dyDescent="0.3">
      <c r="A477" s="592" t="s">
        <v>357</v>
      </c>
      <c r="B477" s="593"/>
      <c r="C477" s="593"/>
      <c r="D477" s="593"/>
      <c r="E477" s="593"/>
      <c r="F477" s="593"/>
      <c r="G477" s="593"/>
      <c r="H477" s="594"/>
    </row>
    <row r="478" spans="1:8" ht="18.75" x14ac:dyDescent="0.3">
      <c r="A478" s="575" t="s">
        <v>337</v>
      </c>
      <c r="B478" s="566"/>
      <c r="C478" s="566"/>
      <c r="D478" s="566"/>
      <c r="E478" s="566"/>
      <c r="F478" s="566"/>
      <c r="G478" s="566"/>
      <c r="H478" s="576"/>
    </row>
    <row r="479" spans="1:8" ht="56.25" x14ac:dyDescent="0.25">
      <c r="A479" s="165" t="s">
        <v>16</v>
      </c>
      <c r="B479" s="166" t="s">
        <v>17</v>
      </c>
      <c r="C479" s="246" t="s">
        <v>342</v>
      </c>
      <c r="D479" s="246" t="s">
        <v>358</v>
      </c>
      <c r="E479" s="247" t="s">
        <v>344</v>
      </c>
      <c r="F479" s="248" t="s">
        <v>345</v>
      </c>
      <c r="G479" s="246" t="s">
        <v>346</v>
      </c>
      <c r="H479" s="169" t="s">
        <v>19</v>
      </c>
    </row>
    <row r="480" spans="1:8" ht="18.75" x14ac:dyDescent="0.3">
      <c r="A480" s="170">
        <v>1</v>
      </c>
      <c r="B480" s="171" t="s">
        <v>21</v>
      </c>
      <c r="C480" s="260">
        <v>7.5</v>
      </c>
      <c r="D480" s="173">
        <v>5</v>
      </c>
      <c r="E480" s="174">
        <v>4</v>
      </c>
      <c r="F480" s="260">
        <v>59.5</v>
      </c>
      <c r="G480" s="294">
        <f t="shared" ref="G480:G481" si="46">SUM(C480:F480)</f>
        <v>76</v>
      </c>
      <c r="H480" s="261" t="str">
        <f t="shared" ref="H480:H485" si="47">IF(G480&gt;=91,"A1",IF(G480&gt;=81,"A2",IF(G480&gt;=71,"B1",IF(G480&gt;=61,"B2",IF(G480&gt;=51,"C1",IF(G480&gt;=41,"C2",IF(G480&gt;=33,"D","E")))))))</f>
        <v>B1</v>
      </c>
    </row>
    <row r="481" spans="1:8" ht="18.75" x14ac:dyDescent="0.3">
      <c r="A481" s="170">
        <v>2</v>
      </c>
      <c r="B481" s="171" t="s">
        <v>22</v>
      </c>
      <c r="C481" s="260">
        <v>8.75</v>
      </c>
      <c r="D481" s="173">
        <v>4</v>
      </c>
      <c r="E481" s="174">
        <v>4</v>
      </c>
      <c r="F481" s="173">
        <v>62.5</v>
      </c>
      <c r="G481" s="183">
        <f t="shared" si="46"/>
        <v>79.25</v>
      </c>
      <c r="H481" s="176" t="str">
        <f t="shared" si="47"/>
        <v>B1</v>
      </c>
    </row>
    <row r="482" spans="1:8" ht="18.75" x14ac:dyDescent="0.3">
      <c r="A482" s="170">
        <v>3</v>
      </c>
      <c r="B482" s="171" t="s">
        <v>23</v>
      </c>
      <c r="C482" s="173">
        <v>8</v>
      </c>
      <c r="D482" s="173">
        <v>5</v>
      </c>
      <c r="E482" s="174">
        <v>5</v>
      </c>
      <c r="F482" s="173">
        <v>50</v>
      </c>
      <c r="G482" s="178">
        <f t="shared" ref="G482" si="48">SUM(C482:F482)</f>
        <v>68</v>
      </c>
      <c r="H482" s="176" t="str">
        <f t="shared" si="47"/>
        <v>B2</v>
      </c>
    </row>
    <row r="483" spans="1:8" ht="18.75" x14ac:dyDescent="0.3">
      <c r="A483" s="170">
        <v>4</v>
      </c>
      <c r="B483" s="171" t="s">
        <v>24</v>
      </c>
      <c r="C483" s="177">
        <v>9.25</v>
      </c>
      <c r="D483" s="173">
        <v>5</v>
      </c>
      <c r="E483" s="174">
        <v>5</v>
      </c>
      <c r="F483" s="173">
        <v>67.5</v>
      </c>
      <c r="G483" s="183">
        <f t="shared" ref="G483:G484" si="49">SUM(C483:F483)</f>
        <v>86.75</v>
      </c>
      <c r="H483" s="176" t="str">
        <f t="shared" si="47"/>
        <v>A2</v>
      </c>
    </row>
    <row r="484" spans="1:8" ht="18.75" x14ac:dyDescent="0.3">
      <c r="A484" s="170">
        <v>5</v>
      </c>
      <c r="B484" s="171" t="s">
        <v>359</v>
      </c>
      <c r="C484" s="173">
        <v>9.25</v>
      </c>
      <c r="D484" s="173">
        <v>5</v>
      </c>
      <c r="E484" s="174">
        <v>5</v>
      </c>
      <c r="F484" s="173">
        <v>56</v>
      </c>
      <c r="G484" s="183">
        <f t="shared" si="49"/>
        <v>75.25</v>
      </c>
      <c r="H484" s="176" t="str">
        <f t="shared" si="47"/>
        <v>B1</v>
      </c>
    </row>
    <row r="485" spans="1:8" ht="18.75" x14ac:dyDescent="0.3">
      <c r="A485" s="170">
        <v>6</v>
      </c>
      <c r="B485" s="180" t="s">
        <v>360</v>
      </c>
      <c r="C485" s="173">
        <v>5.5</v>
      </c>
      <c r="D485" s="173"/>
      <c r="E485" s="174"/>
      <c r="F485" s="173"/>
      <c r="G485" s="260">
        <v>43.5</v>
      </c>
      <c r="H485" s="182" t="str">
        <f t="shared" si="47"/>
        <v>C2</v>
      </c>
    </row>
    <row r="486" spans="1:8" ht="18.75" x14ac:dyDescent="0.3">
      <c r="A486" s="170">
        <v>7</v>
      </c>
      <c r="B486" s="171" t="s">
        <v>361</v>
      </c>
      <c r="C486" s="183"/>
      <c r="D486" s="183"/>
      <c r="E486" s="174"/>
      <c r="F486" s="250">
        <v>46</v>
      </c>
      <c r="G486" s="263"/>
      <c r="H486" s="182"/>
    </row>
    <row r="487" spans="1:8" ht="18.75" x14ac:dyDescent="0.3">
      <c r="A487" s="170">
        <v>8</v>
      </c>
      <c r="B487" s="171" t="s">
        <v>362</v>
      </c>
      <c r="C487" s="251"/>
      <c r="D487" s="251"/>
      <c r="E487" s="252"/>
      <c r="F487" s="264">
        <v>33.5</v>
      </c>
      <c r="G487" s="263"/>
      <c r="H487" s="182"/>
    </row>
    <row r="488" spans="1:8" ht="18.75" x14ac:dyDescent="0.3">
      <c r="A488" s="193" t="s">
        <v>27</v>
      </c>
      <c r="B488" s="194"/>
      <c r="C488" s="195"/>
      <c r="D488" s="195"/>
      <c r="E488" s="195"/>
      <c r="F488" s="196"/>
      <c r="G488" s="303">
        <f>SUM(G480:G485)</f>
        <v>428.75</v>
      </c>
      <c r="H488" s="182"/>
    </row>
    <row r="489" spans="1:8" ht="18.75" x14ac:dyDescent="0.3">
      <c r="A489" s="193" t="s">
        <v>363</v>
      </c>
      <c r="B489" s="194"/>
      <c r="C489" s="195"/>
      <c r="D489" s="195"/>
      <c r="E489" s="195"/>
      <c r="F489" s="196"/>
      <c r="G489" s="288">
        <f>G488/550*100</f>
        <v>77.954545454545453</v>
      </c>
      <c r="H489" s="182" t="str">
        <f t="shared" ref="H489" si="50">IF(G489&gt;=91,"A1",IF(G489&gt;=81,"A2",IF(G489&gt;=71,"B1",IF(G489&gt;=61,"B2",IF(G489&gt;=51,"C1",IF(G489&gt;=41,"C2",IF(G489&gt;=33,"D","E")))))))</f>
        <v>B1</v>
      </c>
    </row>
    <row r="490" spans="1:8" ht="18.75" x14ac:dyDescent="0.25">
      <c r="A490" s="199" t="s">
        <v>364</v>
      </c>
      <c r="B490" s="200"/>
      <c r="C490" s="200"/>
      <c r="D490" s="200"/>
      <c r="E490" s="201"/>
      <c r="F490" s="200"/>
      <c r="G490" s="200"/>
      <c r="H490" s="202"/>
    </row>
    <row r="491" spans="1:8" ht="18" x14ac:dyDescent="0.25">
      <c r="A491" s="577" t="s">
        <v>365</v>
      </c>
      <c r="B491" s="578"/>
      <c r="C491" s="578"/>
      <c r="D491" s="578"/>
      <c r="E491" s="578"/>
      <c r="F491" s="578"/>
      <c r="G491" s="578"/>
      <c r="H491" s="579"/>
    </row>
    <row r="492" spans="1:8" ht="18.75" x14ac:dyDescent="0.3">
      <c r="A492" s="580" t="s">
        <v>366</v>
      </c>
      <c r="B492" s="581"/>
      <c r="C492" s="581"/>
      <c r="D492" s="581"/>
      <c r="E492" s="581"/>
      <c r="F492" s="581"/>
      <c r="G492" s="581"/>
      <c r="H492" s="582"/>
    </row>
    <row r="493" spans="1:8" ht="18.75" x14ac:dyDescent="0.3">
      <c r="A493" s="580" t="s">
        <v>367</v>
      </c>
      <c r="B493" s="581"/>
      <c r="C493" s="581"/>
      <c r="D493" s="581"/>
      <c r="E493" s="581"/>
      <c r="F493" s="203"/>
      <c r="G493" s="204" t="s">
        <v>368</v>
      </c>
      <c r="H493" s="205"/>
    </row>
    <row r="494" spans="1:8" ht="18.75" x14ac:dyDescent="0.3">
      <c r="A494" s="206" t="s">
        <v>369</v>
      </c>
      <c r="B494" s="207"/>
      <c r="C494" s="207"/>
      <c r="D494" s="207"/>
      <c r="E494" s="208"/>
      <c r="F494" s="209"/>
      <c r="G494" s="209" t="s">
        <v>370</v>
      </c>
      <c r="H494" s="210"/>
    </row>
    <row r="495" spans="1:8" ht="18.75" x14ac:dyDescent="0.3">
      <c r="A495" s="580" t="s">
        <v>371</v>
      </c>
      <c r="B495" s="581"/>
      <c r="C495" s="581"/>
      <c r="D495" s="581"/>
      <c r="E495" s="581"/>
      <c r="F495" s="581"/>
      <c r="G495" s="581"/>
      <c r="H495" s="582"/>
    </row>
    <row r="496" spans="1:8" ht="18.75" x14ac:dyDescent="0.3">
      <c r="A496" s="580" t="s">
        <v>367</v>
      </c>
      <c r="B496" s="581"/>
      <c r="C496" s="581"/>
      <c r="D496" s="581"/>
      <c r="E496" s="581"/>
      <c r="F496" s="203"/>
      <c r="G496" s="204" t="s">
        <v>368</v>
      </c>
      <c r="H496" s="205"/>
    </row>
    <row r="497" spans="1:8" ht="18.75" x14ac:dyDescent="0.3">
      <c r="A497" s="211" t="s">
        <v>372</v>
      </c>
      <c r="B497" s="212"/>
      <c r="C497" s="212"/>
      <c r="D497" s="212"/>
      <c r="E497" s="213"/>
      <c r="F497" s="214"/>
      <c r="G497" s="215" t="s">
        <v>370</v>
      </c>
      <c r="H497" s="216"/>
    </row>
    <row r="498" spans="1:8" ht="18.75" x14ac:dyDescent="0.3">
      <c r="A498" s="211" t="s">
        <v>373</v>
      </c>
      <c r="B498" s="212"/>
      <c r="C498" s="212"/>
      <c r="D498" s="212"/>
      <c r="E498" s="213"/>
      <c r="F498" s="214"/>
      <c r="G498" s="209" t="s">
        <v>370</v>
      </c>
      <c r="H498" s="210"/>
    </row>
    <row r="499" spans="1:8" ht="18.75" x14ac:dyDescent="0.3">
      <c r="A499" s="211" t="s">
        <v>374</v>
      </c>
      <c r="B499" s="212"/>
      <c r="C499" s="212"/>
      <c r="D499" s="212"/>
      <c r="E499" s="213"/>
      <c r="F499" s="212"/>
      <c r="G499" s="217" t="s">
        <v>370</v>
      </c>
      <c r="H499" s="218"/>
    </row>
    <row r="500" spans="1:8" ht="18.75" x14ac:dyDescent="0.3">
      <c r="A500" s="211" t="s">
        <v>376</v>
      </c>
      <c r="B500" s="212"/>
      <c r="C500" s="212"/>
      <c r="D500" s="212"/>
      <c r="E500" s="213"/>
      <c r="F500" s="212"/>
      <c r="G500" s="217" t="s">
        <v>375</v>
      </c>
      <c r="H500" s="218"/>
    </row>
    <row r="501" spans="1:8" ht="18.75" x14ac:dyDescent="0.3">
      <c r="A501" s="580" t="s">
        <v>377</v>
      </c>
      <c r="B501" s="581"/>
      <c r="C501" s="581"/>
      <c r="D501" s="581"/>
      <c r="E501" s="581"/>
      <c r="F501" s="581"/>
      <c r="G501" s="581"/>
      <c r="H501" s="582"/>
    </row>
    <row r="502" spans="1:8" ht="18.75" x14ac:dyDescent="0.3">
      <c r="A502" s="580" t="s">
        <v>367</v>
      </c>
      <c r="B502" s="581"/>
      <c r="C502" s="581"/>
      <c r="D502" s="581"/>
      <c r="E502" s="581"/>
      <c r="F502" s="219"/>
      <c r="G502" s="219"/>
      <c r="H502" s="220"/>
    </row>
    <row r="503" spans="1:8" ht="18.75" x14ac:dyDescent="0.3">
      <c r="A503" s="206" t="s">
        <v>378</v>
      </c>
      <c r="B503" s="204"/>
      <c r="C503" s="221" t="s">
        <v>424</v>
      </c>
      <c r="D503" s="221"/>
      <c r="E503" s="222"/>
      <c r="F503" s="221"/>
      <c r="G503" s="221"/>
      <c r="H503" s="205"/>
    </row>
    <row r="504" spans="1:8" ht="18.75" x14ac:dyDescent="0.3">
      <c r="A504" s="223" t="s">
        <v>380</v>
      </c>
      <c r="B504" s="224"/>
      <c r="C504" s="217"/>
      <c r="D504" s="217"/>
      <c r="E504" s="225"/>
      <c r="F504" s="217"/>
      <c r="G504" s="217"/>
      <c r="H504" s="218"/>
    </row>
    <row r="505" spans="1:8" ht="18.75" x14ac:dyDescent="0.3">
      <c r="A505" s="580" t="s">
        <v>381</v>
      </c>
      <c r="B505" s="581"/>
      <c r="C505" s="581"/>
      <c r="D505" s="581"/>
      <c r="E505" s="598"/>
      <c r="F505" s="226"/>
      <c r="G505" s="215" t="s">
        <v>382</v>
      </c>
      <c r="H505" s="227"/>
    </row>
    <row r="506" spans="1:8" ht="18.75" x14ac:dyDescent="0.3">
      <c r="A506" s="228" t="s">
        <v>383</v>
      </c>
      <c r="B506" s="215" t="s">
        <v>19</v>
      </c>
      <c r="C506" s="215" t="s">
        <v>383</v>
      </c>
      <c r="D506" s="215" t="s">
        <v>19</v>
      </c>
      <c r="E506" s="229"/>
      <c r="F506" s="215" t="s">
        <v>384</v>
      </c>
      <c r="G506" s="215"/>
      <c r="H506" s="230" t="s">
        <v>19</v>
      </c>
    </row>
    <row r="507" spans="1:8" ht="18.75" x14ac:dyDescent="0.3">
      <c r="A507" s="231" t="s">
        <v>385</v>
      </c>
      <c r="B507" s="215" t="s">
        <v>386</v>
      </c>
      <c r="C507" s="232" t="s">
        <v>387</v>
      </c>
      <c r="D507" s="232" t="s">
        <v>388</v>
      </c>
      <c r="E507" s="229"/>
      <c r="F507" s="232">
        <v>3</v>
      </c>
      <c r="G507" s="232"/>
      <c r="H507" s="233" t="s">
        <v>375</v>
      </c>
    </row>
    <row r="508" spans="1:8" ht="18.75" x14ac:dyDescent="0.3">
      <c r="A508" s="231" t="s">
        <v>389</v>
      </c>
      <c r="B508" s="215" t="s">
        <v>390</v>
      </c>
      <c r="C508" s="232" t="s">
        <v>391</v>
      </c>
      <c r="D508" s="232" t="s">
        <v>392</v>
      </c>
      <c r="E508" s="229"/>
      <c r="F508" s="232">
        <v>2</v>
      </c>
      <c r="G508" s="232"/>
      <c r="H508" s="233" t="s">
        <v>370</v>
      </c>
    </row>
    <row r="509" spans="1:8" ht="18.75" x14ac:dyDescent="0.3">
      <c r="A509" s="231" t="s">
        <v>393</v>
      </c>
      <c r="B509" s="215" t="s">
        <v>394</v>
      </c>
      <c r="C509" s="232" t="s">
        <v>395</v>
      </c>
      <c r="D509" s="232" t="s">
        <v>396</v>
      </c>
      <c r="E509" s="229"/>
      <c r="F509" s="232">
        <v>1</v>
      </c>
      <c r="G509" s="232"/>
      <c r="H509" s="233" t="s">
        <v>397</v>
      </c>
    </row>
    <row r="510" spans="1:8" ht="19.5" thickBot="1" x14ac:dyDescent="0.35">
      <c r="A510" s="305" t="s">
        <v>398</v>
      </c>
      <c r="B510" s="306" t="s">
        <v>399</v>
      </c>
      <c r="C510" s="307" t="s">
        <v>400</v>
      </c>
      <c r="D510" s="307" t="s">
        <v>401</v>
      </c>
      <c r="E510" s="308"/>
      <c r="F510" s="309"/>
      <c r="G510" s="310"/>
      <c r="H510" s="311"/>
    </row>
    <row r="511" spans="1:8" ht="19.5" thickBot="1" x14ac:dyDescent="0.3">
      <c r="A511" s="312" t="s">
        <v>405</v>
      </c>
      <c r="B511" s="313"/>
      <c r="C511" s="314" t="s">
        <v>402</v>
      </c>
      <c r="D511" s="315"/>
      <c r="E511" s="316"/>
      <c r="F511" s="315"/>
      <c r="G511" s="314" t="s">
        <v>403</v>
      </c>
      <c r="H511" s="317"/>
    </row>
    <row r="512" spans="1:8" ht="15.75" thickBot="1" x14ac:dyDescent="0.3"/>
    <row r="513" spans="1:8" ht="18.75" x14ac:dyDescent="0.3">
      <c r="A513" s="583" t="s">
        <v>0</v>
      </c>
      <c r="B513" s="584"/>
      <c r="C513" s="584"/>
      <c r="D513" s="584"/>
      <c r="E513" s="584"/>
      <c r="F513" s="584"/>
      <c r="G513" s="584"/>
      <c r="H513" s="585"/>
    </row>
    <row r="514" spans="1:8" ht="15.75" x14ac:dyDescent="0.25">
      <c r="A514" s="586" t="s">
        <v>1</v>
      </c>
      <c r="B514" s="587"/>
      <c r="C514" s="587"/>
      <c r="D514" s="587"/>
      <c r="E514" s="587"/>
      <c r="F514" s="587"/>
      <c r="G514" s="587"/>
      <c r="H514" s="588"/>
    </row>
    <row r="515" spans="1:8" ht="18.75" x14ac:dyDescent="0.3">
      <c r="A515" s="589" t="s">
        <v>2</v>
      </c>
      <c r="B515" s="590"/>
      <c r="C515" s="590"/>
      <c r="D515" s="590"/>
      <c r="E515" s="590"/>
      <c r="F515" s="590"/>
      <c r="G515" s="590"/>
      <c r="H515" s="591"/>
    </row>
    <row r="516" spans="1:8" ht="15.75" x14ac:dyDescent="0.25">
      <c r="A516" s="586" t="s">
        <v>353</v>
      </c>
      <c r="B516" s="587"/>
      <c r="C516" s="587"/>
      <c r="D516" s="587"/>
      <c r="E516" s="587"/>
      <c r="F516" s="587"/>
      <c r="G516" s="587"/>
      <c r="H516" s="588"/>
    </row>
    <row r="517" spans="1:8" ht="18.75" x14ac:dyDescent="0.3">
      <c r="A517" s="589" t="s">
        <v>354</v>
      </c>
      <c r="B517" s="590"/>
      <c r="C517" s="590"/>
      <c r="D517" s="590"/>
      <c r="E517" s="590"/>
      <c r="F517" s="590"/>
      <c r="G517" s="590"/>
      <c r="H517" s="591"/>
    </row>
    <row r="518" spans="1:8" ht="18.75" x14ac:dyDescent="0.3">
      <c r="A518" s="152" t="s">
        <v>6</v>
      </c>
      <c r="C518" s="17" t="s">
        <v>423</v>
      </c>
      <c r="D518" s="153"/>
      <c r="E518" s="154"/>
      <c r="F518" s="155"/>
      <c r="G518" s="155"/>
      <c r="H518" s="156"/>
    </row>
    <row r="519" spans="1:8" ht="18.75" x14ac:dyDescent="0.3">
      <c r="A519" s="152" t="s">
        <v>9</v>
      </c>
      <c r="C519" s="17" t="s">
        <v>66</v>
      </c>
      <c r="D519" s="153"/>
      <c r="E519" s="154"/>
      <c r="F519" s="157" t="s">
        <v>355</v>
      </c>
      <c r="G519" s="157"/>
      <c r="H519" s="158">
        <v>12</v>
      </c>
    </row>
    <row r="520" spans="1:8" ht="18.75" x14ac:dyDescent="0.3">
      <c r="A520" s="152" t="s">
        <v>8</v>
      </c>
      <c r="C520" s="259">
        <v>1267</v>
      </c>
      <c r="D520" s="155"/>
      <c r="E520" s="159"/>
      <c r="F520" s="153"/>
      <c r="G520" s="153"/>
      <c r="H520" s="160"/>
    </row>
    <row r="521" spans="1:8" ht="18.75" x14ac:dyDescent="0.3">
      <c r="A521" s="152" t="s">
        <v>356</v>
      </c>
      <c r="B521" s="153"/>
      <c r="C521" s="16" t="s">
        <v>67</v>
      </c>
      <c r="D521" s="16"/>
      <c r="E521" s="154"/>
      <c r="F521" s="153"/>
      <c r="G521" s="153"/>
      <c r="H521" s="245"/>
    </row>
    <row r="522" spans="1:8" ht="18.75" x14ac:dyDescent="0.3">
      <c r="A522" s="152" t="s">
        <v>14</v>
      </c>
      <c r="B522" s="153" t="s">
        <v>406</v>
      </c>
      <c r="C522" s="161" t="s">
        <v>68</v>
      </c>
      <c r="D522" s="16"/>
      <c r="E522" s="154"/>
      <c r="F522" s="153"/>
      <c r="G522" s="153"/>
      <c r="H522" s="245"/>
    </row>
    <row r="523" spans="1:8" ht="18.75" x14ac:dyDescent="0.3">
      <c r="A523" s="592" t="s">
        <v>357</v>
      </c>
      <c r="B523" s="593"/>
      <c r="C523" s="593"/>
      <c r="D523" s="593"/>
      <c r="E523" s="593"/>
      <c r="F523" s="593"/>
      <c r="G523" s="593"/>
      <c r="H523" s="594"/>
    </row>
    <row r="524" spans="1:8" ht="18.75" x14ac:dyDescent="0.3">
      <c r="A524" s="575" t="s">
        <v>337</v>
      </c>
      <c r="B524" s="566"/>
      <c r="C524" s="566"/>
      <c r="D524" s="566"/>
      <c r="E524" s="566"/>
      <c r="F524" s="566"/>
      <c r="G524" s="566"/>
      <c r="H524" s="576"/>
    </row>
    <row r="525" spans="1:8" ht="56.25" x14ac:dyDescent="0.25">
      <c r="A525" s="165" t="s">
        <v>16</v>
      </c>
      <c r="B525" s="166" t="s">
        <v>17</v>
      </c>
      <c r="C525" s="246" t="s">
        <v>342</v>
      </c>
      <c r="D525" s="246" t="s">
        <v>358</v>
      </c>
      <c r="E525" s="247" t="s">
        <v>344</v>
      </c>
      <c r="F525" s="248" t="s">
        <v>345</v>
      </c>
      <c r="G525" s="246" t="s">
        <v>346</v>
      </c>
      <c r="H525" s="169" t="s">
        <v>19</v>
      </c>
    </row>
    <row r="526" spans="1:8" ht="18.75" x14ac:dyDescent="0.25">
      <c r="A526" s="165"/>
      <c r="B526" s="166"/>
      <c r="C526" s="278"/>
      <c r="D526" s="278"/>
      <c r="E526" s="279"/>
      <c r="F526" s="280"/>
      <c r="G526" s="278"/>
      <c r="H526" s="281"/>
    </row>
    <row r="527" spans="1:8" ht="18.75" x14ac:dyDescent="0.25">
      <c r="A527" s="165"/>
      <c r="B527" s="166"/>
      <c r="C527" s="282"/>
      <c r="D527" s="282"/>
      <c r="E527" s="283"/>
      <c r="F527" s="284"/>
      <c r="G527" s="282"/>
      <c r="H527" s="285"/>
    </row>
    <row r="528" spans="1:8" ht="18.75" x14ac:dyDescent="0.3">
      <c r="A528" s="170">
        <v>1</v>
      </c>
      <c r="B528" s="171" t="s">
        <v>21</v>
      </c>
      <c r="C528" s="260">
        <v>6</v>
      </c>
      <c r="D528" s="173">
        <v>5</v>
      </c>
      <c r="E528" s="174">
        <v>5</v>
      </c>
      <c r="F528" s="260">
        <v>40</v>
      </c>
      <c r="G528" s="294">
        <f t="shared" ref="G528:G529" si="51">SUM(C528:F528)</f>
        <v>56</v>
      </c>
      <c r="H528" s="291" t="str">
        <f t="shared" ref="H528:H533" si="52">IF(G528&gt;=91,"A1",IF(G528&gt;=81,"A2",IF(G528&gt;=71,"B1",IF(G528&gt;=61,"B2",IF(G528&gt;=51,"C1",IF(G528&gt;=41,"C2",IF(G528&gt;=33,"D","E")))))))</f>
        <v>C1</v>
      </c>
    </row>
    <row r="529" spans="1:8" ht="18.75" x14ac:dyDescent="0.3">
      <c r="A529" s="170">
        <v>2</v>
      </c>
      <c r="B529" s="171" t="s">
        <v>22</v>
      </c>
      <c r="C529" s="260">
        <v>5.5</v>
      </c>
      <c r="D529" s="173">
        <v>4</v>
      </c>
      <c r="E529" s="174">
        <v>4</v>
      </c>
      <c r="F529" s="173">
        <v>32.5</v>
      </c>
      <c r="G529" s="173">
        <f t="shared" si="51"/>
        <v>46</v>
      </c>
      <c r="H529" s="292" t="str">
        <f t="shared" si="52"/>
        <v>C2</v>
      </c>
    </row>
    <row r="530" spans="1:8" ht="18.75" x14ac:dyDescent="0.3">
      <c r="A530" s="170">
        <v>3</v>
      </c>
      <c r="B530" s="171" t="s">
        <v>23</v>
      </c>
      <c r="C530" s="173">
        <v>6.25</v>
      </c>
      <c r="D530" s="173">
        <v>4</v>
      </c>
      <c r="E530" s="174">
        <v>3</v>
      </c>
      <c r="F530" s="173">
        <v>30.5</v>
      </c>
      <c r="G530" s="183">
        <f t="shared" ref="G530" si="53">SUM(C530:F530)</f>
        <v>43.75</v>
      </c>
      <c r="H530" s="292" t="str">
        <f t="shared" si="52"/>
        <v>C2</v>
      </c>
    </row>
    <row r="531" spans="1:8" ht="18.75" x14ac:dyDescent="0.3">
      <c r="A531" s="170">
        <v>4</v>
      </c>
      <c r="B531" s="171" t="s">
        <v>24</v>
      </c>
      <c r="C531" s="177">
        <v>7.25</v>
      </c>
      <c r="D531" s="173">
        <v>5</v>
      </c>
      <c r="E531" s="174">
        <v>4.5</v>
      </c>
      <c r="F531" s="173">
        <v>57</v>
      </c>
      <c r="G531" s="183">
        <f t="shared" ref="G531:G532" si="54">SUM(C531:F531)</f>
        <v>73.75</v>
      </c>
      <c r="H531" s="292" t="str">
        <f t="shared" si="52"/>
        <v>B1</v>
      </c>
    </row>
    <row r="532" spans="1:8" ht="18.75" x14ac:dyDescent="0.3">
      <c r="A532" s="170">
        <v>5</v>
      </c>
      <c r="B532" s="171" t="s">
        <v>359</v>
      </c>
      <c r="C532" s="173">
        <v>6.5</v>
      </c>
      <c r="D532" s="173">
        <v>4</v>
      </c>
      <c r="E532" s="174">
        <v>5</v>
      </c>
      <c r="F532" s="173">
        <v>42</v>
      </c>
      <c r="G532" s="179">
        <f t="shared" si="54"/>
        <v>57.5</v>
      </c>
      <c r="H532" s="292" t="str">
        <f t="shared" si="52"/>
        <v>C1</v>
      </c>
    </row>
    <row r="533" spans="1:8" ht="18.75" x14ac:dyDescent="0.3">
      <c r="A533" s="170">
        <v>6</v>
      </c>
      <c r="B533" s="180" t="s">
        <v>360</v>
      </c>
      <c r="C533" s="173">
        <v>5</v>
      </c>
      <c r="D533" s="173"/>
      <c r="E533" s="174"/>
      <c r="F533" s="173"/>
      <c r="G533" s="260">
        <v>31.5</v>
      </c>
      <c r="H533" s="186" t="str">
        <f t="shared" si="52"/>
        <v>E</v>
      </c>
    </row>
    <row r="534" spans="1:8" ht="18.75" x14ac:dyDescent="0.3">
      <c r="A534" s="170">
        <v>7</v>
      </c>
      <c r="B534" s="171" t="s">
        <v>361</v>
      </c>
      <c r="C534" s="183"/>
      <c r="D534" s="183"/>
      <c r="E534" s="174"/>
      <c r="F534" s="250">
        <v>37</v>
      </c>
      <c r="G534" s="181"/>
      <c r="H534" s="186"/>
    </row>
    <row r="535" spans="1:8" ht="18.75" x14ac:dyDescent="0.3">
      <c r="A535" s="170">
        <v>8</v>
      </c>
      <c r="B535" s="171" t="s">
        <v>362</v>
      </c>
      <c r="C535" s="251"/>
      <c r="D535" s="251"/>
      <c r="E535" s="252"/>
      <c r="F535" s="191">
        <v>35.5</v>
      </c>
      <c r="G535" s="181"/>
      <c r="H535" s="186"/>
    </row>
    <row r="536" spans="1:8" ht="18.75" x14ac:dyDescent="0.3">
      <c r="A536" s="193" t="s">
        <v>27</v>
      </c>
      <c r="B536" s="194"/>
      <c r="C536" s="195"/>
      <c r="D536" s="195"/>
      <c r="E536" s="195"/>
      <c r="F536" s="196"/>
      <c r="G536" s="197">
        <f>SUM(G528:G533)</f>
        <v>308.5</v>
      </c>
      <c r="H536" s="186"/>
    </row>
    <row r="537" spans="1:8" ht="18.75" x14ac:dyDescent="0.3">
      <c r="A537" s="193" t="s">
        <v>363</v>
      </c>
      <c r="B537" s="194"/>
      <c r="C537" s="195"/>
      <c r="D537" s="195"/>
      <c r="E537" s="195"/>
      <c r="F537" s="196"/>
      <c r="G537" s="198">
        <f>G536/550*100</f>
        <v>56.090909090909093</v>
      </c>
      <c r="H537" s="186" t="str">
        <f t="shared" ref="H537" si="55">IF(G537&gt;=91,"A1",IF(G537&gt;=81,"A2",IF(G537&gt;=71,"B1",IF(G537&gt;=61,"B2",IF(G537&gt;=51,"C1",IF(G537&gt;=41,"C2",IF(G537&gt;=33,"D","E")))))))</f>
        <v>C1</v>
      </c>
    </row>
    <row r="538" spans="1:8" ht="18.75" x14ac:dyDescent="0.25">
      <c r="A538" s="199" t="s">
        <v>364</v>
      </c>
      <c r="B538" s="200"/>
      <c r="C538" s="200"/>
      <c r="D538" s="200"/>
      <c r="E538" s="201"/>
      <c r="F538" s="200"/>
      <c r="G538" s="200"/>
      <c r="H538" s="202"/>
    </row>
    <row r="539" spans="1:8" ht="18" x14ac:dyDescent="0.25">
      <c r="A539" s="577" t="s">
        <v>365</v>
      </c>
      <c r="B539" s="578"/>
      <c r="C539" s="578"/>
      <c r="D539" s="578"/>
      <c r="E539" s="578"/>
      <c r="F539" s="578"/>
      <c r="G539" s="578"/>
      <c r="H539" s="579"/>
    </row>
    <row r="540" spans="1:8" ht="18.75" x14ac:dyDescent="0.3">
      <c r="A540" s="580" t="s">
        <v>366</v>
      </c>
      <c r="B540" s="581"/>
      <c r="C540" s="581"/>
      <c r="D540" s="581"/>
      <c r="E540" s="581"/>
      <c r="F540" s="581"/>
      <c r="G540" s="581"/>
      <c r="H540" s="582"/>
    </row>
    <row r="541" spans="1:8" ht="18.75" x14ac:dyDescent="0.3">
      <c r="A541" s="580" t="s">
        <v>367</v>
      </c>
      <c r="B541" s="581"/>
      <c r="C541" s="581"/>
      <c r="D541" s="581"/>
      <c r="E541" s="581"/>
      <c r="F541" s="203"/>
      <c r="G541" s="204" t="s">
        <v>368</v>
      </c>
      <c r="H541" s="205"/>
    </row>
    <row r="542" spans="1:8" ht="18.75" x14ac:dyDescent="0.3">
      <c r="A542" s="206" t="s">
        <v>369</v>
      </c>
      <c r="B542" s="207"/>
      <c r="C542" s="207"/>
      <c r="D542" s="207"/>
      <c r="E542" s="208"/>
      <c r="F542" s="209"/>
      <c r="G542" s="209" t="s">
        <v>370</v>
      </c>
      <c r="H542" s="210"/>
    </row>
    <row r="543" spans="1:8" ht="18.75" x14ac:dyDescent="0.3">
      <c r="A543" s="580" t="s">
        <v>371</v>
      </c>
      <c r="B543" s="581"/>
      <c r="C543" s="581"/>
      <c r="D543" s="581"/>
      <c r="E543" s="581"/>
      <c r="F543" s="581"/>
      <c r="G543" s="581"/>
      <c r="H543" s="582"/>
    </row>
    <row r="544" spans="1:8" ht="18.75" x14ac:dyDescent="0.3">
      <c r="A544" s="580" t="s">
        <v>367</v>
      </c>
      <c r="B544" s="581"/>
      <c r="C544" s="581"/>
      <c r="D544" s="581"/>
      <c r="E544" s="581"/>
      <c r="F544" s="203"/>
      <c r="G544" s="204" t="s">
        <v>368</v>
      </c>
      <c r="H544" s="205"/>
    </row>
    <row r="545" spans="1:8" ht="18.75" x14ac:dyDescent="0.3">
      <c r="A545" s="211" t="s">
        <v>372</v>
      </c>
      <c r="B545" s="212"/>
      <c r="C545" s="212"/>
      <c r="D545" s="212"/>
      <c r="E545" s="213"/>
      <c r="F545" s="214"/>
      <c r="G545" s="215" t="s">
        <v>370</v>
      </c>
      <c r="H545" s="216"/>
    </row>
    <row r="546" spans="1:8" ht="18.75" x14ac:dyDescent="0.3">
      <c r="A546" s="211" t="s">
        <v>373</v>
      </c>
      <c r="B546" s="212"/>
      <c r="C546" s="212"/>
      <c r="D546" s="212"/>
      <c r="E546" s="213"/>
      <c r="F546" s="214"/>
      <c r="G546" s="209" t="s">
        <v>370</v>
      </c>
      <c r="H546" s="210"/>
    </row>
    <row r="547" spans="1:8" ht="18.75" x14ac:dyDescent="0.3">
      <c r="A547" s="211" t="s">
        <v>374</v>
      </c>
      <c r="B547" s="212"/>
      <c r="C547" s="212"/>
      <c r="D547" s="212"/>
      <c r="E547" s="213"/>
      <c r="F547" s="212"/>
      <c r="G547" s="217" t="s">
        <v>375</v>
      </c>
      <c r="H547" s="218"/>
    </row>
    <row r="548" spans="1:8" ht="18.75" x14ac:dyDescent="0.3">
      <c r="A548" s="211" t="s">
        <v>376</v>
      </c>
      <c r="B548" s="212"/>
      <c r="C548" s="212"/>
      <c r="D548" s="212"/>
      <c r="E548" s="213"/>
      <c r="F548" s="212"/>
      <c r="G548" s="217" t="s">
        <v>375</v>
      </c>
      <c r="H548" s="218"/>
    </row>
    <row r="549" spans="1:8" ht="18.75" x14ac:dyDescent="0.3">
      <c r="A549" s="580" t="s">
        <v>377</v>
      </c>
      <c r="B549" s="581"/>
      <c r="C549" s="581"/>
      <c r="D549" s="581"/>
      <c r="E549" s="581"/>
      <c r="F549" s="581"/>
      <c r="G549" s="581"/>
      <c r="H549" s="582"/>
    </row>
    <row r="550" spans="1:8" ht="18.75" x14ac:dyDescent="0.3">
      <c r="A550" s="580" t="s">
        <v>367</v>
      </c>
      <c r="B550" s="581"/>
      <c r="C550" s="581"/>
      <c r="D550" s="581"/>
      <c r="E550" s="581"/>
      <c r="F550" s="219"/>
      <c r="G550" s="219"/>
      <c r="H550" s="220"/>
    </row>
    <row r="551" spans="1:8" ht="18.75" x14ac:dyDescent="0.3">
      <c r="A551" s="206" t="s">
        <v>378</v>
      </c>
      <c r="B551" s="204"/>
      <c r="C551" s="221" t="s">
        <v>425</v>
      </c>
      <c r="D551" s="221"/>
      <c r="E551" s="222"/>
      <c r="F551" s="221"/>
      <c r="G551" s="221"/>
      <c r="H551" s="205"/>
    </row>
    <row r="552" spans="1:8" ht="18.75" x14ac:dyDescent="0.3">
      <c r="A552" s="223" t="s">
        <v>380</v>
      </c>
      <c r="B552" s="224"/>
      <c r="C552" s="217"/>
      <c r="D552" s="217"/>
      <c r="E552" s="225"/>
      <c r="F552" s="217"/>
      <c r="G552" s="217"/>
      <c r="H552" s="218"/>
    </row>
    <row r="553" spans="1:8" ht="18.75" x14ac:dyDescent="0.3">
      <c r="A553" s="580" t="s">
        <v>381</v>
      </c>
      <c r="B553" s="581"/>
      <c r="C553" s="581"/>
      <c r="D553" s="581"/>
      <c r="E553" s="598"/>
      <c r="F553" s="226"/>
      <c r="G553" s="215" t="s">
        <v>382</v>
      </c>
      <c r="H553" s="227"/>
    </row>
    <row r="554" spans="1:8" ht="18.75" x14ac:dyDescent="0.3">
      <c r="A554" s="228" t="s">
        <v>383</v>
      </c>
      <c r="B554" s="215" t="s">
        <v>19</v>
      </c>
      <c r="C554" s="215" t="s">
        <v>383</v>
      </c>
      <c r="D554" s="215" t="s">
        <v>19</v>
      </c>
      <c r="E554" s="229"/>
      <c r="F554" s="215" t="s">
        <v>384</v>
      </c>
      <c r="G554" s="215"/>
      <c r="H554" s="230" t="s">
        <v>19</v>
      </c>
    </row>
    <row r="555" spans="1:8" ht="18.75" x14ac:dyDescent="0.3">
      <c r="A555" s="231" t="s">
        <v>385</v>
      </c>
      <c r="B555" s="215" t="s">
        <v>386</v>
      </c>
      <c r="C555" s="232" t="s">
        <v>387</v>
      </c>
      <c r="D555" s="232" t="s">
        <v>388</v>
      </c>
      <c r="E555" s="229"/>
      <c r="F555" s="232">
        <v>3</v>
      </c>
      <c r="G555" s="232"/>
      <c r="H555" s="233" t="s">
        <v>375</v>
      </c>
    </row>
    <row r="556" spans="1:8" ht="18.75" x14ac:dyDescent="0.3">
      <c r="A556" s="231" t="s">
        <v>389</v>
      </c>
      <c r="B556" s="215" t="s">
        <v>390</v>
      </c>
      <c r="C556" s="232" t="s">
        <v>391</v>
      </c>
      <c r="D556" s="232" t="s">
        <v>392</v>
      </c>
      <c r="E556" s="229"/>
      <c r="F556" s="232">
        <v>2</v>
      </c>
      <c r="G556" s="232"/>
      <c r="H556" s="233" t="s">
        <v>370</v>
      </c>
    </row>
    <row r="557" spans="1:8" ht="18.75" x14ac:dyDescent="0.3">
      <c r="A557" s="231" t="s">
        <v>393</v>
      </c>
      <c r="B557" s="215" t="s">
        <v>394</v>
      </c>
      <c r="C557" s="232" t="s">
        <v>395</v>
      </c>
      <c r="D557" s="232" t="s">
        <v>396</v>
      </c>
      <c r="E557" s="229"/>
      <c r="F557" s="232">
        <v>1</v>
      </c>
      <c r="G557" s="232"/>
      <c r="H557" s="233" t="s">
        <v>397</v>
      </c>
    </row>
    <row r="558" spans="1:8" ht="18.75" x14ac:dyDescent="0.3">
      <c r="A558" s="231" t="s">
        <v>398</v>
      </c>
      <c r="B558" s="215" t="s">
        <v>399</v>
      </c>
      <c r="C558" s="232" t="s">
        <v>400</v>
      </c>
      <c r="D558" s="232" t="s">
        <v>401</v>
      </c>
      <c r="E558" s="234"/>
      <c r="F558" s="235"/>
      <c r="G558" s="236"/>
      <c r="H558" s="237"/>
    </row>
    <row r="559" spans="1:8" ht="19.5" thickBot="1" x14ac:dyDescent="0.3">
      <c r="A559" s="253" t="s">
        <v>405</v>
      </c>
      <c r="B559" s="254"/>
      <c r="C559" s="255" t="s">
        <v>402</v>
      </c>
      <c r="D559" s="256"/>
      <c r="E559" s="257"/>
      <c r="F559" s="256"/>
      <c r="G559" s="255" t="s">
        <v>403</v>
      </c>
      <c r="H559" s="290"/>
    </row>
    <row r="560" spans="1:8" x14ac:dyDescent="0.25">
      <c r="A560" s="318"/>
      <c r="H560" s="267"/>
    </row>
    <row r="561" spans="1:8" ht="18.75" x14ac:dyDescent="0.3">
      <c r="A561" s="589" t="s">
        <v>0</v>
      </c>
      <c r="B561" s="590"/>
      <c r="C561" s="590"/>
      <c r="D561" s="590"/>
      <c r="E561" s="590"/>
      <c r="F561" s="590"/>
      <c r="G561" s="590"/>
      <c r="H561" s="591"/>
    </row>
    <row r="562" spans="1:8" ht="15.75" x14ac:dyDescent="0.25">
      <c r="A562" s="586" t="s">
        <v>1</v>
      </c>
      <c r="B562" s="587"/>
      <c r="C562" s="587"/>
      <c r="D562" s="587"/>
      <c r="E562" s="587"/>
      <c r="F562" s="587"/>
      <c r="G562" s="587"/>
      <c r="H562" s="588"/>
    </row>
    <row r="563" spans="1:8" ht="18.75" x14ac:dyDescent="0.3">
      <c r="A563" s="589" t="s">
        <v>2</v>
      </c>
      <c r="B563" s="590"/>
      <c r="C563" s="590"/>
      <c r="D563" s="590"/>
      <c r="E563" s="590"/>
      <c r="F563" s="590"/>
      <c r="G563" s="590"/>
      <c r="H563" s="591"/>
    </row>
    <row r="564" spans="1:8" ht="15.75" x14ac:dyDescent="0.25">
      <c r="A564" s="586" t="s">
        <v>353</v>
      </c>
      <c r="B564" s="587"/>
      <c r="C564" s="587"/>
      <c r="D564" s="587"/>
      <c r="E564" s="587"/>
      <c r="F564" s="587"/>
      <c r="G564" s="587"/>
      <c r="H564" s="588"/>
    </row>
    <row r="565" spans="1:8" ht="18.75" x14ac:dyDescent="0.3">
      <c r="A565" s="589" t="s">
        <v>354</v>
      </c>
      <c r="B565" s="590"/>
      <c r="C565" s="590"/>
      <c r="D565" s="590"/>
      <c r="E565" s="590"/>
      <c r="F565" s="590"/>
      <c r="G565" s="590"/>
      <c r="H565" s="591"/>
    </row>
    <row r="566" spans="1:8" ht="18.75" x14ac:dyDescent="0.3">
      <c r="A566" s="152" t="s">
        <v>6</v>
      </c>
      <c r="C566" s="17" t="s">
        <v>423</v>
      </c>
      <c r="D566" s="155"/>
      <c r="E566" s="154"/>
      <c r="F566" s="155"/>
      <c r="G566" s="155"/>
      <c r="H566" s="156"/>
    </row>
    <row r="567" spans="1:8" ht="18.75" x14ac:dyDescent="0.3">
      <c r="A567" s="152" t="s">
        <v>9</v>
      </c>
      <c r="C567" s="16" t="s">
        <v>69</v>
      </c>
      <c r="D567" s="16"/>
      <c r="E567" s="154"/>
      <c r="F567" s="157" t="s">
        <v>355</v>
      </c>
      <c r="G567" s="157"/>
      <c r="H567" s="158">
        <v>13</v>
      </c>
    </row>
    <row r="568" spans="1:8" ht="18.75" x14ac:dyDescent="0.3">
      <c r="A568" s="152" t="s">
        <v>8</v>
      </c>
      <c r="C568" s="259">
        <v>1226</v>
      </c>
      <c r="D568" s="293"/>
      <c r="E568" s="159"/>
      <c r="F568" s="153"/>
      <c r="G568" s="153"/>
      <c r="H568" s="160"/>
    </row>
    <row r="569" spans="1:8" ht="18.75" x14ac:dyDescent="0.3">
      <c r="A569" s="152" t="s">
        <v>356</v>
      </c>
      <c r="B569" s="153"/>
      <c r="C569" s="16" t="s">
        <v>70</v>
      </c>
      <c r="D569" s="153"/>
      <c r="E569" s="154"/>
      <c r="F569" s="153"/>
      <c r="G569" s="153"/>
      <c r="H569" s="245"/>
    </row>
    <row r="570" spans="1:8" ht="18.75" x14ac:dyDescent="0.3">
      <c r="A570" s="152" t="s">
        <v>14</v>
      </c>
      <c r="B570" s="153"/>
      <c r="C570" s="161" t="s">
        <v>71</v>
      </c>
      <c r="D570" s="153"/>
      <c r="E570" s="154"/>
      <c r="F570" s="153"/>
      <c r="G570" s="153"/>
      <c r="H570" s="245"/>
    </row>
    <row r="571" spans="1:8" ht="18.75" x14ac:dyDescent="0.3">
      <c r="A571" s="592" t="s">
        <v>357</v>
      </c>
      <c r="B571" s="593"/>
      <c r="C571" s="593"/>
      <c r="D571" s="593"/>
      <c r="E571" s="593"/>
      <c r="F571" s="593"/>
      <c r="G571" s="593"/>
      <c r="H571" s="594"/>
    </row>
    <row r="572" spans="1:8" ht="18.75" x14ac:dyDescent="0.3">
      <c r="A572" s="575" t="s">
        <v>337</v>
      </c>
      <c r="B572" s="566"/>
      <c r="C572" s="566"/>
      <c r="D572" s="566"/>
      <c r="E572" s="566"/>
      <c r="F572" s="566"/>
      <c r="G572" s="566"/>
      <c r="H572" s="576"/>
    </row>
    <row r="573" spans="1:8" ht="56.25" x14ac:dyDescent="0.25">
      <c r="A573" s="165" t="s">
        <v>16</v>
      </c>
      <c r="B573" s="166" t="s">
        <v>17</v>
      </c>
      <c r="C573" s="246" t="s">
        <v>342</v>
      </c>
      <c r="D573" s="246" t="s">
        <v>358</v>
      </c>
      <c r="E573" s="247" t="s">
        <v>344</v>
      </c>
      <c r="F573" s="248" t="s">
        <v>345</v>
      </c>
      <c r="G573" s="246" t="s">
        <v>346</v>
      </c>
      <c r="H573" s="169" t="s">
        <v>19</v>
      </c>
    </row>
    <row r="574" spans="1:8" ht="18.75" x14ac:dyDescent="0.25">
      <c r="A574" s="165"/>
      <c r="B574" s="166"/>
      <c r="C574" s="278"/>
      <c r="D574" s="278"/>
      <c r="E574" s="279"/>
      <c r="F574" s="280"/>
      <c r="G574" s="278"/>
      <c r="H574" s="281"/>
    </row>
    <row r="575" spans="1:8" ht="18.75" x14ac:dyDescent="0.25">
      <c r="A575" s="165"/>
      <c r="B575" s="166"/>
      <c r="C575" s="282"/>
      <c r="D575" s="282"/>
      <c r="E575" s="283"/>
      <c r="F575" s="284"/>
      <c r="G575" s="282"/>
      <c r="H575" s="285"/>
    </row>
    <row r="576" spans="1:8" ht="18.75" x14ac:dyDescent="0.3">
      <c r="A576" s="170">
        <v>1</v>
      </c>
      <c r="B576" s="171" t="s">
        <v>21</v>
      </c>
      <c r="C576" s="260">
        <v>5.75</v>
      </c>
      <c r="D576" s="173">
        <v>5</v>
      </c>
      <c r="E576" s="174">
        <v>4</v>
      </c>
      <c r="F576" s="260">
        <v>41.5</v>
      </c>
      <c r="G576" s="175">
        <f t="shared" ref="G576:G577" si="56">SUM(C576:F576)</f>
        <v>56.25</v>
      </c>
      <c r="H576" s="261" t="str">
        <f t="shared" ref="H576:H581" si="57">IF(G576&gt;=91,"A1",IF(G576&gt;=81,"A2",IF(G576&gt;=71,"B1",IF(G576&gt;=61,"B2",IF(G576&gt;=51,"C1",IF(G576&gt;=41,"C2",IF(G576&gt;=33,"D","E")))))))</f>
        <v>C1</v>
      </c>
    </row>
    <row r="577" spans="1:8" ht="18.75" x14ac:dyDescent="0.3">
      <c r="A577" s="170">
        <v>2</v>
      </c>
      <c r="B577" s="171" t="s">
        <v>22</v>
      </c>
      <c r="C577" s="260">
        <v>8</v>
      </c>
      <c r="D577" s="173">
        <v>4</v>
      </c>
      <c r="E577" s="174">
        <v>4</v>
      </c>
      <c r="F577" s="173">
        <v>43</v>
      </c>
      <c r="G577" s="178">
        <f t="shared" si="56"/>
        <v>59</v>
      </c>
      <c r="H577" s="176" t="str">
        <f t="shared" si="57"/>
        <v>C1</v>
      </c>
    </row>
    <row r="578" spans="1:8" ht="18.75" x14ac:dyDescent="0.3">
      <c r="A578" s="170">
        <v>3</v>
      </c>
      <c r="B578" s="171" t="s">
        <v>23</v>
      </c>
      <c r="C578" s="173">
        <v>6</v>
      </c>
      <c r="D578" s="173">
        <v>4</v>
      </c>
      <c r="E578" s="174">
        <v>3</v>
      </c>
      <c r="F578" s="173">
        <v>35</v>
      </c>
      <c r="G578" s="178">
        <f t="shared" ref="G578" si="58">SUM(C578:F578)</f>
        <v>48</v>
      </c>
      <c r="H578" s="176" t="str">
        <f t="shared" si="57"/>
        <v>C2</v>
      </c>
    </row>
    <row r="579" spans="1:8" ht="18.75" x14ac:dyDescent="0.3">
      <c r="A579" s="170">
        <v>4</v>
      </c>
      <c r="B579" s="171" t="s">
        <v>24</v>
      </c>
      <c r="C579" s="177">
        <v>5.5</v>
      </c>
      <c r="D579" s="173">
        <v>3.5</v>
      </c>
      <c r="E579" s="174">
        <v>3.5</v>
      </c>
      <c r="F579" s="173">
        <v>52.5</v>
      </c>
      <c r="G579" s="178">
        <f t="shared" ref="G579:G580" si="59">SUM(C579:F579)</f>
        <v>65</v>
      </c>
      <c r="H579" s="176" t="str">
        <f t="shared" si="57"/>
        <v>B2</v>
      </c>
    </row>
    <row r="580" spans="1:8" ht="18.75" x14ac:dyDescent="0.3">
      <c r="A580" s="170">
        <v>5</v>
      </c>
      <c r="B580" s="171" t="s">
        <v>359</v>
      </c>
      <c r="C580" s="173">
        <v>6.5</v>
      </c>
      <c r="D580" s="173">
        <v>4</v>
      </c>
      <c r="E580" s="174">
        <v>3.5</v>
      </c>
      <c r="F580" s="173">
        <v>43</v>
      </c>
      <c r="G580" s="178">
        <f t="shared" si="59"/>
        <v>57</v>
      </c>
      <c r="H580" s="176" t="str">
        <f t="shared" si="57"/>
        <v>C1</v>
      </c>
    </row>
    <row r="581" spans="1:8" ht="18.75" x14ac:dyDescent="0.3">
      <c r="A581" s="170">
        <v>6</v>
      </c>
      <c r="B581" s="180" t="s">
        <v>360</v>
      </c>
      <c r="C581" s="173">
        <v>4.25</v>
      </c>
      <c r="D581" s="173"/>
      <c r="E581" s="174"/>
      <c r="F581" s="173"/>
      <c r="G581" s="181">
        <v>26</v>
      </c>
      <c r="H581" s="182" t="str">
        <f t="shared" si="57"/>
        <v>E</v>
      </c>
    </row>
    <row r="582" spans="1:8" ht="18.75" x14ac:dyDescent="0.3">
      <c r="A582" s="170">
        <v>7</v>
      </c>
      <c r="B582" s="171" t="s">
        <v>361</v>
      </c>
      <c r="C582" s="183"/>
      <c r="D582" s="183"/>
      <c r="E582" s="174"/>
      <c r="F582" s="250">
        <v>46</v>
      </c>
      <c r="G582" s="263"/>
      <c r="H582" s="182"/>
    </row>
    <row r="583" spans="1:8" ht="18.75" x14ac:dyDescent="0.3">
      <c r="A583" s="170">
        <v>8</v>
      </c>
      <c r="B583" s="171" t="s">
        <v>362</v>
      </c>
      <c r="C583" s="251"/>
      <c r="D583" s="251"/>
      <c r="E583" s="252"/>
      <c r="F583" s="191">
        <v>40</v>
      </c>
      <c r="G583" s="263"/>
      <c r="H583" s="182"/>
    </row>
    <row r="584" spans="1:8" ht="18.75" x14ac:dyDescent="0.3">
      <c r="A584" s="193" t="s">
        <v>27</v>
      </c>
      <c r="B584" s="194"/>
      <c r="C584" s="195"/>
      <c r="D584" s="195"/>
      <c r="E584" s="195"/>
      <c r="F584" s="196"/>
      <c r="G584" s="303">
        <f>SUM(G576:G581)</f>
        <v>311.25</v>
      </c>
      <c r="H584" s="182"/>
    </row>
    <row r="585" spans="1:8" ht="18.75" x14ac:dyDescent="0.3">
      <c r="A585" s="193" t="s">
        <v>363</v>
      </c>
      <c r="B585" s="194"/>
      <c r="C585" s="195"/>
      <c r="D585" s="195"/>
      <c r="E585" s="195"/>
      <c r="F585" s="196"/>
      <c r="G585" s="198">
        <f>G584/550*100</f>
        <v>56.590909090909093</v>
      </c>
      <c r="H585" s="182" t="str">
        <f t="shared" ref="H585" si="60">IF(G585&gt;=91,"A1",IF(G585&gt;=81,"A2",IF(G585&gt;=71,"B1",IF(G585&gt;=61,"B2",IF(G585&gt;=51,"C1",IF(G585&gt;=41,"C2",IF(G585&gt;=33,"D","E")))))))</f>
        <v>C1</v>
      </c>
    </row>
    <row r="586" spans="1:8" ht="18.75" x14ac:dyDescent="0.25">
      <c r="A586" s="199" t="s">
        <v>364</v>
      </c>
      <c r="B586" s="200"/>
      <c r="C586" s="200"/>
      <c r="D586" s="200"/>
      <c r="E586" s="201"/>
      <c r="F586" s="200"/>
      <c r="G586" s="200"/>
      <c r="H586" s="202"/>
    </row>
    <row r="587" spans="1:8" ht="18" x14ac:dyDescent="0.25">
      <c r="A587" s="577" t="s">
        <v>365</v>
      </c>
      <c r="B587" s="578"/>
      <c r="C587" s="578"/>
      <c r="D587" s="578"/>
      <c r="E587" s="578"/>
      <c r="F587" s="578"/>
      <c r="G587" s="578"/>
      <c r="H587" s="579"/>
    </row>
    <row r="588" spans="1:8" ht="18.75" x14ac:dyDescent="0.3">
      <c r="A588" s="580" t="s">
        <v>366</v>
      </c>
      <c r="B588" s="581"/>
      <c r="C588" s="581"/>
      <c r="D588" s="581"/>
      <c r="E588" s="581"/>
      <c r="F588" s="581"/>
      <c r="G588" s="581"/>
      <c r="H588" s="582"/>
    </row>
    <row r="589" spans="1:8" ht="18.75" x14ac:dyDescent="0.3">
      <c r="A589" s="580" t="s">
        <v>367</v>
      </c>
      <c r="B589" s="581"/>
      <c r="C589" s="581"/>
      <c r="D589" s="581"/>
      <c r="E589" s="581"/>
      <c r="F589" s="203"/>
      <c r="G589" s="204" t="s">
        <v>368</v>
      </c>
      <c r="H589" s="205"/>
    </row>
    <row r="590" spans="1:8" ht="18.75" x14ac:dyDescent="0.3">
      <c r="A590" s="206" t="s">
        <v>369</v>
      </c>
      <c r="B590" s="207"/>
      <c r="C590" s="207"/>
      <c r="D590" s="207"/>
      <c r="E590" s="208"/>
      <c r="F590" s="209"/>
      <c r="G590" s="209" t="s">
        <v>370</v>
      </c>
      <c r="H590" s="210"/>
    </row>
    <row r="591" spans="1:8" ht="18.75" x14ac:dyDescent="0.3">
      <c r="A591" s="580" t="s">
        <v>371</v>
      </c>
      <c r="B591" s="581"/>
      <c r="C591" s="581"/>
      <c r="D591" s="581"/>
      <c r="E591" s="581"/>
      <c r="F591" s="581"/>
      <c r="G591" s="581"/>
      <c r="H591" s="582"/>
    </row>
    <row r="592" spans="1:8" ht="18.75" x14ac:dyDescent="0.3">
      <c r="A592" s="580" t="s">
        <v>367</v>
      </c>
      <c r="B592" s="581"/>
      <c r="C592" s="581"/>
      <c r="D592" s="581"/>
      <c r="E592" s="581"/>
      <c r="F592" s="203"/>
      <c r="G592" s="204" t="s">
        <v>368</v>
      </c>
      <c r="H592" s="205"/>
    </row>
    <row r="593" spans="1:8" ht="18.75" x14ac:dyDescent="0.3">
      <c r="A593" s="211" t="s">
        <v>372</v>
      </c>
      <c r="B593" s="212"/>
      <c r="C593" s="212"/>
      <c r="D593" s="212"/>
      <c r="E593" s="213"/>
      <c r="F593" s="214"/>
      <c r="G593" s="215" t="s">
        <v>370</v>
      </c>
      <c r="H593" s="216"/>
    </row>
    <row r="594" spans="1:8" ht="18.75" x14ac:dyDescent="0.3">
      <c r="A594" s="211" t="s">
        <v>373</v>
      </c>
      <c r="B594" s="212"/>
      <c r="C594" s="212"/>
      <c r="D594" s="212"/>
      <c r="E594" s="213"/>
      <c r="F594" s="214"/>
      <c r="G594" s="209" t="s">
        <v>370</v>
      </c>
      <c r="H594" s="210"/>
    </row>
    <row r="595" spans="1:8" ht="18.75" x14ac:dyDescent="0.3">
      <c r="A595" s="211" t="s">
        <v>374</v>
      </c>
      <c r="B595" s="212"/>
      <c r="C595" s="212"/>
      <c r="D595" s="212"/>
      <c r="E595" s="213"/>
      <c r="F595" s="212"/>
      <c r="G595" s="217" t="s">
        <v>375</v>
      </c>
      <c r="H595" s="218"/>
    </row>
    <row r="596" spans="1:8" ht="18.75" x14ac:dyDescent="0.3">
      <c r="A596" s="211" t="s">
        <v>376</v>
      </c>
      <c r="B596" s="212"/>
      <c r="C596" s="212"/>
      <c r="D596" s="212"/>
      <c r="E596" s="213"/>
      <c r="F596" s="212"/>
      <c r="G596" s="217" t="s">
        <v>375</v>
      </c>
      <c r="H596" s="218"/>
    </row>
    <row r="597" spans="1:8" ht="18.75" x14ac:dyDescent="0.3">
      <c r="A597" s="580" t="s">
        <v>377</v>
      </c>
      <c r="B597" s="581"/>
      <c r="C597" s="581"/>
      <c r="D597" s="581"/>
      <c r="E597" s="581"/>
      <c r="F597" s="581"/>
      <c r="G597" s="581"/>
      <c r="H597" s="582"/>
    </row>
    <row r="598" spans="1:8" ht="18.75" x14ac:dyDescent="0.3">
      <c r="A598" s="580" t="s">
        <v>367</v>
      </c>
      <c r="B598" s="581"/>
      <c r="C598" s="581"/>
      <c r="D598" s="581"/>
      <c r="E598" s="581"/>
      <c r="F598" s="219"/>
      <c r="G598" s="219"/>
      <c r="H598" s="220"/>
    </row>
    <row r="599" spans="1:8" ht="18.75" x14ac:dyDescent="0.3">
      <c r="A599" s="206" t="s">
        <v>378</v>
      </c>
      <c r="B599" s="204"/>
      <c r="C599" s="221" t="s">
        <v>426</v>
      </c>
      <c r="D599" s="221"/>
      <c r="E599" s="222"/>
      <c r="F599" s="221"/>
      <c r="G599" s="221"/>
      <c r="H599" s="205"/>
    </row>
    <row r="600" spans="1:8" ht="18.75" x14ac:dyDescent="0.3">
      <c r="A600" s="223" t="s">
        <v>380</v>
      </c>
      <c r="B600" s="224"/>
      <c r="C600" s="217"/>
      <c r="D600" s="217"/>
      <c r="E600" s="225"/>
      <c r="F600" s="217"/>
      <c r="G600" s="217"/>
      <c r="H600" s="218"/>
    </row>
    <row r="601" spans="1:8" ht="18.75" x14ac:dyDescent="0.3">
      <c r="A601" s="580" t="s">
        <v>381</v>
      </c>
      <c r="B601" s="581"/>
      <c r="C601" s="581"/>
      <c r="D601" s="581"/>
      <c r="E601" s="598"/>
      <c r="F601" s="226"/>
      <c r="G601" s="215" t="s">
        <v>382</v>
      </c>
      <c r="H601" s="227"/>
    </row>
    <row r="602" spans="1:8" ht="18.75" x14ac:dyDescent="0.3">
      <c r="A602" s="228" t="s">
        <v>383</v>
      </c>
      <c r="B602" s="215" t="s">
        <v>19</v>
      </c>
      <c r="C602" s="215" t="s">
        <v>383</v>
      </c>
      <c r="D602" s="215" t="s">
        <v>19</v>
      </c>
      <c r="E602" s="229"/>
      <c r="F602" s="215" t="s">
        <v>384</v>
      </c>
      <c r="G602" s="215"/>
      <c r="H602" s="230" t="s">
        <v>19</v>
      </c>
    </row>
    <row r="603" spans="1:8" ht="18.75" x14ac:dyDescent="0.3">
      <c r="A603" s="231" t="s">
        <v>385</v>
      </c>
      <c r="B603" s="215" t="s">
        <v>386</v>
      </c>
      <c r="C603" s="232" t="s">
        <v>387</v>
      </c>
      <c r="D603" s="232" t="s">
        <v>388</v>
      </c>
      <c r="E603" s="229"/>
      <c r="F603" s="232">
        <v>3</v>
      </c>
      <c r="G603" s="232"/>
      <c r="H603" s="233" t="s">
        <v>375</v>
      </c>
    </row>
    <row r="604" spans="1:8" ht="18.75" x14ac:dyDescent="0.3">
      <c r="A604" s="231" t="s">
        <v>389</v>
      </c>
      <c r="B604" s="215" t="s">
        <v>390</v>
      </c>
      <c r="C604" s="232" t="s">
        <v>391</v>
      </c>
      <c r="D604" s="232" t="s">
        <v>392</v>
      </c>
      <c r="E604" s="229"/>
      <c r="F604" s="232">
        <v>2</v>
      </c>
      <c r="G604" s="232"/>
      <c r="H604" s="233" t="s">
        <v>370</v>
      </c>
    </row>
    <row r="605" spans="1:8" ht="18.75" x14ac:dyDescent="0.3">
      <c r="A605" s="231" t="s">
        <v>393</v>
      </c>
      <c r="B605" s="215" t="s">
        <v>394</v>
      </c>
      <c r="C605" s="232" t="s">
        <v>395</v>
      </c>
      <c r="D605" s="232" t="s">
        <v>396</v>
      </c>
      <c r="E605" s="229"/>
      <c r="F605" s="232">
        <v>1</v>
      </c>
      <c r="G605" s="232"/>
      <c r="H605" s="233" t="s">
        <v>397</v>
      </c>
    </row>
    <row r="606" spans="1:8" ht="18.75" x14ac:dyDescent="0.3">
      <c r="A606" s="231" t="s">
        <v>398</v>
      </c>
      <c r="B606" s="215" t="s">
        <v>399</v>
      </c>
      <c r="C606" s="232" t="s">
        <v>400</v>
      </c>
      <c r="D606" s="232" t="s">
        <v>401</v>
      </c>
      <c r="E606" s="234"/>
      <c r="F606" s="235"/>
      <c r="G606" s="236"/>
      <c r="H606" s="237"/>
    </row>
    <row r="607" spans="1:8" ht="19.5" thickBot="1" x14ac:dyDescent="0.3">
      <c r="A607" s="253" t="s">
        <v>405</v>
      </c>
      <c r="B607" s="254"/>
      <c r="C607" s="255" t="s">
        <v>402</v>
      </c>
      <c r="D607" s="256"/>
      <c r="E607" s="257"/>
      <c r="F607" s="256"/>
      <c r="G607" s="255" t="s">
        <v>403</v>
      </c>
      <c r="H607" s="290"/>
    </row>
    <row r="608" spans="1:8" ht="15.75" thickBot="1" x14ac:dyDescent="0.3"/>
    <row r="609" spans="1:8" ht="18.75" x14ac:dyDescent="0.3">
      <c r="A609" s="583" t="s">
        <v>0</v>
      </c>
      <c r="B609" s="584"/>
      <c r="C609" s="584"/>
      <c r="D609" s="584"/>
      <c r="E609" s="584"/>
      <c r="F609" s="584"/>
      <c r="G609" s="584"/>
      <c r="H609" s="585"/>
    </row>
    <row r="610" spans="1:8" ht="15.75" x14ac:dyDescent="0.25">
      <c r="A610" s="586" t="s">
        <v>1</v>
      </c>
      <c r="B610" s="587"/>
      <c r="C610" s="587"/>
      <c r="D610" s="587"/>
      <c r="E610" s="587"/>
      <c r="F610" s="587"/>
      <c r="G610" s="587"/>
      <c r="H610" s="588"/>
    </row>
    <row r="611" spans="1:8" ht="18.75" x14ac:dyDescent="0.3">
      <c r="A611" s="589" t="s">
        <v>2</v>
      </c>
      <c r="B611" s="590"/>
      <c r="C611" s="590"/>
      <c r="D611" s="590"/>
      <c r="E611" s="590"/>
      <c r="F611" s="590"/>
      <c r="G611" s="590"/>
      <c r="H611" s="591"/>
    </row>
    <row r="612" spans="1:8" ht="15.75" x14ac:dyDescent="0.25">
      <c r="A612" s="586" t="s">
        <v>353</v>
      </c>
      <c r="B612" s="587"/>
      <c r="C612" s="587"/>
      <c r="D612" s="587"/>
      <c r="E612" s="587"/>
      <c r="F612" s="587"/>
      <c r="G612" s="587"/>
      <c r="H612" s="588"/>
    </row>
    <row r="613" spans="1:8" ht="18.75" x14ac:dyDescent="0.3">
      <c r="A613" s="589" t="s">
        <v>354</v>
      </c>
      <c r="B613" s="590"/>
      <c r="C613" s="590"/>
      <c r="D613" s="590"/>
      <c r="E613" s="590"/>
      <c r="F613" s="590"/>
      <c r="G613" s="590"/>
      <c r="H613" s="591"/>
    </row>
    <row r="614" spans="1:8" ht="18.75" x14ac:dyDescent="0.3">
      <c r="A614" s="152" t="s">
        <v>6</v>
      </c>
      <c r="C614" s="17" t="s">
        <v>423</v>
      </c>
      <c r="D614" s="155"/>
      <c r="E614" s="154"/>
      <c r="F614" s="155"/>
      <c r="G614" s="155"/>
      <c r="H614" s="156"/>
    </row>
    <row r="615" spans="1:8" ht="18.75" x14ac:dyDescent="0.3">
      <c r="A615" s="152" t="s">
        <v>9</v>
      </c>
      <c r="C615" s="16" t="s">
        <v>72</v>
      </c>
      <c r="D615" s="16"/>
      <c r="E615" s="154"/>
      <c r="F615" s="157" t="s">
        <v>355</v>
      </c>
      <c r="G615" s="157"/>
      <c r="H615" s="158">
        <v>14</v>
      </c>
    </row>
    <row r="616" spans="1:8" ht="18.75" x14ac:dyDescent="0.3">
      <c r="A616" s="152" t="s">
        <v>8</v>
      </c>
      <c r="C616" s="259">
        <v>1227</v>
      </c>
      <c r="D616" s="293"/>
      <c r="E616" s="159"/>
      <c r="F616" s="153"/>
      <c r="G616" s="153"/>
      <c r="H616" s="160"/>
    </row>
    <row r="617" spans="1:8" ht="18.75" x14ac:dyDescent="0.3">
      <c r="A617" s="152" t="s">
        <v>356</v>
      </c>
      <c r="B617" s="153"/>
      <c r="C617" s="16" t="s">
        <v>73</v>
      </c>
      <c r="D617" s="153"/>
      <c r="E617" s="154"/>
      <c r="F617" s="153"/>
      <c r="G617" s="153"/>
      <c r="H617" s="245"/>
    </row>
    <row r="618" spans="1:8" ht="18.75" x14ac:dyDescent="0.3">
      <c r="A618" s="152" t="s">
        <v>14</v>
      </c>
      <c r="B618" s="153"/>
      <c r="C618" s="161" t="s">
        <v>74</v>
      </c>
      <c r="D618" s="153"/>
      <c r="E618" s="154"/>
      <c r="F618" s="153"/>
      <c r="G618" s="153"/>
      <c r="H618" s="245"/>
    </row>
    <row r="619" spans="1:8" ht="18.75" x14ac:dyDescent="0.3">
      <c r="A619" s="592" t="s">
        <v>357</v>
      </c>
      <c r="B619" s="593"/>
      <c r="C619" s="593"/>
      <c r="D619" s="593"/>
      <c r="E619" s="593"/>
      <c r="F619" s="593"/>
      <c r="G619" s="593"/>
      <c r="H619" s="594"/>
    </row>
    <row r="620" spans="1:8" ht="18.75" x14ac:dyDescent="0.3">
      <c r="A620" s="575" t="s">
        <v>337</v>
      </c>
      <c r="B620" s="566"/>
      <c r="C620" s="566"/>
      <c r="D620" s="566"/>
      <c r="E620" s="566"/>
      <c r="F620" s="566"/>
      <c r="G620" s="566"/>
      <c r="H620" s="576"/>
    </row>
    <row r="621" spans="1:8" ht="56.25" x14ac:dyDescent="0.25">
      <c r="A621" s="165" t="s">
        <v>16</v>
      </c>
      <c r="B621" s="166" t="s">
        <v>17</v>
      </c>
      <c r="C621" s="246" t="s">
        <v>342</v>
      </c>
      <c r="D621" s="246" t="s">
        <v>358</v>
      </c>
      <c r="E621" s="247" t="s">
        <v>344</v>
      </c>
      <c r="F621" s="248" t="s">
        <v>345</v>
      </c>
      <c r="G621" s="246" t="s">
        <v>346</v>
      </c>
      <c r="H621" s="169" t="s">
        <v>19</v>
      </c>
    </row>
    <row r="622" spans="1:8" ht="18.75" x14ac:dyDescent="0.3">
      <c r="A622" s="170">
        <v>1</v>
      </c>
      <c r="B622" s="171" t="s">
        <v>21</v>
      </c>
      <c r="C622" s="260">
        <v>9</v>
      </c>
      <c r="D622" s="173">
        <v>5</v>
      </c>
      <c r="E622" s="174">
        <v>5</v>
      </c>
      <c r="F622" s="260">
        <v>64</v>
      </c>
      <c r="G622" s="294">
        <f t="shared" ref="G622:G623" si="61">SUM(C622:F622)</f>
        <v>83</v>
      </c>
      <c r="H622" s="319" t="str">
        <f t="shared" ref="H622:H627" si="62">IF(G622&gt;=91,"A1",IF(G622&gt;=81,"A2",IF(G622&gt;=71,"B1",IF(G622&gt;=61,"B2",IF(G622&gt;=51,"C1",IF(G622&gt;=41,"C2",IF(G622&gt;=33,"D","E")))))))</f>
        <v>A2</v>
      </c>
    </row>
    <row r="623" spans="1:8" ht="18.75" x14ac:dyDescent="0.3">
      <c r="A623" s="170">
        <v>2</v>
      </c>
      <c r="B623" s="171" t="s">
        <v>22</v>
      </c>
      <c r="C623" s="260">
        <v>9.25</v>
      </c>
      <c r="D623" s="173">
        <v>5</v>
      </c>
      <c r="E623" s="174">
        <v>5</v>
      </c>
      <c r="F623" s="173">
        <v>70</v>
      </c>
      <c r="G623" s="183">
        <f t="shared" si="61"/>
        <v>89.25</v>
      </c>
      <c r="H623" s="320" t="str">
        <f t="shared" si="62"/>
        <v>A2</v>
      </c>
    </row>
    <row r="624" spans="1:8" ht="18.75" x14ac:dyDescent="0.3">
      <c r="A624" s="170">
        <v>3</v>
      </c>
      <c r="B624" s="171" t="s">
        <v>23</v>
      </c>
      <c r="C624" s="173">
        <v>9</v>
      </c>
      <c r="D624" s="173">
        <v>5</v>
      </c>
      <c r="E624" s="174">
        <v>5</v>
      </c>
      <c r="F624" s="173">
        <v>68.5</v>
      </c>
      <c r="G624" s="173">
        <f t="shared" ref="G624" si="63">SUM(C624:F624)</f>
        <v>87.5</v>
      </c>
      <c r="H624" s="320" t="str">
        <f t="shared" si="62"/>
        <v>A2</v>
      </c>
    </row>
    <row r="625" spans="1:8" ht="18.75" x14ac:dyDescent="0.3">
      <c r="A625" s="170">
        <v>4</v>
      </c>
      <c r="B625" s="171" t="s">
        <v>24</v>
      </c>
      <c r="C625" s="177">
        <v>9.75</v>
      </c>
      <c r="D625" s="173">
        <v>5</v>
      </c>
      <c r="E625" s="174">
        <v>5</v>
      </c>
      <c r="F625" s="173">
        <v>74</v>
      </c>
      <c r="G625" s="183">
        <f t="shared" ref="G625:G626" si="64">SUM(C625:F625)</f>
        <v>93.75</v>
      </c>
      <c r="H625" s="320" t="str">
        <f t="shared" si="62"/>
        <v>A1</v>
      </c>
    </row>
    <row r="626" spans="1:8" ht="18.75" x14ac:dyDescent="0.3">
      <c r="A626" s="170">
        <v>5</v>
      </c>
      <c r="B626" s="171" t="s">
        <v>359</v>
      </c>
      <c r="C626" s="173">
        <v>9.5</v>
      </c>
      <c r="D626" s="173">
        <v>5</v>
      </c>
      <c r="E626" s="174">
        <v>5</v>
      </c>
      <c r="F626" s="173">
        <v>76.5</v>
      </c>
      <c r="G626" s="173">
        <f t="shared" si="64"/>
        <v>96</v>
      </c>
      <c r="H626" s="320" t="str">
        <f t="shared" si="62"/>
        <v>A1</v>
      </c>
    </row>
    <row r="627" spans="1:8" ht="18.75" x14ac:dyDescent="0.3">
      <c r="A627" s="170">
        <v>6</v>
      </c>
      <c r="B627" s="180" t="s">
        <v>360</v>
      </c>
      <c r="C627" s="173">
        <v>9</v>
      </c>
      <c r="D627" s="173"/>
      <c r="E627" s="174"/>
      <c r="F627" s="173"/>
      <c r="G627" s="260">
        <v>49.5</v>
      </c>
      <c r="H627" s="319" t="str">
        <f t="shared" si="62"/>
        <v>C2</v>
      </c>
    </row>
    <row r="628" spans="1:8" ht="18.75" x14ac:dyDescent="0.3">
      <c r="A628" s="170">
        <v>7</v>
      </c>
      <c r="B628" s="171" t="s">
        <v>361</v>
      </c>
      <c r="C628" s="183"/>
      <c r="D628" s="183"/>
      <c r="E628" s="174"/>
      <c r="F628" s="250">
        <v>47.5</v>
      </c>
      <c r="G628" s="185"/>
      <c r="H628" s="319"/>
    </row>
    <row r="629" spans="1:8" ht="18.75" x14ac:dyDescent="0.3">
      <c r="A629" s="170">
        <v>8</v>
      </c>
      <c r="B629" s="171" t="s">
        <v>362</v>
      </c>
      <c r="C629" s="251"/>
      <c r="D629" s="251"/>
      <c r="E629" s="252"/>
      <c r="F629" s="191">
        <v>48</v>
      </c>
      <c r="G629" s="185"/>
      <c r="H629" s="186"/>
    </row>
    <row r="630" spans="1:8" ht="18.75" x14ac:dyDescent="0.3">
      <c r="A630" s="193" t="s">
        <v>27</v>
      </c>
      <c r="B630" s="194"/>
      <c r="C630" s="195"/>
      <c r="D630" s="195"/>
      <c r="E630" s="195"/>
      <c r="F630" s="196"/>
      <c r="G630" s="197">
        <f>SUM(G622:G627)</f>
        <v>499</v>
      </c>
      <c r="H630" s="182"/>
    </row>
    <row r="631" spans="1:8" ht="18.75" x14ac:dyDescent="0.3">
      <c r="A631" s="193" t="s">
        <v>363</v>
      </c>
      <c r="B631" s="194"/>
      <c r="C631" s="195"/>
      <c r="D631" s="195"/>
      <c r="E631" s="195"/>
      <c r="F631" s="196"/>
      <c r="G631" s="287">
        <f>G630/550*100</f>
        <v>90.72727272727272</v>
      </c>
      <c r="H631" s="182" t="str">
        <f t="shared" ref="H631" si="65">IF(G631&gt;=91,"A1",IF(G631&gt;=81,"A2",IF(G631&gt;=71,"B1",IF(G631&gt;=61,"B2",IF(G631&gt;=51,"C1",IF(G631&gt;=41,"C2",IF(G631&gt;=33,"D","E")))))))</f>
        <v>A2</v>
      </c>
    </row>
    <row r="632" spans="1:8" ht="18.75" x14ac:dyDescent="0.25">
      <c r="A632" s="199" t="s">
        <v>364</v>
      </c>
      <c r="B632" s="200"/>
      <c r="C632" s="200"/>
      <c r="D632" s="200"/>
      <c r="E632" s="201"/>
      <c r="F632" s="200"/>
      <c r="G632" s="200"/>
      <c r="H632" s="202"/>
    </row>
    <row r="633" spans="1:8" ht="18" x14ac:dyDescent="0.25">
      <c r="A633" s="577" t="s">
        <v>365</v>
      </c>
      <c r="B633" s="578"/>
      <c r="C633" s="578"/>
      <c r="D633" s="578"/>
      <c r="E633" s="578"/>
      <c r="F633" s="578"/>
      <c r="G633" s="578"/>
      <c r="H633" s="579"/>
    </row>
    <row r="634" spans="1:8" ht="18.75" x14ac:dyDescent="0.3">
      <c r="A634" s="580" t="s">
        <v>366</v>
      </c>
      <c r="B634" s="581"/>
      <c r="C634" s="581"/>
      <c r="D634" s="581"/>
      <c r="E634" s="581"/>
      <c r="F634" s="581"/>
      <c r="G634" s="581"/>
      <c r="H634" s="582"/>
    </row>
    <row r="635" spans="1:8" ht="18.75" x14ac:dyDescent="0.3">
      <c r="A635" s="580" t="s">
        <v>367</v>
      </c>
      <c r="B635" s="581"/>
      <c r="C635" s="581"/>
      <c r="D635" s="581"/>
      <c r="E635" s="581"/>
      <c r="F635" s="203"/>
      <c r="G635" s="204" t="s">
        <v>368</v>
      </c>
      <c r="H635" s="205"/>
    </row>
    <row r="636" spans="1:8" ht="18.75" x14ac:dyDescent="0.3">
      <c r="A636" s="206" t="s">
        <v>369</v>
      </c>
      <c r="B636" s="207"/>
      <c r="C636" s="207"/>
      <c r="D636" s="207"/>
      <c r="E636" s="208"/>
      <c r="F636" s="209"/>
      <c r="G636" s="209" t="s">
        <v>375</v>
      </c>
      <c r="H636" s="210"/>
    </row>
    <row r="637" spans="1:8" ht="18.75" x14ac:dyDescent="0.3">
      <c r="A637" s="580" t="s">
        <v>375</v>
      </c>
      <c r="B637" s="581"/>
      <c r="C637" s="581"/>
      <c r="D637" s="581"/>
      <c r="E637" s="581"/>
      <c r="F637" s="581"/>
      <c r="G637" s="581"/>
      <c r="H637" s="582"/>
    </row>
    <row r="638" spans="1:8" ht="18.75" x14ac:dyDescent="0.3">
      <c r="A638" s="580" t="s">
        <v>367</v>
      </c>
      <c r="B638" s="581"/>
      <c r="C638" s="581"/>
      <c r="D638" s="581"/>
      <c r="E638" s="581"/>
      <c r="F638" s="203"/>
      <c r="G638" s="204" t="s">
        <v>368</v>
      </c>
      <c r="H638" s="205"/>
    </row>
    <row r="639" spans="1:8" ht="18.75" x14ac:dyDescent="0.3">
      <c r="A639" s="211" t="s">
        <v>372</v>
      </c>
      <c r="B639" s="212"/>
      <c r="C639" s="212"/>
      <c r="D639" s="212"/>
      <c r="E639" s="213"/>
      <c r="F639" s="214"/>
      <c r="G639" s="215" t="s">
        <v>375</v>
      </c>
      <c r="H639" s="216"/>
    </row>
    <row r="640" spans="1:8" ht="18.75" x14ac:dyDescent="0.3">
      <c r="A640" s="211" t="s">
        <v>373</v>
      </c>
      <c r="B640" s="212"/>
      <c r="C640" s="212"/>
      <c r="D640" s="212"/>
      <c r="E640" s="213"/>
      <c r="F640" s="214"/>
      <c r="G640" s="209" t="s">
        <v>375</v>
      </c>
      <c r="H640" s="210"/>
    </row>
    <row r="641" spans="1:8" ht="18.75" x14ac:dyDescent="0.3">
      <c r="A641" s="211" t="s">
        <v>374</v>
      </c>
      <c r="B641" s="212"/>
      <c r="C641" s="212"/>
      <c r="D641" s="212"/>
      <c r="E641" s="213"/>
      <c r="F641" s="212"/>
      <c r="G641" s="217" t="s">
        <v>375</v>
      </c>
      <c r="H641" s="218"/>
    </row>
    <row r="642" spans="1:8" ht="18.75" x14ac:dyDescent="0.3">
      <c r="A642" s="211" t="s">
        <v>376</v>
      </c>
      <c r="B642" s="212"/>
      <c r="C642" s="212"/>
      <c r="D642" s="212"/>
      <c r="E642" s="213"/>
      <c r="F642" s="212"/>
      <c r="G642" s="217" t="s">
        <v>375</v>
      </c>
      <c r="H642" s="218"/>
    </row>
    <row r="643" spans="1:8" ht="18.75" x14ac:dyDescent="0.3">
      <c r="A643" s="580" t="s">
        <v>377</v>
      </c>
      <c r="B643" s="581"/>
      <c r="C643" s="581"/>
      <c r="D643" s="581"/>
      <c r="E643" s="581"/>
      <c r="F643" s="581"/>
      <c r="G643" s="581"/>
      <c r="H643" s="582"/>
    </row>
    <row r="644" spans="1:8" ht="18.75" x14ac:dyDescent="0.3">
      <c r="A644" s="580" t="s">
        <v>367</v>
      </c>
      <c r="B644" s="581"/>
      <c r="C644" s="581"/>
      <c r="D644" s="581"/>
      <c r="E644" s="581"/>
      <c r="F644" s="219"/>
      <c r="G644" s="219"/>
      <c r="H644" s="220"/>
    </row>
    <row r="645" spans="1:8" ht="18.75" x14ac:dyDescent="0.3">
      <c r="A645" s="206" t="s">
        <v>378</v>
      </c>
      <c r="B645" s="204"/>
      <c r="C645" s="221" t="s">
        <v>425</v>
      </c>
      <c r="D645" s="221"/>
      <c r="E645" s="222"/>
      <c r="F645" s="221"/>
      <c r="G645" s="221"/>
      <c r="H645" s="205"/>
    </row>
    <row r="646" spans="1:8" ht="18.75" x14ac:dyDescent="0.3">
      <c r="A646" s="223" t="s">
        <v>380</v>
      </c>
      <c r="B646" s="224"/>
      <c r="C646" s="217"/>
      <c r="D646" s="217"/>
      <c r="E646" s="225"/>
      <c r="F646" s="217"/>
      <c r="G646" s="217"/>
      <c r="H646" s="218"/>
    </row>
    <row r="647" spans="1:8" ht="18.75" x14ac:dyDescent="0.3">
      <c r="A647" s="580" t="s">
        <v>381</v>
      </c>
      <c r="B647" s="581"/>
      <c r="C647" s="581"/>
      <c r="D647" s="581"/>
      <c r="E647" s="598"/>
      <c r="F647" s="226"/>
      <c r="G647" s="215" t="s">
        <v>382</v>
      </c>
      <c r="H647" s="227"/>
    </row>
    <row r="648" spans="1:8" ht="18.75" x14ac:dyDescent="0.3">
      <c r="A648" s="228" t="s">
        <v>383</v>
      </c>
      <c r="B648" s="215" t="s">
        <v>19</v>
      </c>
      <c r="C648" s="215" t="s">
        <v>383</v>
      </c>
      <c r="D648" s="215" t="s">
        <v>19</v>
      </c>
      <c r="E648" s="229"/>
      <c r="F648" s="215" t="s">
        <v>384</v>
      </c>
      <c r="G648" s="215"/>
      <c r="H648" s="230" t="s">
        <v>19</v>
      </c>
    </row>
    <row r="649" spans="1:8" ht="18.75" x14ac:dyDescent="0.3">
      <c r="A649" s="231" t="s">
        <v>385</v>
      </c>
      <c r="B649" s="215" t="s">
        <v>386</v>
      </c>
      <c r="C649" s="232" t="s">
        <v>387</v>
      </c>
      <c r="D649" s="232" t="s">
        <v>388</v>
      </c>
      <c r="E649" s="229"/>
      <c r="F649" s="232">
        <v>3</v>
      </c>
      <c r="G649" s="232"/>
      <c r="H649" s="233" t="s">
        <v>375</v>
      </c>
    </row>
    <row r="650" spans="1:8" ht="18.75" x14ac:dyDescent="0.3">
      <c r="A650" s="231" t="s">
        <v>389</v>
      </c>
      <c r="B650" s="215" t="s">
        <v>390</v>
      </c>
      <c r="C650" s="232" t="s">
        <v>391</v>
      </c>
      <c r="D650" s="232" t="s">
        <v>392</v>
      </c>
      <c r="E650" s="229"/>
      <c r="F650" s="232">
        <v>2</v>
      </c>
      <c r="G650" s="232"/>
      <c r="H650" s="233" t="s">
        <v>370</v>
      </c>
    </row>
    <row r="651" spans="1:8" ht="18.75" x14ac:dyDescent="0.3">
      <c r="A651" s="231" t="s">
        <v>393</v>
      </c>
      <c r="B651" s="215" t="s">
        <v>394</v>
      </c>
      <c r="C651" s="232" t="s">
        <v>395</v>
      </c>
      <c r="D651" s="232" t="s">
        <v>396</v>
      </c>
      <c r="E651" s="229"/>
      <c r="F651" s="232">
        <v>1</v>
      </c>
      <c r="G651" s="232"/>
      <c r="H651" s="233" t="s">
        <v>397</v>
      </c>
    </row>
    <row r="652" spans="1:8" ht="18.75" x14ac:dyDescent="0.3">
      <c r="A652" s="231" t="s">
        <v>398</v>
      </c>
      <c r="B652" s="215" t="s">
        <v>399</v>
      </c>
      <c r="C652" s="232" t="s">
        <v>400</v>
      </c>
      <c r="D652" s="232" t="s">
        <v>401</v>
      </c>
      <c r="E652" s="234"/>
      <c r="F652" s="235"/>
      <c r="G652" s="236"/>
      <c r="H652" s="237"/>
    </row>
    <row r="653" spans="1:8" ht="19.5" thickBot="1" x14ac:dyDescent="0.3">
      <c r="A653" s="253" t="s">
        <v>405</v>
      </c>
      <c r="B653" s="254"/>
      <c r="C653" s="255" t="s">
        <v>402</v>
      </c>
      <c r="D653" s="256"/>
      <c r="E653" s="257"/>
      <c r="F653" s="256"/>
      <c r="G653" s="255" t="s">
        <v>403</v>
      </c>
      <c r="H653" s="290"/>
    </row>
    <row r="654" spans="1:8" ht="15.75" thickBot="1" x14ac:dyDescent="0.3"/>
    <row r="655" spans="1:8" ht="18.75" x14ac:dyDescent="0.3">
      <c r="A655" s="583" t="s">
        <v>0</v>
      </c>
      <c r="B655" s="584"/>
      <c r="C655" s="584"/>
      <c r="D655" s="584"/>
      <c r="E655" s="584"/>
      <c r="F655" s="584"/>
      <c r="G655" s="584"/>
      <c r="H655" s="585"/>
    </row>
    <row r="656" spans="1:8" ht="15.75" x14ac:dyDescent="0.25">
      <c r="A656" s="586" t="s">
        <v>1</v>
      </c>
      <c r="B656" s="587"/>
      <c r="C656" s="587"/>
      <c r="D656" s="587"/>
      <c r="E656" s="587"/>
      <c r="F656" s="587"/>
      <c r="G656" s="587"/>
      <c r="H656" s="588"/>
    </row>
    <row r="657" spans="1:8" ht="18.75" x14ac:dyDescent="0.3">
      <c r="A657" s="589" t="s">
        <v>2</v>
      </c>
      <c r="B657" s="590"/>
      <c r="C657" s="590"/>
      <c r="D657" s="590"/>
      <c r="E657" s="590"/>
      <c r="F657" s="590"/>
      <c r="G657" s="590"/>
      <c r="H657" s="591"/>
    </row>
    <row r="658" spans="1:8" ht="15.75" x14ac:dyDescent="0.25">
      <c r="A658" s="586" t="s">
        <v>353</v>
      </c>
      <c r="B658" s="587"/>
      <c r="C658" s="587"/>
      <c r="D658" s="587"/>
      <c r="E658" s="587"/>
      <c r="F658" s="587"/>
      <c r="G658" s="587"/>
      <c r="H658" s="588"/>
    </row>
    <row r="659" spans="1:8" ht="18.75" x14ac:dyDescent="0.3">
      <c r="A659" s="589" t="s">
        <v>354</v>
      </c>
      <c r="B659" s="590"/>
      <c r="C659" s="590"/>
      <c r="D659" s="590"/>
      <c r="E659" s="590"/>
      <c r="F659" s="590"/>
      <c r="G659" s="590"/>
      <c r="H659" s="591"/>
    </row>
    <row r="660" spans="1:8" ht="18.75" x14ac:dyDescent="0.3">
      <c r="A660" s="152" t="s">
        <v>6</v>
      </c>
      <c r="C660" s="17" t="s">
        <v>423</v>
      </c>
      <c r="D660" s="153"/>
      <c r="E660" s="154"/>
      <c r="F660" s="155"/>
      <c r="G660" s="155"/>
      <c r="H660" s="156"/>
    </row>
    <row r="661" spans="1:8" ht="18.75" x14ac:dyDescent="0.3">
      <c r="A661" s="152" t="s">
        <v>9</v>
      </c>
      <c r="C661" s="16" t="s">
        <v>75</v>
      </c>
      <c r="D661" s="153"/>
      <c r="E661" s="154"/>
      <c r="F661" s="157" t="s">
        <v>355</v>
      </c>
      <c r="G661" s="157"/>
      <c r="H661" s="158">
        <v>15</v>
      </c>
    </row>
    <row r="662" spans="1:8" ht="18.75" x14ac:dyDescent="0.3">
      <c r="A662" s="152" t="s">
        <v>8</v>
      </c>
      <c r="C662" s="259">
        <v>1550</v>
      </c>
      <c r="D662" s="155"/>
      <c r="E662" s="159"/>
      <c r="F662" s="153"/>
      <c r="G662" s="153"/>
      <c r="H662" s="160"/>
    </row>
    <row r="663" spans="1:8" ht="18.75" x14ac:dyDescent="0.3">
      <c r="A663" s="152" t="s">
        <v>356</v>
      </c>
      <c r="B663" s="153"/>
      <c r="C663" s="321" t="s">
        <v>76</v>
      </c>
      <c r="D663" s="153"/>
      <c r="E663" s="154"/>
      <c r="F663" s="153"/>
      <c r="G663" s="153"/>
      <c r="H663" s="245"/>
    </row>
    <row r="664" spans="1:8" ht="18.75" x14ac:dyDescent="0.3">
      <c r="A664" s="152" t="s">
        <v>14</v>
      </c>
      <c r="B664" s="153"/>
      <c r="C664" s="296" t="s">
        <v>77</v>
      </c>
      <c r="D664" s="153"/>
      <c r="E664" s="154"/>
      <c r="F664" s="153"/>
      <c r="G664" s="153"/>
      <c r="H664" s="245"/>
    </row>
    <row r="665" spans="1:8" ht="18.75" x14ac:dyDescent="0.3">
      <c r="A665" s="592" t="s">
        <v>357</v>
      </c>
      <c r="B665" s="593"/>
      <c r="C665" s="593"/>
      <c r="D665" s="593"/>
      <c r="E665" s="593"/>
      <c r="F665" s="593"/>
      <c r="G665" s="593"/>
      <c r="H665" s="594"/>
    </row>
    <row r="666" spans="1:8" ht="18.75" x14ac:dyDescent="0.3">
      <c r="A666" s="575" t="s">
        <v>337</v>
      </c>
      <c r="B666" s="566"/>
      <c r="C666" s="566"/>
      <c r="D666" s="566"/>
      <c r="E666" s="566"/>
      <c r="F666" s="566"/>
      <c r="G666" s="566"/>
      <c r="H666" s="576"/>
    </row>
    <row r="667" spans="1:8" ht="56.25" x14ac:dyDescent="0.25">
      <c r="A667" s="165" t="s">
        <v>16</v>
      </c>
      <c r="B667" s="166" t="s">
        <v>17</v>
      </c>
      <c r="C667" s="246" t="s">
        <v>342</v>
      </c>
      <c r="D667" s="246" t="s">
        <v>358</v>
      </c>
      <c r="E667" s="247" t="s">
        <v>344</v>
      </c>
      <c r="F667" s="248" t="s">
        <v>345</v>
      </c>
      <c r="G667" s="246" t="s">
        <v>346</v>
      </c>
      <c r="H667" s="169" t="s">
        <v>19</v>
      </c>
    </row>
    <row r="668" spans="1:8" ht="18.75" x14ac:dyDescent="0.25">
      <c r="A668" s="165"/>
      <c r="B668" s="166"/>
      <c r="C668" s="278"/>
      <c r="D668" s="278"/>
      <c r="E668" s="279"/>
      <c r="F668" s="280"/>
      <c r="G668" s="278"/>
      <c r="H668" s="281"/>
    </row>
    <row r="669" spans="1:8" ht="18.75" x14ac:dyDescent="0.25">
      <c r="A669" s="165"/>
      <c r="B669" s="166"/>
      <c r="C669" s="282"/>
      <c r="D669" s="282"/>
      <c r="E669" s="283"/>
      <c r="F669" s="284"/>
      <c r="G669" s="282"/>
      <c r="H669" s="285"/>
    </row>
    <row r="670" spans="1:8" ht="18.75" x14ac:dyDescent="0.3">
      <c r="A670" s="170">
        <v>1</v>
      </c>
      <c r="B670" s="171" t="s">
        <v>21</v>
      </c>
      <c r="C670" s="260">
        <v>8.5</v>
      </c>
      <c r="D670" s="173">
        <v>5</v>
      </c>
      <c r="E670" s="174">
        <v>5</v>
      </c>
      <c r="F670" s="260">
        <v>67.5</v>
      </c>
      <c r="G670" s="294">
        <f t="shared" ref="G670:G671" si="66">SUM(C670:F670)</f>
        <v>86</v>
      </c>
      <c r="H670" s="261" t="str">
        <f t="shared" ref="H670:H675" si="67">IF(G670&gt;=91,"A1",IF(G670&gt;=81,"A2",IF(G670&gt;=71,"B1",IF(G670&gt;=61,"B2",IF(G670&gt;=51,"C1",IF(G670&gt;=41,"C2",IF(G670&gt;=33,"D","E")))))))</f>
        <v>A2</v>
      </c>
    </row>
    <row r="671" spans="1:8" ht="18.75" x14ac:dyDescent="0.3">
      <c r="A671" s="170">
        <v>2</v>
      </c>
      <c r="B671" s="171" t="s">
        <v>22</v>
      </c>
      <c r="C671" s="260">
        <v>9.75</v>
      </c>
      <c r="D671" s="173">
        <v>5</v>
      </c>
      <c r="E671" s="174">
        <v>5</v>
      </c>
      <c r="F671" s="173">
        <v>73.5</v>
      </c>
      <c r="G671" s="183">
        <f t="shared" si="66"/>
        <v>93.25</v>
      </c>
      <c r="H671" s="176" t="str">
        <f t="shared" si="67"/>
        <v>A1</v>
      </c>
    </row>
    <row r="672" spans="1:8" ht="18.75" x14ac:dyDescent="0.3">
      <c r="A672" s="170">
        <v>3</v>
      </c>
      <c r="B672" s="171" t="s">
        <v>23</v>
      </c>
      <c r="C672" s="173">
        <v>8</v>
      </c>
      <c r="D672" s="173">
        <v>5</v>
      </c>
      <c r="E672" s="174">
        <v>5</v>
      </c>
      <c r="F672" s="173">
        <v>73</v>
      </c>
      <c r="G672" s="173">
        <f t="shared" ref="G672" si="68">SUM(C672:F672)</f>
        <v>91</v>
      </c>
      <c r="H672" s="176" t="str">
        <f t="shared" si="67"/>
        <v>A1</v>
      </c>
    </row>
    <row r="673" spans="1:8" ht="18.75" x14ac:dyDescent="0.3">
      <c r="A673" s="170">
        <v>4</v>
      </c>
      <c r="B673" s="171" t="s">
        <v>24</v>
      </c>
      <c r="C673" s="177">
        <v>10</v>
      </c>
      <c r="D673" s="173">
        <v>5</v>
      </c>
      <c r="E673" s="174">
        <v>5</v>
      </c>
      <c r="F673" s="173">
        <v>76.5</v>
      </c>
      <c r="G673" s="173">
        <f t="shared" ref="G673:G674" si="69">SUM(C673:F673)</f>
        <v>96.5</v>
      </c>
      <c r="H673" s="176" t="str">
        <f t="shared" si="67"/>
        <v>A1</v>
      </c>
    </row>
    <row r="674" spans="1:8" ht="18.75" x14ac:dyDescent="0.3">
      <c r="A674" s="170">
        <v>5</v>
      </c>
      <c r="B674" s="171" t="s">
        <v>359</v>
      </c>
      <c r="C674" s="173">
        <v>9.5</v>
      </c>
      <c r="D674" s="173">
        <v>5</v>
      </c>
      <c r="E674" s="174">
        <v>5</v>
      </c>
      <c r="F674" s="173">
        <v>80</v>
      </c>
      <c r="G674" s="173">
        <f t="shared" si="69"/>
        <v>99.5</v>
      </c>
      <c r="H674" s="176" t="str">
        <f t="shared" si="67"/>
        <v>A1</v>
      </c>
    </row>
    <row r="675" spans="1:8" ht="18.75" x14ac:dyDescent="0.3">
      <c r="A675" s="170">
        <v>6</v>
      </c>
      <c r="B675" s="180" t="s">
        <v>360</v>
      </c>
      <c r="C675" s="173">
        <v>9.25</v>
      </c>
      <c r="D675" s="173"/>
      <c r="E675" s="174"/>
      <c r="F675" s="173"/>
      <c r="G675" s="181">
        <v>50</v>
      </c>
      <c r="H675" s="182" t="str">
        <f t="shared" si="67"/>
        <v>C2</v>
      </c>
    </row>
    <row r="676" spans="1:8" ht="18.75" x14ac:dyDescent="0.3">
      <c r="A676" s="170">
        <v>7</v>
      </c>
      <c r="B676" s="171" t="s">
        <v>361</v>
      </c>
      <c r="C676" s="183"/>
      <c r="D676" s="183"/>
      <c r="E676" s="174"/>
      <c r="F676" s="250">
        <v>48</v>
      </c>
      <c r="G676" s="185"/>
      <c r="H676" s="186"/>
    </row>
    <row r="677" spans="1:8" ht="18.75" x14ac:dyDescent="0.3">
      <c r="A677" s="170">
        <v>8</v>
      </c>
      <c r="B677" s="171" t="s">
        <v>362</v>
      </c>
      <c r="C677" s="251"/>
      <c r="D677" s="251"/>
      <c r="E677" s="252"/>
      <c r="F677" s="191">
        <v>48</v>
      </c>
      <c r="G677" s="185"/>
      <c r="H677" s="186"/>
    </row>
    <row r="678" spans="1:8" ht="18.75" x14ac:dyDescent="0.3">
      <c r="A678" s="193" t="s">
        <v>27</v>
      </c>
      <c r="B678" s="194"/>
      <c r="C678" s="195"/>
      <c r="D678" s="195"/>
      <c r="E678" s="195"/>
      <c r="F678" s="196"/>
      <c r="G678" s="303">
        <f>SUM(G670:G675)</f>
        <v>516.25</v>
      </c>
      <c r="H678" s="182"/>
    </row>
    <row r="679" spans="1:8" ht="18.75" x14ac:dyDescent="0.3">
      <c r="A679" s="193" t="s">
        <v>363</v>
      </c>
      <c r="B679" s="194"/>
      <c r="C679" s="195"/>
      <c r="D679" s="195"/>
      <c r="E679" s="195"/>
      <c r="F679" s="196"/>
      <c r="G679" s="287">
        <f>G678/550*100</f>
        <v>93.86363636363636</v>
      </c>
      <c r="H679" s="182" t="str">
        <f t="shared" ref="H679" si="70">IF(G679&gt;=91,"A1",IF(G679&gt;=81,"A2",IF(G679&gt;=71,"B1",IF(G679&gt;=61,"B2",IF(G679&gt;=51,"C1",IF(G679&gt;=41,"C2",IF(G679&gt;=33,"D","E")))))))</f>
        <v>A1</v>
      </c>
    </row>
    <row r="680" spans="1:8" ht="18.75" x14ac:dyDescent="0.25">
      <c r="A680" s="199" t="s">
        <v>364</v>
      </c>
      <c r="B680" s="200"/>
      <c r="C680" s="200"/>
      <c r="D680" s="200"/>
      <c r="E680" s="201"/>
      <c r="F680" s="200"/>
      <c r="G680" s="200"/>
      <c r="H680" s="202"/>
    </row>
    <row r="681" spans="1:8" ht="18" x14ac:dyDescent="0.25">
      <c r="A681" s="577" t="s">
        <v>365</v>
      </c>
      <c r="B681" s="578"/>
      <c r="C681" s="578"/>
      <c r="D681" s="578"/>
      <c r="E681" s="578"/>
      <c r="F681" s="578"/>
      <c r="G681" s="578"/>
      <c r="H681" s="579"/>
    </row>
    <row r="682" spans="1:8" ht="18.75" x14ac:dyDescent="0.3">
      <c r="A682" s="580" t="s">
        <v>366</v>
      </c>
      <c r="B682" s="581"/>
      <c r="C682" s="581"/>
      <c r="D682" s="581"/>
      <c r="E682" s="581"/>
      <c r="F682" s="581"/>
      <c r="G682" s="581"/>
      <c r="H682" s="582"/>
    </row>
    <row r="683" spans="1:8" ht="18.75" x14ac:dyDescent="0.3">
      <c r="A683" s="580" t="s">
        <v>367</v>
      </c>
      <c r="B683" s="581"/>
      <c r="C683" s="581"/>
      <c r="D683" s="581"/>
      <c r="E683" s="581"/>
      <c r="F683" s="203"/>
      <c r="G683" s="204" t="s">
        <v>368</v>
      </c>
      <c r="H683" s="205"/>
    </row>
    <row r="684" spans="1:8" ht="18.75" x14ac:dyDescent="0.3">
      <c r="A684" s="206" t="s">
        <v>369</v>
      </c>
      <c r="B684" s="207"/>
      <c r="C684" s="207"/>
      <c r="D684" s="207"/>
      <c r="E684" s="208"/>
      <c r="F684" s="209"/>
      <c r="G684" s="209" t="s">
        <v>375</v>
      </c>
      <c r="H684" s="210"/>
    </row>
    <row r="685" spans="1:8" ht="18.75" x14ac:dyDescent="0.3">
      <c r="A685" s="580" t="s">
        <v>371</v>
      </c>
      <c r="B685" s="581"/>
      <c r="C685" s="581"/>
      <c r="D685" s="581"/>
      <c r="E685" s="581"/>
      <c r="F685" s="581"/>
      <c r="G685" s="581"/>
      <c r="H685" s="582"/>
    </row>
    <row r="686" spans="1:8" ht="18.75" x14ac:dyDescent="0.3">
      <c r="A686" s="580" t="s">
        <v>367</v>
      </c>
      <c r="B686" s="581"/>
      <c r="C686" s="581"/>
      <c r="D686" s="581"/>
      <c r="E686" s="581"/>
      <c r="F686" s="203"/>
      <c r="G686" s="204" t="s">
        <v>368</v>
      </c>
      <c r="H686" s="205"/>
    </row>
    <row r="687" spans="1:8" ht="18.75" x14ac:dyDescent="0.3">
      <c r="A687" s="211" t="s">
        <v>372</v>
      </c>
      <c r="B687" s="212"/>
      <c r="C687" s="212"/>
      <c r="D687" s="212"/>
      <c r="E687" s="213"/>
      <c r="F687" s="214"/>
      <c r="G687" s="215" t="s">
        <v>375</v>
      </c>
      <c r="H687" s="216"/>
    </row>
    <row r="688" spans="1:8" ht="18.75" x14ac:dyDescent="0.3">
      <c r="A688" s="211" t="s">
        <v>373</v>
      </c>
      <c r="B688" s="212"/>
      <c r="C688" s="212"/>
      <c r="D688" s="212"/>
      <c r="E688" s="213"/>
      <c r="F688" s="214"/>
      <c r="G688" s="209" t="s">
        <v>375</v>
      </c>
      <c r="H688" s="210"/>
    </row>
    <row r="689" spans="1:8" ht="18.75" x14ac:dyDescent="0.3">
      <c r="A689" s="211" t="s">
        <v>374</v>
      </c>
      <c r="B689" s="212"/>
      <c r="C689" s="212"/>
      <c r="D689" s="212"/>
      <c r="E689" s="213"/>
      <c r="F689" s="212"/>
      <c r="G689" s="217" t="s">
        <v>375</v>
      </c>
      <c r="H689" s="218"/>
    </row>
    <row r="690" spans="1:8" ht="18.75" x14ac:dyDescent="0.3">
      <c r="A690" s="211" t="s">
        <v>376</v>
      </c>
      <c r="B690" s="212"/>
      <c r="C690" s="212"/>
      <c r="D690" s="212"/>
      <c r="E690" s="213"/>
      <c r="F690" s="212"/>
      <c r="G690" s="217" t="s">
        <v>375</v>
      </c>
      <c r="H690" s="218"/>
    </row>
    <row r="691" spans="1:8" ht="18.75" x14ac:dyDescent="0.3">
      <c r="A691" s="580" t="s">
        <v>377</v>
      </c>
      <c r="B691" s="581"/>
      <c r="C691" s="581"/>
      <c r="D691" s="581"/>
      <c r="E691" s="581"/>
      <c r="F691" s="581"/>
      <c r="G691" s="581"/>
      <c r="H691" s="582"/>
    </row>
    <row r="692" spans="1:8" ht="18.75" x14ac:dyDescent="0.3">
      <c r="A692" s="580" t="s">
        <v>367</v>
      </c>
      <c r="B692" s="581"/>
      <c r="C692" s="581"/>
      <c r="D692" s="581"/>
      <c r="E692" s="581"/>
      <c r="F692" s="219"/>
      <c r="G692" s="219"/>
      <c r="H692" s="220"/>
    </row>
    <row r="693" spans="1:8" ht="18.75" x14ac:dyDescent="0.3">
      <c r="A693" s="206" t="s">
        <v>378</v>
      </c>
      <c r="B693" s="204"/>
      <c r="C693" s="221" t="s">
        <v>427</v>
      </c>
      <c r="D693" s="221"/>
      <c r="E693" s="222"/>
      <c r="F693" s="221"/>
      <c r="G693" s="221"/>
      <c r="H693" s="205"/>
    </row>
    <row r="694" spans="1:8" ht="18.75" x14ac:dyDescent="0.3">
      <c r="A694" s="223" t="s">
        <v>380</v>
      </c>
      <c r="B694" s="224"/>
      <c r="C694" s="217"/>
      <c r="D694" s="217"/>
      <c r="E694" s="225"/>
      <c r="F694" s="217"/>
      <c r="G694" s="217"/>
      <c r="H694" s="218"/>
    </row>
    <row r="695" spans="1:8" ht="18.75" x14ac:dyDescent="0.3">
      <c r="A695" s="580" t="s">
        <v>381</v>
      </c>
      <c r="B695" s="581"/>
      <c r="C695" s="581"/>
      <c r="D695" s="581"/>
      <c r="E695" s="598"/>
      <c r="F695" s="226"/>
      <c r="G695" s="215" t="s">
        <v>382</v>
      </c>
      <c r="H695" s="227"/>
    </row>
    <row r="696" spans="1:8" ht="18.75" x14ac:dyDescent="0.3">
      <c r="A696" s="228" t="s">
        <v>383</v>
      </c>
      <c r="B696" s="215" t="s">
        <v>19</v>
      </c>
      <c r="C696" s="215" t="s">
        <v>383</v>
      </c>
      <c r="D696" s="215" t="s">
        <v>19</v>
      </c>
      <c r="E696" s="229"/>
      <c r="F696" s="215" t="s">
        <v>384</v>
      </c>
      <c r="G696" s="215"/>
      <c r="H696" s="230" t="s">
        <v>19</v>
      </c>
    </row>
    <row r="697" spans="1:8" ht="18.75" x14ac:dyDescent="0.3">
      <c r="A697" s="231" t="s">
        <v>385</v>
      </c>
      <c r="B697" s="215" t="s">
        <v>386</v>
      </c>
      <c r="C697" s="232" t="s">
        <v>387</v>
      </c>
      <c r="D697" s="232" t="s">
        <v>388</v>
      </c>
      <c r="E697" s="229"/>
      <c r="F697" s="232">
        <v>3</v>
      </c>
      <c r="G697" s="232"/>
      <c r="H697" s="233" t="s">
        <v>375</v>
      </c>
    </row>
    <row r="698" spans="1:8" ht="18.75" x14ac:dyDescent="0.3">
      <c r="A698" s="231" t="s">
        <v>389</v>
      </c>
      <c r="B698" s="215" t="s">
        <v>390</v>
      </c>
      <c r="C698" s="232" t="s">
        <v>391</v>
      </c>
      <c r="D698" s="232" t="s">
        <v>392</v>
      </c>
      <c r="E698" s="229"/>
      <c r="F698" s="232">
        <v>2</v>
      </c>
      <c r="G698" s="232"/>
      <c r="H698" s="233" t="s">
        <v>370</v>
      </c>
    </row>
    <row r="699" spans="1:8" ht="18.75" x14ac:dyDescent="0.3">
      <c r="A699" s="231" t="s">
        <v>393</v>
      </c>
      <c r="B699" s="215" t="s">
        <v>394</v>
      </c>
      <c r="C699" s="232" t="s">
        <v>395</v>
      </c>
      <c r="D699" s="232" t="s">
        <v>396</v>
      </c>
      <c r="E699" s="229"/>
      <c r="F699" s="232">
        <v>1</v>
      </c>
      <c r="G699" s="232"/>
      <c r="H699" s="233" t="s">
        <v>397</v>
      </c>
    </row>
    <row r="700" spans="1:8" ht="18.75" x14ac:dyDescent="0.3">
      <c r="A700" s="231" t="s">
        <v>398</v>
      </c>
      <c r="B700" s="215" t="s">
        <v>399</v>
      </c>
      <c r="C700" s="232" t="s">
        <v>400</v>
      </c>
      <c r="D700" s="232" t="s">
        <v>401</v>
      </c>
      <c r="E700" s="234"/>
      <c r="F700" s="235"/>
      <c r="G700" s="236"/>
      <c r="H700" s="237"/>
    </row>
    <row r="701" spans="1:8" ht="19.5" thickBot="1" x14ac:dyDescent="0.3">
      <c r="A701" s="253" t="s">
        <v>405</v>
      </c>
      <c r="B701" s="254"/>
      <c r="C701" s="255" t="s">
        <v>402</v>
      </c>
      <c r="D701" s="256"/>
      <c r="E701" s="257"/>
      <c r="F701" s="256"/>
      <c r="G701" s="255" t="s">
        <v>403</v>
      </c>
      <c r="H701" s="290"/>
    </row>
    <row r="702" spans="1:8" ht="15.75" thickBot="1" x14ac:dyDescent="0.3">
      <c r="A702" s="318"/>
      <c r="H702" s="267"/>
    </row>
    <row r="703" spans="1:8" ht="18.75" x14ac:dyDescent="0.3">
      <c r="A703" s="583" t="s">
        <v>0</v>
      </c>
      <c r="B703" s="584"/>
      <c r="C703" s="584"/>
      <c r="D703" s="584"/>
      <c r="E703" s="584"/>
      <c r="F703" s="584"/>
      <c r="G703" s="584"/>
      <c r="H703" s="585"/>
    </row>
    <row r="704" spans="1:8" ht="15.75" x14ac:dyDescent="0.25">
      <c r="A704" s="586" t="s">
        <v>1</v>
      </c>
      <c r="B704" s="587"/>
      <c r="C704" s="587"/>
      <c r="D704" s="587"/>
      <c r="E704" s="587"/>
      <c r="F704" s="587"/>
      <c r="G704" s="587"/>
      <c r="H704" s="588"/>
    </row>
    <row r="705" spans="1:8" ht="18.75" x14ac:dyDescent="0.3">
      <c r="A705" s="589" t="s">
        <v>2</v>
      </c>
      <c r="B705" s="590"/>
      <c r="C705" s="590"/>
      <c r="D705" s="590"/>
      <c r="E705" s="590"/>
      <c r="F705" s="590"/>
      <c r="G705" s="590"/>
      <c r="H705" s="591"/>
    </row>
    <row r="706" spans="1:8" ht="15.75" x14ac:dyDescent="0.25">
      <c r="A706" s="586" t="s">
        <v>353</v>
      </c>
      <c r="B706" s="587"/>
      <c r="C706" s="587"/>
      <c r="D706" s="587"/>
      <c r="E706" s="587"/>
      <c r="F706" s="587"/>
      <c r="G706" s="587"/>
      <c r="H706" s="588"/>
    </row>
    <row r="707" spans="1:8" ht="18.75" x14ac:dyDescent="0.3">
      <c r="A707" s="589" t="s">
        <v>354</v>
      </c>
      <c r="B707" s="590"/>
      <c r="C707" s="590"/>
      <c r="D707" s="590"/>
      <c r="E707" s="590"/>
      <c r="F707" s="590"/>
      <c r="G707" s="590"/>
      <c r="H707" s="591"/>
    </row>
    <row r="708" spans="1:8" ht="18.75" x14ac:dyDescent="0.3">
      <c r="A708" s="152" t="s">
        <v>6</v>
      </c>
      <c r="B708" s="17" t="s">
        <v>423</v>
      </c>
      <c r="C708" s="155"/>
      <c r="D708" s="153"/>
      <c r="E708" s="154"/>
      <c r="F708" s="155"/>
      <c r="G708" s="155"/>
      <c r="H708" s="156"/>
    </row>
    <row r="709" spans="1:8" ht="18.75" x14ac:dyDescent="0.3">
      <c r="A709" s="152" t="s">
        <v>9</v>
      </c>
      <c r="B709" s="546" t="s">
        <v>78</v>
      </c>
      <c r="C709" s="547"/>
      <c r="D709" s="153"/>
      <c r="E709" s="154"/>
      <c r="F709" s="157" t="s">
        <v>355</v>
      </c>
      <c r="G709" s="157"/>
      <c r="H709" s="158">
        <v>16</v>
      </c>
    </row>
    <row r="710" spans="1:8" ht="18.75" x14ac:dyDescent="0.3">
      <c r="A710" s="152" t="s">
        <v>8</v>
      </c>
      <c r="C710" s="293" t="s">
        <v>428</v>
      </c>
      <c r="D710" s="155"/>
      <c r="E710" s="159"/>
      <c r="F710" s="153"/>
      <c r="G710" s="153"/>
      <c r="H710" s="160"/>
    </row>
    <row r="711" spans="1:8" ht="18.75" x14ac:dyDescent="0.3">
      <c r="A711" s="152" t="s">
        <v>356</v>
      </c>
      <c r="B711" s="153"/>
      <c r="C711" s="4" t="s">
        <v>79</v>
      </c>
      <c r="D711" s="153"/>
      <c r="E711" s="154"/>
      <c r="F711" s="153"/>
      <c r="G711" s="153"/>
      <c r="H711" s="245"/>
    </row>
    <row r="712" spans="1:8" ht="18.75" x14ac:dyDescent="0.3">
      <c r="A712" s="152" t="s">
        <v>14</v>
      </c>
      <c r="B712" s="153"/>
      <c r="C712" s="3" t="s">
        <v>80</v>
      </c>
      <c r="D712" s="153"/>
      <c r="E712" s="154"/>
      <c r="F712" s="153"/>
      <c r="G712" s="153"/>
      <c r="H712" s="245"/>
    </row>
    <row r="713" spans="1:8" ht="18.75" x14ac:dyDescent="0.3">
      <c r="A713" s="575" t="s">
        <v>357</v>
      </c>
      <c r="B713" s="566"/>
      <c r="C713" s="566"/>
      <c r="D713" s="566"/>
      <c r="E713" s="566"/>
      <c r="F713" s="566"/>
      <c r="G713" s="566"/>
      <c r="H713" s="576"/>
    </row>
    <row r="714" spans="1:8" ht="18.75" x14ac:dyDescent="0.3">
      <c r="A714" s="322" t="s">
        <v>337</v>
      </c>
      <c r="B714" s="323"/>
      <c r="C714" s="323"/>
      <c r="D714" s="323"/>
      <c r="E714" s="324"/>
      <c r="F714" s="323"/>
      <c r="G714" s="323"/>
      <c r="H714" s="325"/>
    </row>
    <row r="715" spans="1:8" ht="56.25" x14ac:dyDescent="0.25">
      <c r="A715" s="165" t="s">
        <v>16</v>
      </c>
      <c r="B715" s="166" t="s">
        <v>17</v>
      </c>
      <c r="C715" s="246" t="s">
        <v>342</v>
      </c>
      <c r="D715" s="246" t="s">
        <v>358</v>
      </c>
      <c r="E715" s="247" t="s">
        <v>344</v>
      </c>
      <c r="F715" s="248" t="s">
        <v>345</v>
      </c>
      <c r="G715" s="246" t="s">
        <v>346</v>
      </c>
      <c r="H715" s="169" t="s">
        <v>19</v>
      </c>
    </row>
    <row r="716" spans="1:8" ht="18.75" x14ac:dyDescent="0.3">
      <c r="A716" s="170">
        <v>1</v>
      </c>
      <c r="B716" s="171" t="s">
        <v>21</v>
      </c>
      <c r="C716" s="260">
        <v>5</v>
      </c>
      <c r="D716" s="173">
        <v>4</v>
      </c>
      <c r="E716" s="174">
        <v>4</v>
      </c>
      <c r="F716" s="260">
        <v>43</v>
      </c>
      <c r="G716" s="294">
        <f t="shared" ref="G716:G717" si="71">SUM(C716:F716)</f>
        <v>56</v>
      </c>
      <c r="H716" s="261" t="str">
        <f t="shared" ref="H716:H721" si="72">IF(G716&gt;=91,"A1",IF(G716&gt;=81,"A2",IF(G716&gt;=71,"B1",IF(G716&gt;=61,"B2",IF(G716&gt;=51,"C1",IF(G716&gt;=41,"C2",IF(G716&gt;=33,"D","E")))))))</f>
        <v>C1</v>
      </c>
    </row>
    <row r="717" spans="1:8" ht="18.75" x14ac:dyDescent="0.3">
      <c r="A717" s="170">
        <v>2</v>
      </c>
      <c r="B717" s="171" t="s">
        <v>22</v>
      </c>
      <c r="C717" s="260">
        <v>7</v>
      </c>
      <c r="D717" s="173">
        <v>4</v>
      </c>
      <c r="E717" s="174">
        <v>5</v>
      </c>
      <c r="F717" s="173">
        <v>43.5</v>
      </c>
      <c r="G717" s="173">
        <f t="shared" si="71"/>
        <v>59.5</v>
      </c>
      <c r="H717" s="176" t="str">
        <f t="shared" si="72"/>
        <v>C1</v>
      </c>
    </row>
    <row r="718" spans="1:8" ht="18.75" x14ac:dyDescent="0.3">
      <c r="A718" s="170">
        <v>3</v>
      </c>
      <c r="B718" s="171" t="s">
        <v>23</v>
      </c>
      <c r="C718" s="173">
        <v>7.75</v>
      </c>
      <c r="D718" s="173">
        <v>5</v>
      </c>
      <c r="E718" s="174">
        <v>5</v>
      </c>
      <c r="F718" s="173">
        <v>62</v>
      </c>
      <c r="G718" s="183">
        <f t="shared" ref="G718:G719" si="73">SUM(C718:F718)</f>
        <v>79.75</v>
      </c>
      <c r="H718" s="176" t="str">
        <f t="shared" si="72"/>
        <v>B1</v>
      </c>
    </row>
    <row r="719" spans="1:8" ht="18.75" x14ac:dyDescent="0.3">
      <c r="A719" s="170">
        <v>4</v>
      </c>
      <c r="B719" s="171" t="s">
        <v>24</v>
      </c>
      <c r="C719" s="177">
        <v>6.5</v>
      </c>
      <c r="D719" s="173">
        <v>4</v>
      </c>
      <c r="E719" s="174">
        <v>4.5</v>
      </c>
      <c r="F719" s="173">
        <v>61.5</v>
      </c>
      <c r="G719" s="173">
        <f t="shared" si="73"/>
        <v>76.5</v>
      </c>
      <c r="H719" s="176" t="str">
        <f t="shared" si="72"/>
        <v>B1</v>
      </c>
    </row>
    <row r="720" spans="1:8" ht="18.75" x14ac:dyDescent="0.3">
      <c r="A720" s="170">
        <v>5</v>
      </c>
      <c r="B720" s="171" t="s">
        <v>359</v>
      </c>
      <c r="C720" s="173">
        <v>6</v>
      </c>
      <c r="D720" s="173">
        <v>4</v>
      </c>
      <c r="E720" s="174">
        <v>5</v>
      </c>
      <c r="F720" s="173">
        <v>54</v>
      </c>
      <c r="G720" s="173">
        <f t="shared" ref="G720" si="74">SUM(C720:F720)</f>
        <v>69</v>
      </c>
      <c r="H720" s="176" t="str">
        <f t="shared" si="72"/>
        <v>B2</v>
      </c>
    </row>
    <row r="721" spans="1:8" ht="18.75" x14ac:dyDescent="0.3">
      <c r="A721" s="170">
        <v>6</v>
      </c>
      <c r="B721" s="180" t="s">
        <v>360</v>
      </c>
      <c r="C721" s="173">
        <v>5</v>
      </c>
      <c r="D721" s="173"/>
      <c r="E721" s="174"/>
      <c r="F721" s="173"/>
      <c r="G721" s="181">
        <v>24</v>
      </c>
      <c r="H721" s="182" t="str">
        <f t="shared" si="72"/>
        <v>E</v>
      </c>
    </row>
    <row r="722" spans="1:8" ht="18.75" x14ac:dyDescent="0.3">
      <c r="A722" s="170">
        <v>7</v>
      </c>
      <c r="B722" s="171" t="s">
        <v>361</v>
      </c>
      <c r="C722" s="183"/>
      <c r="D722" s="183"/>
      <c r="E722" s="174"/>
      <c r="F722" s="250">
        <v>31</v>
      </c>
      <c r="G722" s="185"/>
      <c r="H722" s="182"/>
    </row>
    <row r="723" spans="1:8" ht="18.75" x14ac:dyDescent="0.3">
      <c r="A723" s="170">
        <v>8</v>
      </c>
      <c r="B723" s="171" t="s">
        <v>362</v>
      </c>
      <c r="C723" s="251"/>
      <c r="D723" s="251"/>
      <c r="E723" s="252"/>
      <c r="F723" s="191">
        <v>22</v>
      </c>
      <c r="G723" s="185"/>
      <c r="H723" s="186"/>
    </row>
    <row r="724" spans="1:8" ht="18.75" x14ac:dyDescent="0.3">
      <c r="A724" s="193" t="s">
        <v>27</v>
      </c>
      <c r="B724" s="194"/>
      <c r="C724" s="195"/>
      <c r="D724" s="195"/>
      <c r="E724" s="195"/>
      <c r="F724" s="196"/>
      <c r="G724" s="303">
        <f>SUM(G716:G721)</f>
        <v>364.75</v>
      </c>
      <c r="H724" s="182"/>
    </row>
    <row r="725" spans="1:8" ht="18.75" x14ac:dyDescent="0.3">
      <c r="A725" s="193" t="s">
        <v>363</v>
      </c>
      <c r="B725" s="194"/>
      <c r="C725" s="195"/>
      <c r="D725" s="195"/>
      <c r="E725" s="195"/>
      <c r="F725" s="196"/>
      <c r="G725" s="287">
        <f>G724/550*100</f>
        <v>66.318181818181827</v>
      </c>
      <c r="H725" s="182" t="str">
        <f t="shared" ref="H725" si="75">IF(G725&gt;=91,"A1",IF(G725&gt;=81,"A2",IF(G725&gt;=71,"B1",IF(G725&gt;=61,"B2",IF(G725&gt;=51,"C1",IF(G725&gt;=41,"C2",IF(G725&gt;=33,"D","E")))))))</f>
        <v>B2</v>
      </c>
    </row>
    <row r="726" spans="1:8" ht="18.75" x14ac:dyDescent="0.25">
      <c r="A726" s="199" t="s">
        <v>364</v>
      </c>
      <c r="B726" s="200"/>
      <c r="C726" s="200"/>
      <c r="D726" s="200"/>
      <c r="E726" s="201"/>
      <c r="F726" s="200"/>
      <c r="G726" s="200"/>
      <c r="H726" s="202"/>
    </row>
    <row r="727" spans="1:8" ht="18" x14ac:dyDescent="0.25">
      <c r="A727" s="577" t="s">
        <v>365</v>
      </c>
      <c r="B727" s="578"/>
      <c r="C727" s="578"/>
      <c r="D727" s="578"/>
      <c r="E727" s="578"/>
      <c r="F727" s="578"/>
      <c r="G727" s="578"/>
      <c r="H727" s="579"/>
    </row>
    <row r="728" spans="1:8" ht="18.75" x14ac:dyDescent="0.3">
      <c r="A728" s="580" t="s">
        <v>366</v>
      </c>
      <c r="B728" s="581"/>
      <c r="C728" s="581"/>
      <c r="D728" s="581"/>
      <c r="E728" s="581"/>
      <c r="F728" s="581"/>
      <c r="G728" s="581"/>
      <c r="H728" s="582"/>
    </row>
    <row r="729" spans="1:8" ht="18.75" x14ac:dyDescent="0.3">
      <c r="A729" s="580" t="s">
        <v>367</v>
      </c>
      <c r="B729" s="581"/>
      <c r="C729" s="581"/>
      <c r="D729" s="581"/>
      <c r="E729" s="581"/>
      <c r="F729" s="203"/>
      <c r="G729" s="204" t="s">
        <v>368</v>
      </c>
      <c r="H729" s="205"/>
    </row>
    <row r="730" spans="1:8" ht="18.75" x14ac:dyDescent="0.3">
      <c r="A730" s="206" t="s">
        <v>369</v>
      </c>
      <c r="B730" s="207"/>
      <c r="C730" s="207"/>
      <c r="D730" s="207"/>
      <c r="E730" s="208"/>
      <c r="F730" s="209"/>
      <c r="G730" s="209" t="s">
        <v>370</v>
      </c>
      <c r="H730" s="210"/>
    </row>
    <row r="731" spans="1:8" ht="18.75" x14ac:dyDescent="0.3">
      <c r="A731" s="580" t="s">
        <v>371</v>
      </c>
      <c r="B731" s="581"/>
      <c r="C731" s="581"/>
      <c r="D731" s="581"/>
      <c r="E731" s="581"/>
      <c r="F731" s="581"/>
      <c r="G731" s="581"/>
      <c r="H731" s="582"/>
    </row>
    <row r="732" spans="1:8" ht="18.75" x14ac:dyDescent="0.3">
      <c r="A732" s="580" t="s">
        <v>367</v>
      </c>
      <c r="B732" s="581"/>
      <c r="C732" s="581"/>
      <c r="D732" s="581"/>
      <c r="E732" s="581"/>
      <c r="F732" s="203"/>
      <c r="G732" s="204" t="s">
        <v>368</v>
      </c>
      <c r="H732" s="205"/>
    </row>
    <row r="733" spans="1:8" ht="18.75" x14ac:dyDescent="0.3">
      <c r="A733" s="211" t="s">
        <v>372</v>
      </c>
      <c r="B733" s="212"/>
      <c r="C733" s="212"/>
      <c r="D733" s="212"/>
      <c r="E733" s="213"/>
      <c r="F733" s="214"/>
      <c r="G733" s="215" t="s">
        <v>375</v>
      </c>
      <c r="H733" s="216"/>
    </row>
    <row r="734" spans="1:8" ht="18.75" x14ac:dyDescent="0.3">
      <c r="A734" s="211" t="s">
        <v>373</v>
      </c>
      <c r="B734" s="212"/>
      <c r="C734" s="212"/>
      <c r="D734" s="212"/>
      <c r="E734" s="213"/>
      <c r="F734" s="214"/>
      <c r="G734" s="209" t="s">
        <v>375</v>
      </c>
      <c r="H734" s="210"/>
    </row>
    <row r="735" spans="1:8" ht="18.75" x14ac:dyDescent="0.3">
      <c r="A735" s="211" t="s">
        <v>374</v>
      </c>
      <c r="B735" s="212"/>
      <c r="C735" s="212"/>
      <c r="D735" s="212"/>
      <c r="E735" s="213"/>
      <c r="F735" s="212"/>
      <c r="G735" s="217" t="s">
        <v>375</v>
      </c>
      <c r="H735" s="218"/>
    </row>
    <row r="736" spans="1:8" ht="18.75" x14ac:dyDescent="0.3">
      <c r="A736" s="211" t="s">
        <v>376</v>
      </c>
      <c r="B736" s="212"/>
      <c r="C736" s="212"/>
      <c r="D736" s="212"/>
      <c r="E736" s="213"/>
      <c r="F736" s="212"/>
      <c r="G736" s="217" t="s">
        <v>375</v>
      </c>
      <c r="H736" s="218"/>
    </row>
    <row r="737" spans="1:8" ht="18.75" x14ac:dyDescent="0.3">
      <c r="A737" s="580" t="s">
        <v>377</v>
      </c>
      <c r="B737" s="581"/>
      <c r="C737" s="581"/>
      <c r="D737" s="581"/>
      <c r="E737" s="581"/>
      <c r="F737" s="581"/>
      <c r="G737" s="581"/>
      <c r="H737" s="582"/>
    </row>
    <row r="738" spans="1:8" ht="18.75" x14ac:dyDescent="0.3">
      <c r="A738" s="580" t="s">
        <v>367</v>
      </c>
      <c r="B738" s="581"/>
      <c r="C738" s="581"/>
      <c r="D738" s="581"/>
      <c r="E738" s="581"/>
      <c r="F738" s="219"/>
      <c r="G738" s="219"/>
      <c r="H738" s="220"/>
    </row>
    <row r="739" spans="1:8" ht="18.75" x14ac:dyDescent="0.3">
      <c r="A739" s="206" t="s">
        <v>378</v>
      </c>
      <c r="B739" s="204"/>
      <c r="C739" s="221" t="s">
        <v>422</v>
      </c>
      <c r="D739" s="221"/>
      <c r="E739" s="222"/>
      <c r="F739" s="221"/>
      <c r="G739" s="221"/>
      <c r="H739" s="205"/>
    </row>
    <row r="740" spans="1:8" ht="18.75" x14ac:dyDescent="0.3">
      <c r="A740" s="223" t="s">
        <v>380</v>
      </c>
      <c r="B740" s="224"/>
      <c r="C740" s="217"/>
      <c r="D740" s="217"/>
      <c r="E740" s="225"/>
      <c r="F740" s="217"/>
      <c r="G740" s="217"/>
      <c r="H740" s="218"/>
    </row>
    <row r="741" spans="1:8" ht="18.75" x14ac:dyDescent="0.3">
      <c r="A741" s="580" t="s">
        <v>381</v>
      </c>
      <c r="B741" s="581"/>
      <c r="C741" s="581"/>
      <c r="D741" s="581"/>
      <c r="E741" s="598"/>
      <c r="F741" s="226"/>
      <c r="G741" s="215" t="s">
        <v>382</v>
      </c>
      <c r="H741" s="227"/>
    </row>
    <row r="742" spans="1:8" ht="18.75" x14ac:dyDescent="0.3">
      <c r="A742" s="228" t="s">
        <v>383</v>
      </c>
      <c r="B742" s="215" t="s">
        <v>19</v>
      </c>
      <c r="C742" s="215" t="s">
        <v>383</v>
      </c>
      <c r="D742" s="215" t="s">
        <v>19</v>
      </c>
      <c r="E742" s="229"/>
      <c r="F742" s="215" t="s">
        <v>384</v>
      </c>
      <c r="G742" s="215"/>
      <c r="H742" s="230" t="s">
        <v>19</v>
      </c>
    </row>
    <row r="743" spans="1:8" ht="18.75" x14ac:dyDescent="0.3">
      <c r="A743" s="231" t="s">
        <v>385</v>
      </c>
      <c r="B743" s="215" t="s">
        <v>386</v>
      </c>
      <c r="C743" s="232" t="s">
        <v>387</v>
      </c>
      <c r="D743" s="232" t="s">
        <v>388</v>
      </c>
      <c r="E743" s="229"/>
      <c r="F743" s="232">
        <v>3</v>
      </c>
      <c r="G743" s="232"/>
      <c r="H743" s="233" t="s">
        <v>375</v>
      </c>
    </row>
    <row r="744" spans="1:8" ht="18.75" x14ac:dyDescent="0.3">
      <c r="A744" s="231" t="s">
        <v>389</v>
      </c>
      <c r="B744" s="215" t="s">
        <v>390</v>
      </c>
      <c r="C744" s="232" t="s">
        <v>391</v>
      </c>
      <c r="D744" s="232" t="s">
        <v>392</v>
      </c>
      <c r="E744" s="229"/>
      <c r="F744" s="232">
        <v>2</v>
      </c>
      <c r="G744" s="232"/>
      <c r="H744" s="233" t="s">
        <v>370</v>
      </c>
    </row>
    <row r="745" spans="1:8" ht="18.75" x14ac:dyDescent="0.3">
      <c r="A745" s="231" t="s">
        <v>393</v>
      </c>
      <c r="B745" s="215" t="s">
        <v>394</v>
      </c>
      <c r="C745" s="232" t="s">
        <v>395</v>
      </c>
      <c r="D745" s="232" t="s">
        <v>396</v>
      </c>
      <c r="E745" s="229"/>
      <c r="F745" s="232">
        <v>1</v>
      </c>
      <c r="G745" s="232"/>
      <c r="H745" s="233" t="s">
        <v>397</v>
      </c>
    </row>
    <row r="746" spans="1:8" ht="18.75" x14ac:dyDescent="0.3">
      <c r="A746" s="231" t="s">
        <v>398</v>
      </c>
      <c r="B746" s="215" t="s">
        <v>399</v>
      </c>
      <c r="C746" s="232" t="s">
        <v>400</v>
      </c>
      <c r="D746" s="232" t="s">
        <v>401</v>
      </c>
      <c r="E746" s="234"/>
      <c r="F746" s="235"/>
      <c r="G746" s="236"/>
      <c r="H746" s="237"/>
    </row>
    <row r="747" spans="1:8" ht="19.5" thickBot="1" x14ac:dyDescent="0.35">
      <c r="A747" s="269" t="s">
        <v>405</v>
      </c>
      <c r="B747" s="270"/>
      <c r="C747" s="271" t="s">
        <v>402</v>
      </c>
      <c r="D747" s="272"/>
      <c r="E747" s="273"/>
      <c r="F747" s="272"/>
      <c r="G747" s="271" t="s">
        <v>403</v>
      </c>
      <c r="H747" s="258"/>
    </row>
    <row r="748" spans="1:8" ht="18.75" x14ac:dyDescent="0.3">
      <c r="A748" s="583" t="s">
        <v>0</v>
      </c>
      <c r="B748" s="584"/>
      <c r="C748" s="584"/>
      <c r="D748" s="584"/>
      <c r="E748" s="584"/>
      <c r="F748" s="584"/>
      <c r="G748" s="584"/>
      <c r="H748" s="585"/>
    </row>
    <row r="749" spans="1:8" ht="15.75" x14ac:dyDescent="0.25">
      <c r="A749" s="586" t="s">
        <v>1</v>
      </c>
      <c r="B749" s="587"/>
      <c r="C749" s="587"/>
      <c r="D749" s="587"/>
      <c r="E749" s="587"/>
      <c r="F749" s="587"/>
      <c r="G749" s="587"/>
      <c r="H749" s="588"/>
    </row>
    <row r="750" spans="1:8" ht="18.75" x14ac:dyDescent="0.3">
      <c r="A750" s="589" t="s">
        <v>2</v>
      </c>
      <c r="B750" s="590"/>
      <c r="C750" s="590"/>
      <c r="D750" s="590"/>
      <c r="E750" s="590"/>
      <c r="F750" s="590"/>
      <c r="G750" s="590"/>
      <c r="H750" s="591"/>
    </row>
    <row r="751" spans="1:8" ht="15.75" x14ac:dyDescent="0.25">
      <c r="A751" s="586" t="s">
        <v>353</v>
      </c>
      <c r="B751" s="587"/>
      <c r="C751" s="587"/>
      <c r="D751" s="587"/>
      <c r="E751" s="587"/>
      <c r="F751" s="587"/>
      <c r="G751" s="587"/>
      <c r="H751" s="588"/>
    </row>
    <row r="752" spans="1:8" ht="18.75" x14ac:dyDescent="0.3">
      <c r="A752" s="589" t="s">
        <v>354</v>
      </c>
      <c r="B752" s="590"/>
      <c r="C752" s="590"/>
      <c r="D752" s="590"/>
      <c r="E752" s="590"/>
      <c r="F752" s="590"/>
      <c r="G752" s="590"/>
      <c r="H752" s="591"/>
    </row>
    <row r="753" spans="1:8" ht="18.75" x14ac:dyDescent="0.3">
      <c r="A753" s="152" t="s">
        <v>6</v>
      </c>
      <c r="C753" s="17" t="s">
        <v>423</v>
      </c>
      <c r="D753" s="155"/>
      <c r="E753" s="154"/>
      <c r="F753" s="155"/>
      <c r="G753" s="155"/>
      <c r="H753" s="156"/>
    </row>
    <row r="754" spans="1:8" ht="18.75" x14ac:dyDescent="0.3">
      <c r="A754" s="152" t="s">
        <v>9</v>
      </c>
      <c r="C754" s="4" t="s">
        <v>81</v>
      </c>
      <c r="D754" s="5"/>
      <c r="E754" s="154"/>
      <c r="F754" s="157" t="s">
        <v>355</v>
      </c>
      <c r="G754" s="157"/>
      <c r="H754" s="158">
        <v>17</v>
      </c>
    </row>
    <row r="755" spans="1:8" ht="18.75" x14ac:dyDescent="0.3">
      <c r="A755" s="152" t="s">
        <v>8</v>
      </c>
      <c r="C755" s="16">
        <v>1567</v>
      </c>
      <c r="D755" s="71"/>
      <c r="E755" s="159"/>
      <c r="F755" s="153"/>
      <c r="G755" s="153"/>
      <c r="H755" s="160"/>
    </row>
    <row r="756" spans="1:8" ht="18.75" x14ac:dyDescent="0.3">
      <c r="A756" s="152" t="s">
        <v>356</v>
      </c>
      <c r="B756" s="153"/>
      <c r="C756" s="326" t="s">
        <v>82</v>
      </c>
      <c r="D756" s="153"/>
      <c r="E756" s="154"/>
      <c r="F756" s="153"/>
      <c r="G756" s="153"/>
      <c r="H756" s="245"/>
    </row>
    <row r="757" spans="1:8" ht="18.75" x14ac:dyDescent="0.3">
      <c r="A757" s="152" t="s">
        <v>14</v>
      </c>
      <c r="B757" s="153"/>
      <c r="C757" s="24" t="s">
        <v>83</v>
      </c>
      <c r="D757" s="153"/>
      <c r="E757" s="154"/>
      <c r="F757" s="153"/>
      <c r="G757" s="153"/>
      <c r="H757" s="245"/>
    </row>
    <row r="758" spans="1:8" ht="18.75" x14ac:dyDescent="0.3">
      <c r="A758" s="575" t="s">
        <v>357</v>
      </c>
      <c r="B758" s="566"/>
      <c r="C758" s="566"/>
      <c r="D758" s="566"/>
      <c r="E758" s="566"/>
      <c r="F758" s="566"/>
      <c r="G758" s="566"/>
      <c r="H758" s="576"/>
    </row>
    <row r="759" spans="1:8" ht="18.75" x14ac:dyDescent="0.3">
      <c r="A759" s="575" t="s">
        <v>337</v>
      </c>
      <c r="B759" s="566"/>
      <c r="C759" s="566"/>
      <c r="D759" s="566"/>
      <c r="E759" s="566"/>
      <c r="F759" s="566"/>
      <c r="G759" s="566"/>
      <c r="H759" s="576"/>
    </row>
    <row r="760" spans="1:8" ht="56.25" x14ac:dyDescent="0.25">
      <c r="A760" s="165" t="s">
        <v>16</v>
      </c>
      <c r="B760" s="166" t="s">
        <v>17</v>
      </c>
      <c r="C760" s="246" t="s">
        <v>342</v>
      </c>
      <c r="D760" s="246" t="s">
        <v>358</v>
      </c>
      <c r="E760" s="247" t="s">
        <v>344</v>
      </c>
      <c r="F760" s="248" t="s">
        <v>345</v>
      </c>
      <c r="G760" s="246" t="s">
        <v>346</v>
      </c>
      <c r="H760" s="169" t="s">
        <v>19</v>
      </c>
    </row>
    <row r="761" spans="1:8" ht="18.75" x14ac:dyDescent="0.25">
      <c r="A761" s="165"/>
      <c r="B761" s="166"/>
      <c r="C761" s="278"/>
      <c r="D761" s="278"/>
      <c r="E761" s="279"/>
      <c r="F761" s="280"/>
      <c r="G761" s="278"/>
      <c r="H761" s="281"/>
    </row>
    <row r="762" spans="1:8" ht="18.75" x14ac:dyDescent="0.25">
      <c r="A762" s="165"/>
      <c r="B762" s="166"/>
      <c r="C762" s="282"/>
      <c r="D762" s="282"/>
      <c r="E762" s="283"/>
      <c r="F762" s="284"/>
      <c r="G762" s="282"/>
      <c r="H762" s="285"/>
    </row>
    <row r="763" spans="1:8" ht="18.75" x14ac:dyDescent="0.3">
      <c r="A763" s="170">
        <v>1</v>
      </c>
      <c r="B763" s="171" t="s">
        <v>21</v>
      </c>
      <c r="C763" s="260">
        <v>2</v>
      </c>
      <c r="D763" s="173">
        <v>5</v>
      </c>
      <c r="E763" s="174">
        <v>4</v>
      </c>
      <c r="F763" s="260">
        <v>28</v>
      </c>
      <c r="G763" s="294">
        <f t="shared" ref="G763" si="76">SUM(C763:F763)</f>
        <v>39</v>
      </c>
      <c r="H763" s="261" t="str">
        <f t="shared" ref="H763:H768" si="77">IF(G763&gt;=91,"A1",IF(G763&gt;=81,"A2",IF(G763&gt;=71,"B1",IF(G763&gt;=61,"B2",IF(G763&gt;=51,"C1",IF(G763&gt;=41,"C2",IF(G763&gt;=33,"D","E")))))))</f>
        <v>D</v>
      </c>
    </row>
    <row r="764" spans="1:8" ht="18.75" x14ac:dyDescent="0.3">
      <c r="A764" s="170">
        <v>2</v>
      </c>
      <c r="B764" s="171" t="s">
        <v>22</v>
      </c>
      <c r="C764" s="260">
        <v>5.75</v>
      </c>
      <c r="D764" s="173">
        <v>4</v>
      </c>
      <c r="E764" s="174">
        <v>4</v>
      </c>
      <c r="F764" s="173">
        <v>31.5</v>
      </c>
      <c r="G764" s="183">
        <f>SUM(C764:F764)</f>
        <v>45.25</v>
      </c>
      <c r="H764" s="176" t="str">
        <f t="shared" si="77"/>
        <v>C2</v>
      </c>
    </row>
    <row r="765" spans="1:8" ht="18.75" x14ac:dyDescent="0.3">
      <c r="A765" s="170">
        <v>3</v>
      </c>
      <c r="B765" s="171" t="s">
        <v>23</v>
      </c>
      <c r="C765" s="173">
        <v>4</v>
      </c>
      <c r="D765" s="173">
        <v>4</v>
      </c>
      <c r="E765" s="174">
        <v>3</v>
      </c>
      <c r="F765" s="173">
        <v>19.5</v>
      </c>
      <c r="G765" s="173">
        <f t="shared" ref="G765" si="78">SUM(C765:F765)</f>
        <v>30.5</v>
      </c>
      <c r="H765" s="176" t="str">
        <f t="shared" si="77"/>
        <v>E</v>
      </c>
    </row>
    <row r="766" spans="1:8" ht="18.75" x14ac:dyDescent="0.3">
      <c r="A766" s="170">
        <v>4</v>
      </c>
      <c r="B766" s="171" t="s">
        <v>24</v>
      </c>
      <c r="C766" s="177">
        <v>4.25</v>
      </c>
      <c r="D766" s="173">
        <v>3</v>
      </c>
      <c r="E766" s="174">
        <v>3.5</v>
      </c>
      <c r="F766" s="173">
        <v>22.5</v>
      </c>
      <c r="G766" s="183">
        <f t="shared" ref="G766:G767" si="79">SUM(C766:F766)</f>
        <v>33.25</v>
      </c>
      <c r="H766" s="176" t="str">
        <f t="shared" si="77"/>
        <v>D</v>
      </c>
    </row>
    <row r="767" spans="1:8" ht="18.75" x14ac:dyDescent="0.3">
      <c r="A767" s="170">
        <v>5</v>
      </c>
      <c r="B767" s="171" t="s">
        <v>359</v>
      </c>
      <c r="C767" s="173">
        <v>3.5</v>
      </c>
      <c r="D767" s="173">
        <v>4.5</v>
      </c>
      <c r="E767" s="174">
        <v>5</v>
      </c>
      <c r="F767" s="173">
        <v>17</v>
      </c>
      <c r="G767" s="173">
        <f t="shared" si="79"/>
        <v>30</v>
      </c>
      <c r="H767" s="176" t="str">
        <f t="shared" si="77"/>
        <v>E</v>
      </c>
    </row>
    <row r="768" spans="1:8" ht="18.75" x14ac:dyDescent="0.3">
      <c r="A768" s="170">
        <v>6</v>
      </c>
      <c r="B768" s="180" t="s">
        <v>360</v>
      </c>
      <c r="C768" s="173">
        <v>2.75</v>
      </c>
      <c r="D768" s="173"/>
      <c r="E768" s="174"/>
      <c r="F768" s="173"/>
      <c r="G768" s="181">
        <v>17</v>
      </c>
      <c r="H768" s="182" t="str">
        <f t="shared" si="77"/>
        <v>E</v>
      </c>
    </row>
    <row r="769" spans="1:8" ht="18.75" x14ac:dyDescent="0.3">
      <c r="A769" s="170">
        <v>7</v>
      </c>
      <c r="B769" s="171" t="s">
        <v>361</v>
      </c>
      <c r="C769" s="183"/>
      <c r="D769" s="183"/>
      <c r="E769" s="174"/>
      <c r="F769" s="250">
        <v>19</v>
      </c>
      <c r="G769" s="181"/>
      <c r="H769" s="182"/>
    </row>
    <row r="770" spans="1:8" ht="18.75" x14ac:dyDescent="0.3">
      <c r="A770" s="170">
        <v>8</v>
      </c>
      <c r="B770" s="171" t="s">
        <v>362</v>
      </c>
      <c r="C770" s="251"/>
      <c r="D770" s="251"/>
      <c r="E770" s="252"/>
      <c r="F770" s="191">
        <v>17</v>
      </c>
      <c r="G770" s="181"/>
      <c r="H770" s="186"/>
    </row>
    <row r="771" spans="1:8" ht="18.75" x14ac:dyDescent="0.3">
      <c r="A771" s="193" t="s">
        <v>27</v>
      </c>
      <c r="B771" s="194"/>
      <c r="C771" s="195"/>
      <c r="D771" s="195"/>
      <c r="E771" s="195"/>
      <c r="F771" s="196"/>
      <c r="G771" s="197">
        <f>SUM(G763:G768)</f>
        <v>195</v>
      </c>
      <c r="H771" s="182"/>
    </row>
    <row r="772" spans="1:8" ht="18.75" x14ac:dyDescent="0.3">
      <c r="A772" s="193" t="s">
        <v>363</v>
      </c>
      <c r="B772" s="194"/>
      <c r="C772" s="195"/>
      <c r="D772" s="195"/>
      <c r="E772" s="195"/>
      <c r="F772" s="196"/>
      <c r="G772" s="198">
        <f>G771/550*100</f>
        <v>35.454545454545453</v>
      </c>
      <c r="H772" s="182" t="str">
        <f t="shared" ref="H772" si="80">IF(G772&gt;=91,"A1",IF(G772&gt;=81,"A2",IF(G772&gt;=71,"B1",IF(G772&gt;=61,"B2",IF(G772&gt;=51,"C1",IF(G772&gt;=41,"C2",IF(G772&gt;=33,"D","E")))))))</f>
        <v>D</v>
      </c>
    </row>
    <row r="773" spans="1:8" ht="18.75" x14ac:dyDescent="0.25">
      <c r="A773" s="199" t="s">
        <v>364</v>
      </c>
      <c r="B773" s="200"/>
      <c r="C773" s="200"/>
      <c r="D773" s="200"/>
      <c r="E773" s="201"/>
      <c r="F773" s="200"/>
      <c r="G773" s="200"/>
      <c r="H773" s="202"/>
    </row>
    <row r="774" spans="1:8" ht="18" x14ac:dyDescent="0.25">
      <c r="A774" s="577" t="s">
        <v>365</v>
      </c>
      <c r="B774" s="578"/>
      <c r="C774" s="578"/>
      <c r="D774" s="578"/>
      <c r="E774" s="578"/>
      <c r="F774" s="578"/>
      <c r="G774" s="578"/>
      <c r="H774" s="579"/>
    </row>
    <row r="775" spans="1:8" ht="18.75" x14ac:dyDescent="0.3">
      <c r="A775" s="580" t="s">
        <v>366</v>
      </c>
      <c r="B775" s="581"/>
      <c r="C775" s="581"/>
      <c r="D775" s="581"/>
      <c r="E775" s="581"/>
      <c r="F775" s="581"/>
      <c r="G775" s="581"/>
      <c r="H775" s="582"/>
    </row>
    <row r="776" spans="1:8" ht="18.75" x14ac:dyDescent="0.3">
      <c r="A776" s="580" t="s">
        <v>367</v>
      </c>
      <c r="B776" s="581"/>
      <c r="C776" s="581"/>
      <c r="D776" s="581"/>
      <c r="E776" s="581"/>
      <c r="F776" s="203"/>
      <c r="G776" s="204" t="s">
        <v>368</v>
      </c>
      <c r="H776" s="205"/>
    </row>
    <row r="777" spans="1:8" ht="18.75" x14ac:dyDescent="0.3">
      <c r="A777" s="206" t="s">
        <v>369</v>
      </c>
      <c r="B777" s="207"/>
      <c r="C777" s="207"/>
      <c r="D777" s="207"/>
      <c r="E777" s="208"/>
      <c r="F777" s="209"/>
      <c r="G777" s="209" t="s">
        <v>370</v>
      </c>
      <c r="H777" s="210"/>
    </row>
    <row r="778" spans="1:8" ht="18.75" x14ac:dyDescent="0.3">
      <c r="A778" s="580" t="s">
        <v>371</v>
      </c>
      <c r="B778" s="581"/>
      <c r="C778" s="581"/>
      <c r="D778" s="581"/>
      <c r="E778" s="581"/>
      <c r="F778" s="581"/>
      <c r="G778" s="581"/>
      <c r="H778" s="582"/>
    </row>
    <row r="779" spans="1:8" ht="18.75" x14ac:dyDescent="0.3">
      <c r="A779" s="580" t="s">
        <v>367</v>
      </c>
      <c r="B779" s="581"/>
      <c r="C779" s="581"/>
      <c r="D779" s="581"/>
      <c r="E779" s="581"/>
      <c r="F779" s="203"/>
      <c r="G779" s="204" t="s">
        <v>368</v>
      </c>
      <c r="H779" s="205"/>
    </row>
    <row r="780" spans="1:8" ht="18.75" x14ac:dyDescent="0.3">
      <c r="A780" s="211" t="s">
        <v>372</v>
      </c>
      <c r="B780" s="212"/>
      <c r="C780" s="212"/>
      <c r="D780" s="212"/>
      <c r="E780" s="213"/>
      <c r="F780" s="214"/>
      <c r="G780" s="215" t="s">
        <v>370</v>
      </c>
      <c r="H780" s="216"/>
    </row>
    <row r="781" spans="1:8" ht="18.75" x14ac:dyDescent="0.3">
      <c r="A781" s="211" t="s">
        <v>373</v>
      </c>
      <c r="B781" s="212"/>
      <c r="C781" s="212"/>
      <c r="D781" s="212"/>
      <c r="E781" s="213"/>
      <c r="F781" s="214"/>
      <c r="G781" s="209" t="s">
        <v>370</v>
      </c>
      <c r="H781" s="210"/>
    </row>
    <row r="782" spans="1:8" ht="18.75" x14ac:dyDescent="0.3">
      <c r="A782" s="211" t="s">
        <v>374</v>
      </c>
      <c r="B782" s="212"/>
      <c r="C782" s="212"/>
      <c r="D782" s="212"/>
      <c r="E782" s="213"/>
      <c r="F782" s="212"/>
      <c r="G782" s="217" t="s">
        <v>370</v>
      </c>
      <c r="H782" s="218"/>
    </row>
    <row r="783" spans="1:8" ht="18.75" x14ac:dyDescent="0.3">
      <c r="A783" s="211" t="s">
        <v>376</v>
      </c>
      <c r="B783" s="212"/>
      <c r="C783" s="212"/>
      <c r="D783" s="212"/>
      <c r="E783" s="213"/>
      <c r="F783" s="212"/>
      <c r="G783" s="217" t="s">
        <v>375</v>
      </c>
      <c r="H783" s="218"/>
    </row>
    <row r="784" spans="1:8" ht="18.75" x14ac:dyDescent="0.3">
      <c r="A784" s="580" t="s">
        <v>377</v>
      </c>
      <c r="B784" s="581"/>
      <c r="C784" s="581"/>
      <c r="D784" s="581"/>
      <c r="E784" s="581"/>
      <c r="F784" s="581"/>
      <c r="G784" s="581"/>
      <c r="H784" s="582"/>
    </row>
    <row r="785" spans="1:8" ht="18.75" x14ac:dyDescent="0.3">
      <c r="A785" s="580" t="s">
        <v>367</v>
      </c>
      <c r="B785" s="581"/>
      <c r="C785" s="581"/>
      <c r="D785" s="581"/>
      <c r="E785" s="581"/>
      <c r="F785" s="219"/>
      <c r="G785" s="219"/>
      <c r="H785" s="220"/>
    </row>
    <row r="786" spans="1:8" ht="18.75" x14ac:dyDescent="0.3">
      <c r="A786" s="206" t="s">
        <v>378</v>
      </c>
      <c r="B786" s="204"/>
      <c r="C786" s="221" t="s">
        <v>407</v>
      </c>
      <c r="D786" s="221"/>
      <c r="E786" s="222"/>
      <c r="F786" s="221"/>
      <c r="G786" s="221"/>
      <c r="H786" s="205"/>
    </row>
    <row r="787" spans="1:8" ht="18.75" x14ac:dyDescent="0.3">
      <c r="A787" s="223" t="s">
        <v>380</v>
      </c>
      <c r="B787" s="224"/>
      <c r="C787" s="217"/>
      <c r="D787" s="217"/>
      <c r="E787" s="225"/>
      <c r="F787" s="217"/>
      <c r="G787" s="217"/>
      <c r="H787" s="218"/>
    </row>
    <row r="788" spans="1:8" ht="18.75" x14ac:dyDescent="0.3">
      <c r="A788" s="580" t="s">
        <v>381</v>
      </c>
      <c r="B788" s="581"/>
      <c r="C788" s="581"/>
      <c r="D788" s="581"/>
      <c r="E788" s="598"/>
      <c r="F788" s="226"/>
      <c r="G788" s="215" t="s">
        <v>382</v>
      </c>
      <c r="H788" s="227"/>
    </row>
    <row r="789" spans="1:8" ht="18.75" x14ac:dyDescent="0.3">
      <c r="A789" s="228" t="s">
        <v>383</v>
      </c>
      <c r="B789" s="215" t="s">
        <v>19</v>
      </c>
      <c r="C789" s="215" t="s">
        <v>383</v>
      </c>
      <c r="D789" s="215" t="s">
        <v>19</v>
      </c>
      <c r="E789" s="229"/>
      <c r="F789" s="215" t="s">
        <v>384</v>
      </c>
      <c r="G789" s="215"/>
      <c r="H789" s="230" t="s">
        <v>19</v>
      </c>
    </row>
    <row r="790" spans="1:8" ht="18.75" x14ac:dyDescent="0.3">
      <c r="A790" s="231" t="s">
        <v>385</v>
      </c>
      <c r="B790" s="215" t="s">
        <v>386</v>
      </c>
      <c r="C790" s="232" t="s">
        <v>387</v>
      </c>
      <c r="D790" s="232" t="s">
        <v>388</v>
      </c>
      <c r="E790" s="229"/>
      <c r="F790" s="232">
        <v>3</v>
      </c>
      <c r="G790" s="232"/>
      <c r="H790" s="233" t="s">
        <v>375</v>
      </c>
    </row>
    <row r="791" spans="1:8" ht="18.75" x14ac:dyDescent="0.3">
      <c r="A791" s="231" t="s">
        <v>389</v>
      </c>
      <c r="B791" s="215" t="s">
        <v>390</v>
      </c>
      <c r="C791" s="232" t="s">
        <v>391</v>
      </c>
      <c r="D791" s="232" t="s">
        <v>392</v>
      </c>
      <c r="E791" s="229"/>
      <c r="F791" s="232">
        <v>2</v>
      </c>
      <c r="G791" s="232"/>
      <c r="H791" s="233" t="s">
        <v>370</v>
      </c>
    </row>
    <row r="792" spans="1:8" ht="18.75" x14ac:dyDescent="0.3">
      <c r="A792" s="231" t="s">
        <v>393</v>
      </c>
      <c r="B792" s="215" t="s">
        <v>394</v>
      </c>
      <c r="C792" s="232" t="s">
        <v>395</v>
      </c>
      <c r="D792" s="232" t="s">
        <v>396</v>
      </c>
      <c r="E792" s="229"/>
      <c r="F792" s="232">
        <v>1</v>
      </c>
      <c r="G792" s="232"/>
      <c r="H792" s="233" t="s">
        <v>397</v>
      </c>
    </row>
    <row r="793" spans="1:8" ht="18.75" x14ac:dyDescent="0.3">
      <c r="A793" s="231" t="s">
        <v>398</v>
      </c>
      <c r="B793" s="215" t="s">
        <v>399</v>
      </c>
      <c r="C793" s="232" t="s">
        <v>400</v>
      </c>
      <c r="D793" s="232" t="s">
        <v>401</v>
      </c>
      <c r="E793" s="234"/>
      <c r="F793" s="235"/>
      <c r="G793" s="236"/>
      <c r="H793" s="237"/>
    </row>
    <row r="794" spans="1:8" ht="19.5" thickBot="1" x14ac:dyDescent="0.35">
      <c r="A794" s="269" t="s">
        <v>405</v>
      </c>
      <c r="B794" s="270"/>
      <c r="C794" s="271" t="s">
        <v>402</v>
      </c>
      <c r="D794" s="272"/>
      <c r="E794" s="273"/>
      <c r="F794" s="272"/>
      <c r="G794" s="271" t="s">
        <v>403</v>
      </c>
      <c r="H794" s="258"/>
    </row>
    <row r="795" spans="1:8" ht="15.75" thickBot="1" x14ac:dyDescent="0.3">
      <c r="A795" s="318"/>
      <c r="H795" s="267"/>
    </row>
    <row r="796" spans="1:8" ht="18.75" x14ac:dyDescent="0.3">
      <c r="A796" s="583" t="s">
        <v>0</v>
      </c>
      <c r="B796" s="584"/>
      <c r="C796" s="584"/>
      <c r="D796" s="584"/>
      <c r="E796" s="584"/>
      <c r="F796" s="584"/>
      <c r="G796" s="584"/>
      <c r="H796" s="585"/>
    </row>
    <row r="797" spans="1:8" ht="15.75" x14ac:dyDescent="0.25">
      <c r="A797" s="586" t="s">
        <v>1</v>
      </c>
      <c r="B797" s="587"/>
      <c r="C797" s="587"/>
      <c r="D797" s="587"/>
      <c r="E797" s="587"/>
      <c r="F797" s="587"/>
      <c r="G797" s="587"/>
      <c r="H797" s="588"/>
    </row>
    <row r="798" spans="1:8" ht="18.75" x14ac:dyDescent="0.3">
      <c r="A798" s="589" t="s">
        <v>2</v>
      </c>
      <c r="B798" s="590"/>
      <c r="C798" s="590"/>
      <c r="D798" s="590"/>
      <c r="E798" s="590"/>
      <c r="F798" s="590"/>
      <c r="G798" s="590"/>
      <c r="H798" s="591"/>
    </row>
    <row r="799" spans="1:8" ht="15.75" x14ac:dyDescent="0.25">
      <c r="A799" s="586" t="s">
        <v>353</v>
      </c>
      <c r="B799" s="587"/>
      <c r="C799" s="587"/>
      <c r="D799" s="587"/>
      <c r="E799" s="587"/>
      <c r="F799" s="587"/>
      <c r="G799" s="587"/>
      <c r="H799" s="588"/>
    </row>
    <row r="800" spans="1:8" ht="18.75" x14ac:dyDescent="0.3">
      <c r="A800" s="589" t="s">
        <v>354</v>
      </c>
      <c r="B800" s="590"/>
      <c r="C800" s="590"/>
      <c r="D800" s="590"/>
      <c r="E800" s="590"/>
      <c r="F800" s="590"/>
      <c r="G800" s="590"/>
      <c r="H800" s="591"/>
    </row>
    <row r="801" spans="1:8" ht="18.75" x14ac:dyDescent="0.3">
      <c r="A801" s="152" t="s">
        <v>6</v>
      </c>
      <c r="C801" s="17" t="s">
        <v>423</v>
      </c>
      <c r="D801" s="155"/>
      <c r="E801" s="154"/>
      <c r="F801" s="155"/>
      <c r="G801" s="155"/>
      <c r="H801" s="156"/>
    </row>
    <row r="802" spans="1:8" ht="18.75" x14ac:dyDescent="0.3">
      <c r="A802" s="152" t="s">
        <v>9</v>
      </c>
      <c r="C802" s="16" t="s">
        <v>84</v>
      </c>
      <c r="D802" s="161"/>
      <c r="E802" s="154"/>
      <c r="F802" s="157" t="s">
        <v>355</v>
      </c>
      <c r="G802" s="157"/>
      <c r="H802" s="158">
        <v>18</v>
      </c>
    </row>
    <row r="803" spans="1:8" ht="18.75" x14ac:dyDescent="0.3">
      <c r="A803" s="152" t="s">
        <v>8</v>
      </c>
      <c r="C803" s="16">
        <v>1245</v>
      </c>
      <c r="D803" s="71"/>
      <c r="E803" s="159"/>
      <c r="F803" s="153"/>
      <c r="G803" s="153"/>
      <c r="H803" s="160"/>
    </row>
    <row r="804" spans="1:8" ht="18.75" x14ac:dyDescent="0.3">
      <c r="A804" s="152" t="s">
        <v>356</v>
      </c>
      <c r="B804" s="153"/>
      <c r="C804" s="16" t="s">
        <v>85</v>
      </c>
      <c r="D804" s="153"/>
      <c r="E804" s="154"/>
      <c r="F804" s="153"/>
      <c r="G804" s="153"/>
      <c r="H804" s="245"/>
    </row>
    <row r="805" spans="1:8" ht="18.75" x14ac:dyDescent="0.3">
      <c r="A805" s="152" t="s">
        <v>14</v>
      </c>
      <c r="B805" s="153"/>
      <c r="C805" s="161" t="s">
        <v>86</v>
      </c>
      <c r="D805" s="153"/>
      <c r="E805" s="154"/>
      <c r="F805" s="153"/>
      <c r="G805" s="153"/>
      <c r="H805" s="245"/>
    </row>
    <row r="806" spans="1:8" ht="18.75" x14ac:dyDescent="0.3">
      <c r="A806" s="592" t="s">
        <v>357</v>
      </c>
      <c r="B806" s="593"/>
      <c r="C806" s="593"/>
      <c r="D806" s="593"/>
      <c r="E806" s="593"/>
      <c r="F806" s="593"/>
      <c r="G806" s="593"/>
      <c r="H806" s="594"/>
    </row>
    <row r="807" spans="1:8" ht="18.75" x14ac:dyDescent="0.3">
      <c r="A807" s="575" t="s">
        <v>337</v>
      </c>
      <c r="B807" s="566"/>
      <c r="C807" s="566"/>
      <c r="D807" s="566"/>
      <c r="E807" s="566"/>
      <c r="F807" s="566"/>
      <c r="G807" s="566"/>
      <c r="H807" s="576"/>
    </row>
    <row r="808" spans="1:8" ht="56.25" x14ac:dyDescent="0.25">
      <c r="A808" s="165" t="s">
        <v>16</v>
      </c>
      <c r="B808" s="166" t="s">
        <v>17</v>
      </c>
      <c r="C808" s="246" t="s">
        <v>342</v>
      </c>
      <c r="D808" s="246" t="s">
        <v>358</v>
      </c>
      <c r="E808" s="247" t="s">
        <v>344</v>
      </c>
      <c r="F808" s="248" t="s">
        <v>345</v>
      </c>
      <c r="G808" s="246" t="s">
        <v>346</v>
      </c>
      <c r="H808" s="169" t="s">
        <v>19</v>
      </c>
    </row>
    <row r="809" spans="1:8" ht="18.75" x14ac:dyDescent="0.25">
      <c r="A809" s="165"/>
      <c r="B809" s="166"/>
      <c r="C809" s="278"/>
      <c r="D809" s="278"/>
      <c r="E809" s="279"/>
      <c r="F809" s="280"/>
      <c r="G809" s="278"/>
      <c r="H809" s="281"/>
    </row>
    <row r="810" spans="1:8" ht="18.75" x14ac:dyDescent="0.25">
      <c r="A810" s="165"/>
      <c r="B810" s="166"/>
      <c r="C810" s="282"/>
      <c r="D810" s="282"/>
      <c r="E810" s="283"/>
      <c r="F810" s="284"/>
      <c r="G810" s="282"/>
      <c r="H810" s="285"/>
    </row>
    <row r="811" spans="1:8" ht="18.75" x14ac:dyDescent="0.3">
      <c r="A811" s="170">
        <v>1</v>
      </c>
      <c r="B811" s="171" t="s">
        <v>21</v>
      </c>
      <c r="C811" s="260">
        <v>9</v>
      </c>
      <c r="D811" s="173">
        <v>5</v>
      </c>
      <c r="E811" s="174">
        <v>5</v>
      </c>
      <c r="F811" s="260">
        <v>66</v>
      </c>
      <c r="G811" s="294">
        <f t="shared" ref="G811:G812" si="81">SUM(C811:F811)</f>
        <v>85</v>
      </c>
      <c r="H811" s="261" t="str">
        <f t="shared" ref="H811:H816" si="82">IF(G811&gt;=91,"A1",IF(G811&gt;=81,"A2",IF(G811&gt;=71,"B1",IF(G811&gt;=61,"B2",IF(G811&gt;=51,"C1",IF(G811&gt;=41,"C2",IF(G811&gt;=33,"D","E")))))))</f>
        <v>A2</v>
      </c>
    </row>
    <row r="812" spans="1:8" ht="18.75" x14ac:dyDescent="0.3">
      <c r="A812" s="170">
        <v>2</v>
      </c>
      <c r="B812" s="171" t="s">
        <v>22</v>
      </c>
      <c r="C812" s="260">
        <v>9</v>
      </c>
      <c r="D812" s="173">
        <v>4</v>
      </c>
      <c r="E812" s="174">
        <v>4</v>
      </c>
      <c r="F812" s="173">
        <v>58</v>
      </c>
      <c r="G812" s="173">
        <f t="shared" si="81"/>
        <v>75</v>
      </c>
      <c r="H812" s="176" t="str">
        <f t="shared" si="82"/>
        <v>B1</v>
      </c>
    </row>
    <row r="813" spans="1:8" ht="18.75" x14ac:dyDescent="0.3">
      <c r="A813" s="170">
        <v>3</v>
      </c>
      <c r="B813" s="171" t="s">
        <v>23</v>
      </c>
      <c r="C813" s="173">
        <v>6</v>
      </c>
      <c r="D813" s="173">
        <v>5</v>
      </c>
      <c r="E813" s="174">
        <v>5</v>
      </c>
      <c r="F813" s="173">
        <v>63</v>
      </c>
      <c r="G813" s="173">
        <f t="shared" ref="G813:G814" si="83">SUM(C813:F813)</f>
        <v>79</v>
      </c>
      <c r="H813" s="176" t="str">
        <f t="shared" si="82"/>
        <v>B1</v>
      </c>
    </row>
    <row r="814" spans="1:8" ht="18.75" x14ac:dyDescent="0.3">
      <c r="A814" s="170">
        <v>4</v>
      </c>
      <c r="B814" s="171" t="s">
        <v>24</v>
      </c>
      <c r="C814" s="177">
        <v>9.75</v>
      </c>
      <c r="D814" s="173">
        <v>4.5</v>
      </c>
      <c r="E814" s="174">
        <v>5</v>
      </c>
      <c r="F814" s="173">
        <v>72</v>
      </c>
      <c r="G814" s="183">
        <f t="shared" si="83"/>
        <v>91.25</v>
      </c>
      <c r="H814" s="176" t="str">
        <f t="shared" si="82"/>
        <v>A1</v>
      </c>
    </row>
    <row r="815" spans="1:8" ht="18.75" x14ac:dyDescent="0.3">
      <c r="A815" s="170">
        <v>5</v>
      </c>
      <c r="B815" s="171" t="s">
        <v>359</v>
      </c>
      <c r="C815" s="173">
        <v>8.25</v>
      </c>
      <c r="D815" s="173">
        <v>4</v>
      </c>
      <c r="E815" s="174">
        <v>5</v>
      </c>
      <c r="F815" s="173">
        <v>46.5</v>
      </c>
      <c r="G815" s="183">
        <f t="shared" ref="G815" si="84">SUM(C815:F815)</f>
        <v>63.75</v>
      </c>
      <c r="H815" s="176" t="str">
        <f t="shared" si="82"/>
        <v>B2</v>
      </c>
    </row>
    <row r="816" spans="1:8" ht="18.75" x14ac:dyDescent="0.3">
      <c r="A816" s="170">
        <v>6</v>
      </c>
      <c r="B816" s="180" t="s">
        <v>360</v>
      </c>
      <c r="C816" s="173">
        <v>8.5</v>
      </c>
      <c r="D816" s="173"/>
      <c r="E816" s="174"/>
      <c r="F816" s="173"/>
      <c r="G816" s="260">
        <v>45.5</v>
      </c>
      <c r="H816" s="182" t="str">
        <f t="shared" si="82"/>
        <v>C2</v>
      </c>
    </row>
    <row r="817" spans="1:8" ht="18.75" x14ac:dyDescent="0.3">
      <c r="A817" s="170">
        <v>7</v>
      </c>
      <c r="B817" s="171" t="s">
        <v>361</v>
      </c>
      <c r="C817" s="183"/>
      <c r="D817" s="183"/>
      <c r="E817" s="174"/>
      <c r="F817" s="250">
        <v>48</v>
      </c>
      <c r="G817" s="181"/>
      <c r="H817" s="182"/>
    </row>
    <row r="818" spans="1:8" ht="18.75" x14ac:dyDescent="0.3">
      <c r="A818" s="170">
        <v>8</v>
      </c>
      <c r="B818" s="171" t="s">
        <v>362</v>
      </c>
      <c r="C818" s="251"/>
      <c r="D818" s="251"/>
      <c r="E818" s="252"/>
      <c r="F818" s="191">
        <v>47</v>
      </c>
      <c r="G818" s="181"/>
      <c r="H818" s="186"/>
    </row>
    <row r="819" spans="1:8" ht="18.75" x14ac:dyDescent="0.3">
      <c r="A819" s="193" t="s">
        <v>27</v>
      </c>
      <c r="B819" s="194"/>
      <c r="C819" s="195"/>
      <c r="D819" s="195"/>
      <c r="E819" s="195"/>
      <c r="F819" s="196"/>
      <c r="G819" s="197">
        <f>SUM(G811:G816)</f>
        <v>439.5</v>
      </c>
      <c r="H819" s="182"/>
    </row>
    <row r="820" spans="1:8" ht="18.75" x14ac:dyDescent="0.3">
      <c r="A820" s="193" t="s">
        <v>363</v>
      </c>
      <c r="B820" s="194"/>
      <c r="C820" s="195"/>
      <c r="D820" s="195"/>
      <c r="E820" s="195"/>
      <c r="F820" s="196"/>
      <c r="G820" s="198">
        <f>G819/550*100</f>
        <v>79.909090909090907</v>
      </c>
      <c r="H820" s="182" t="str">
        <f t="shared" ref="H820" si="85">IF(G820&gt;=91,"A1",IF(G820&gt;=81,"A2",IF(G820&gt;=71,"B1",IF(G820&gt;=61,"B2",IF(G820&gt;=51,"C1",IF(G820&gt;=41,"C2",IF(G820&gt;=33,"D","E")))))))</f>
        <v>B1</v>
      </c>
    </row>
    <row r="821" spans="1:8" ht="18.75" x14ac:dyDescent="0.25">
      <c r="A821" s="199" t="s">
        <v>364</v>
      </c>
      <c r="B821" s="200"/>
      <c r="C821" s="200"/>
      <c r="D821" s="200"/>
      <c r="E821" s="201"/>
      <c r="F821" s="200"/>
      <c r="G821" s="200"/>
      <c r="H821" s="202"/>
    </row>
    <row r="822" spans="1:8" ht="18" x14ac:dyDescent="0.25">
      <c r="A822" s="577" t="s">
        <v>365</v>
      </c>
      <c r="B822" s="578"/>
      <c r="C822" s="578"/>
      <c r="D822" s="578"/>
      <c r="E822" s="578"/>
      <c r="F822" s="578"/>
      <c r="G822" s="578"/>
      <c r="H822" s="579"/>
    </row>
    <row r="823" spans="1:8" ht="18.75" x14ac:dyDescent="0.3">
      <c r="A823" s="580" t="s">
        <v>366</v>
      </c>
      <c r="B823" s="581"/>
      <c r="C823" s="581"/>
      <c r="D823" s="581"/>
      <c r="E823" s="581"/>
      <c r="F823" s="581"/>
      <c r="G823" s="581"/>
      <c r="H823" s="582"/>
    </row>
    <row r="824" spans="1:8" ht="18.75" x14ac:dyDescent="0.3">
      <c r="A824" s="580" t="s">
        <v>367</v>
      </c>
      <c r="B824" s="581"/>
      <c r="C824" s="581"/>
      <c r="D824" s="581"/>
      <c r="E824" s="581"/>
      <c r="F824" s="203"/>
      <c r="G824" s="204" t="s">
        <v>368</v>
      </c>
      <c r="H824" s="205"/>
    </row>
    <row r="825" spans="1:8" ht="18.75" x14ac:dyDescent="0.3">
      <c r="A825" s="206" t="s">
        <v>369</v>
      </c>
      <c r="B825" s="207"/>
      <c r="C825" s="207"/>
      <c r="D825" s="207"/>
      <c r="E825" s="208"/>
      <c r="F825" s="209"/>
      <c r="G825" s="209" t="s">
        <v>370</v>
      </c>
      <c r="H825" s="210"/>
    </row>
    <row r="826" spans="1:8" ht="18.75" x14ac:dyDescent="0.3">
      <c r="A826" s="580" t="s">
        <v>371</v>
      </c>
      <c r="B826" s="581"/>
      <c r="C826" s="581"/>
      <c r="D826" s="581"/>
      <c r="E826" s="581"/>
      <c r="F826" s="581"/>
      <c r="G826" s="581"/>
      <c r="H826" s="582"/>
    </row>
    <row r="827" spans="1:8" ht="18.75" x14ac:dyDescent="0.3">
      <c r="A827" s="580" t="s">
        <v>367</v>
      </c>
      <c r="B827" s="581"/>
      <c r="C827" s="581"/>
      <c r="D827" s="581"/>
      <c r="E827" s="581"/>
      <c r="F827" s="203"/>
      <c r="G827" s="204" t="s">
        <v>368</v>
      </c>
      <c r="H827" s="205"/>
    </row>
    <row r="828" spans="1:8" ht="18.75" x14ac:dyDescent="0.3">
      <c r="A828" s="211" t="s">
        <v>372</v>
      </c>
      <c r="B828" s="212"/>
      <c r="C828" s="212"/>
      <c r="D828" s="212"/>
      <c r="E828" s="213"/>
      <c r="F828" s="214"/>
      <c r="G828" s="215" t="s">
        <v>370</v>
      </c>
      <c r="H828" s="216"/>
    </row>
    <row r="829" spans="1:8" ht="18.75" x14ac:dyDescent="0.3">
      <c r="A829" s="211" t="s">
        <v>373</v>
      </c>
      <c r="B829" s="212"/>
      <c r="C829" s="212"/>
      <c r="D829" s="212"/>
      <c r="E829" s="213"/>
      <c r="F829" s="214"/>
      <c r="G829" s="209" t="s">
        <v>370</v>
      </c>
      <c r="H829" s="210"/>
    </row>
    <row r="830" spans="1:8" ht="18.75" x14ac:dyDescent="0.3">
      <c r="A830" s="211" t="s">
        <v>374</v>
      </c>
      <c r="B830" s="212"/>
      <c r="C830" s="212"/>
      <c r="D830" s="212"/>
      <c r="E830" s="213"/>
      <c r="F830" s="212"/>
      <c r="G830" s="217" t="s">
        <v>370</v>
      </c>
      <c r="H830" s="218"/>
    </row>
    <row r="831" spans="1:8" ht="18.75" x14ac:dyDescent="0.3">
      <c r="A831" s="211" t="s">
        <v>376</v>
      </c>
      <c r="B831" s="212"/>
      <c r="C831" s="212"/>
      <c r="D831" s="212"/>
      <c r="E831" s="213"/>
      <c r="F831" s="212"/>
      <c r="G831" s="217" t="s">
        <v>370</v>
      </c>
      <c r="H831" s="218"/>
    </row>
    <row r="832" spans="1:8" ht="18.75" x14ac:dyDescent="0.3">
      <c r="A832" s="580" t="s">
        <v>377</v>
      </c>
      <c r="B832" s="581"/>
      <c r="C832" s="581"/>
      <c r="D832" s="581"/>
      <c r="E832" s="581"/>
      <c r="F832" s="581"/>
      <c r="G832" s="581"/>
      <c r="H832" s="582"/>
    </row>
    <row r="833" spans="1:8" ht="18.75" x14ac:dyDescent="0.3">
      <c r="A833" s="580" t="s">
        <v>367</v>
      </c>
      <c r="B833" s="581"/>
      <c r="C833" s="581"/>
      <c r="D833" s="581"/>
      <c r="E833" s="581"/>
      <c r="F833" s="219"/>
      <c r="G833" s="219"/>
      <c r="H833" s="220"/>
    </row>
    <row r="834" spans="1:8" ht="18.75" x14ac:dyDescent="0.3">
      <c r="A834" s="206" t="s">
        <v>378</v>
      </c>
      <c r="B834" s="204"/>
      <c r="C834" s="221" t="s">
        <v>429</v>
      </c>
      <c r="D834" s="221"/>
      <c r="E834" s="222"/>
      <c r="F834" s="221"/>
      <c r="G834" s="221"/>
      <c r="H834" s="205"/>
    </row>
    <row r="835" spans="1:8" ht="18.75" x14ac:dyDescent="0.3">
      <c r="A835" s="223" t="s">
        <v>380</v>
      </c>
      <c r="B835" s="224"/>
      <c r="C835" s="217"/>
      <c r="D835" s="217"/>
      <c r="E835" s="225"/>
      <c r="F835" s="217"/>
      <c r="G835" s="217"/>
      <c r="H835" s="218"/>
    </row>
    <row r="836" spans="1:8" ht="18.75" x14ac:dyDescent="0.3">
      <c r="A836" s="580" t="s">
        <v>381</v>
      </c>
      <c r="B836" s="581"/>
      <c r="C836" s="581"/>
      <c r="D836" s="581"/>
      <c r="E836" s="598"/>
      <c r="F836" s="226"/>
      <c r="G836" s="215" t="s">
        <v>382</v>
      </c>
      <c r="H836" s="227"/>
    </row>
    <row r="837" spans="1:8" ht="18.75" x14ac:dyDescent="0.3">
      <c r="A837" s="228" t="s">
        <v>383</v>
      </c>
      <c r="B837" s="215" t="s">
        <v>19</v>
      </c>
      <c r="C837" s="215" t="s">
        <v>383</v>
      </c>
      <c r="D837" s="215" t="s">
        <v>19</v>
      </c>
      <c r="E837" s="229"/>
      <c r="F837" s="215" t="s">
        <v>384</v>
      </c>
      <c r="G837" s="215"/>
      <c r="H837" s="230" t="s">
        <v>19</v>
      </c>
    </row>
    <row r="838" spans="1:8" ht="18.75" x14ac:dyDescent="0.3">
      <c r="A838" s="231" t="s">
        <v>385</v>
      </c>
      <c r="B838" s="215" t="s">
        <v>386</v>
      </c>
      <c r="C838" s="232" t="s">
        <v>387</v>
      </c>
      <c r="D838" s="232" t="s">
        <v>388</v>
      </c>
      <c r="E838" s="229"/>
      <c r="F838" s="232">
        <v>3</v>
      </c>
      <c r="G838" s="232"/>
      <c r="H838" s="233" t="s">
        <v>375</v>
      </c>
    </row>
    <row r="839" spans="1:8" ht="18.75" x14ac:dyDescent="0.3">
      <c r="A839" s="231" t="s">
        <v>389</v>
      </c>
      <c r="B839" s="215" t="s">
        <v>390</v>
      </c>
      <c r="C839" s="232" t="s">
        <v>391</v>
      </c>
      <c r="D839" s="232" t="s">
        <v>392</v>
      </c>
      <c r="E839" s="229"/>
      <c r="F839" s="232">
        <v>2</v>
      </c>
      <c r="G839" s="232"/>
      <c r="H839" s="233" t="s">
        <v>370</v>
      </c>
    </row>
    <row r="840" spans="1:8" ht="18.75" x14ac:dyDescent="0.3">
      <c r="A840" s="231" t="s">
        <v>393</v>
      </c>
      <c r="B840" s="215" t="s">
        <v>394</v>
      </c>
      <c r="C840" s="232" t="s">
        <v>395</v>
      </c>
      <c r="D840" s="232" t="s">
        <v>396</v>
      </c>
      <c r="E840" s="229"/>
      <c r="F840" s="232">
        <v>1</v>
      </c>
      <c r="G840" s="232"/>
      <c r="H840" s="233" t="s">
        <v>397</v>
      </c>
    </row>
    <row r="841" spans="1:8" ht="18.75" x14ac:dyDescent="0.3">
      <c r="A841" s="231" t="s">
        <v>398</v>
      </c>
      <c r="B841" s="215" t="s">
        <v>399</v>
      </c>
      <c r="C841" s="232" t="s">
        <v>400</v>
      </c>
      <c r="D841" s="232" t="s">
        <v>401</v>
      </c>
      <c r="E841" s="234"/>
      <c r="F841" s="235"/>
      <c r="G841" s="236"/>
      <c r="H841" s="237"/>
    </row>
    <row r="842" spans="1:8" ht="19.5" thickBot="1" x14ac:dyDescent="0.35">
      <c r="A842" s="269" t="s">
        <v>405</v>
      </c>
      <c r="B842" s="270"/>
      <c r="C842" s="271" t="s">
        <v>402</v>
      </c>
      <c r="D842" s="272"/>
      <c r="E842" s="273"/>
      <c r="F842" s="272"/>
      <c r="G842" s="271" t="s">
        <v>403</v>
      </c>
      <c r="H842" s="258"/>
    </row>
    <row r="843" spans="1:8" x14ac:dyDescent="0.25">
      <c r="A843" s="318"/>
      <c r="H843" s="267"/>
    </row>
    <row r="844" spans="1:8" ht="15.75" thickBot="1" x14ac:dyDescent="0.3">
      <c r="A844" s="318"/>
      <c r="H844" s="267"/>
    </row>
    <row r="845" spans="1:8" ht="18.75" x14ac:dyDescent="0.3">
      <c r="A845" s="583" t="s">
        <v>0</v>
      </c>
      <c r="B845" s="584"/>
      <c r="C845" s="584"/>
      <c r="D845" s="584"/>
      <c r="E845" s="584"/>
      <c r="F845" s="584"/>
      <c r="G845" s="584"/>
      <c r="H845" s="585"/>
    </row>
    <row r="846" spans="1:8" ht="15.75" x14ac:dyDescent="0.25">
      <c r="A846" s="586" t="s">
        <v>1</v>
      </c>
      <c r="B846" s="587"/>
      <c r="C846" s="587"/>
      <c r="D846" s="587"/>
      <c r="E846" s="587"/>
      <c r="F846" s="587"/>
      <c r="G846" s="587"/>
      <c r="H846" s="588"/>
    </row>
    <row r="847" spans="1:8" ht="18.75" x14ac:dyDescent="0.3">
      <c r="A847" s="589" t="s">
        <v>2</v>
      </c>
      <c r="B847" s="590"/>
      <c r="C847" s="590"/>
      <c r="D847" s="590"/>
      <c r="E847" s="590"/>
      <c r="F847" s="590"/>
      <c r="G847" s="590"/>
      <c r="H847" s="591"/>
    </row>
    <row r="848" spans="1:8" ht="15.75" x14ac:dyDescent="0.25">
      <c r="A848" s="586" t="s">
        <v>353</v>
      </c>
      <c r="B848" s="587"/>
      <c r="C848" s="587"/>
      <c r="D848" s="587"/>
      <c r="E848" s="587"/>
      <c r="F848" s="587"/>
      <c r="G848" s="587"/>
      <c r="H848" s="588"/>
    </row>
    <row r="849" spans="1:8" ht="18.75" x14ac:dyDescent="0.3">
      <c r="A849" s="589" t="s">
        <v>354</v>
      </c>
      <c r="B849" s="590"/>
      <c r="C849" s="590"/>
      <c r="D849" s="590"/>
      <c r="E849" s="590"/>
      <c r="F849" s="590"/>
      <c r="G849" s="590"/>
      <c r="H849" s="591"/>
    </row>
    <row r="850" spans="1:8" ht="18.75" x14ac:dyDescent="0.3">
      <c r="A850" s="152" t="s">
        <v>6</v>
      </c>
      <c r="B850" s="17" t="s">
        <v>423</v>
      </c>
      <c r="C850" s="155"/>
      <c r="D850" s="153"/>
      <c r="E850" s="154"/>
      <c r="F850" s="155"/>
      <c r="G850" s="155"/>
      <c r="H850" s="156"/>
    </row>
    <row r="851" spans="1:8" ht="18.75" x14ac:dyDescent="0.3">
      <c r="A851" s="152" t="s">
        <v>9</v>
      </c>
      <c r="B851" s="599" t="s">
        <v>87</v>
      </c>
      <c r="C851" s="599"/>
      <c r="D851" s="153"/>
      <c r="E851" s="154"/>
      <c r="F851" s="157" t="s">
        <v>355</v>
      </c>
      <c r="G851" s="157"/>
      <c r="H851" s="158">
        <v>19</v>
      </c>
    </row>
    <row r="852" spans="1:8" ht="18.75" x14ac:dyDescent="0.3">
      <c r="A852" s="152" t="s">
        <v>8</v>
      </c>
      <c r="B852" s="17">
        <v>1559</v>
      </c>
      <c r="C852" s="71"/>
      <c r="D852" s="155"/>
      <c r="E852" s="159"/>
      <c r="F852" s="153"/>
      <c r="G852" s="153"/>
      <c r="H852" s="160"/>
    </row>
    <row r="853" spans="1:8" ht="18.75" x14ac:dyDescent="0.3">
      <c r="A853" s="152" t="s">
        <v>356</v>
      </c>
      <c r="B853" s="153"/>
      <c r="C853" s="295" t="s">
        <v>88</v>
      </c>
      <c r="D853" s="153"/>
      <c r="E853" s="154"/>
      <c r="F853" s="153"/>
      <c r="G853" s="153"/>
      <c r="H853" s="245"/>
    </row>
    <row r="854" spans="1:8" ht="18.75" x14ac:dyDescent="0.3">
      <c r="A854" s="152" t="s">
        <v>14</v>
      </c>
      <c r="B854" s="153"/>
      <c r="C854" s="161" t="s">
        <v>89</v>
      </c>
      <c r="D854" s="153"/>
      <c r="E854" s="154"/>
      <c r="F854" s="153"/>
      <c r="G854" s="153"/>
      <c r="H854" s="245"/>
    </row>
    <row r="855" spans="1:8" ht="18.75" x14ac:dyDescent="0.3">
      <c r="A855" s="592" t="s">
        <v>357</v>
      </c>
      <c r="B855" s="593"/>
      <c r="C855" s="593"/>
      <c r="D855" s="593"/>
      <c r="E855" s="593"/>
      <c r="F855" s="593"/>
      <c r="G855" s="593"/>
      <c r="H855" s="594"/>
    </row>
    <row r="856" spans="1:8" ht="18.75" x14ac:dyDescent="0.3">
      <c r="A856" s="575" t="s">
        <v>337</v>
      </c>
      <c r="B856" s="566"/>
      <c r="C856" s="566"/>
      <c r="D856" s="566"/>
      <c r="E856" s="566"/>
      <c r="F856" s="566"/>
      <c r="G856" s="566"/>
      <c r="H856" s="576"/>
    </row>
    <row r="857" spans="1:8" ht="56.25" x14ac:dyDescent="0.25">
      <c r="A857" s="165" t="s">
        <v>16</v>
      </c>
      <c r="B857" s="166" t="s">
        <v>17</v>
      </c>
      <c r="C857" s="246" t="s">
        <v>342</v>
      </c>
      <c r="D857" s="246" t="s">
        <v>358</v>
      </c>
      <c r="E857" s="247" t="s">
        <v>344</v>
      </c>
      <c r="F857" s="248" t="s">
        <v>345</v>
      </c>
      <c r="G857" s="246" t="s">
        <v>346</v>
      </c>
      <c r="H857" s="169" t="s">
        <v>19</v>
      </c>
    </row>
    <row r="858" spans="1:8" ht="18.75" x14ac:dyDescent="0.25">
      <c r="A858" s="165"/>
      <c r="B858" s="166"/>
      <c r="C858" s="278"/>
      <c r="D858" s="278"/>
      <c r="E858" s="279"/>
      <c r="F858" s="280"/>
      <c r="G858" s="278"/>
      <c r="H858" s="281"/>
    </row>
    <row r="859" spans="1:8" ht="18.75" x14ac:dyDescent="0.25">
      <c r="A859" s="165"/>
      <c r="B859" s="166"/>
      <c r="C859" s="282"/>
      <c r="D859" s="282"/>
      <c r="E859" s="283"/>
      <c r="F859" s="284"/>
      <c r="G859" s="282"/>
      <c r="H859" s="285"/>
    </row>
    <row r="860" spans="1:8" ht="18.75" x14ac:dyDescent="0.3">
      <c r="A860" s="170">
        <v>1</v>
      </c>
      <c r="B860" s="171" t="s">
        <v>21</v>
      </c>
      <c r="C860" s="260">
        <v>6.25</v>
      </c>
      <c r="D860" s="173">
        <v>5</v>
      </c>
      <c r="E860" s="174">
        <v>5</v>
      </c>
      <c r="F860" s="260">
        <v>52.5</v>
      </c>
      <c r="G860" s="175">
        <f t="shared" ref="G860:G861" si="86">SUM(C860:F860)</f>
        <v>68.75</v>
      </c>
      <c r="H860" s="261" t="str">
        <f t="shared" ref="H860:H865" si="87">IF(G860&gt;=91,"A1",IF(G860&gt;=81,"A2",IF(G860&gt;=71,"B1",IF(G860&gt;=61,"B2",IF(G860&gt;=51,"C1",IF(G860&gt;=41,"C2",IF(G860&gt;=33,"D","E")))))))</f>
        <v>B2</v>
      </c>
    </row>
    <row r="861" spans="1:8" ht="18.75" x14ac:dyDescent="0.3">
      <c r="A861" s="170">
        <v>2</v>
      </c>
      <c r="B861" s="171" t="s">
        <v>22</v>
      </c>
      <c r="C861" s="260">
        <v>8.5</v>
      </c>
      <c r="D861" s="173">
        <v>4</v>
      </c>
      <c r="E861" s="174">
        <v>4</v>
      </c>
      <c r="F861" s="173">
        <v>47</v>
      </c>
      <c r="G861" s="173">
        <f t="shared" si="86"/>
        <v>63.5</v>
      </c>
      <c r="H861" s="176" t="str">
        <f t="shared" si="87"/>
        <v>B2</v>
      </c>
    </row>
    <row r="862" spans="1:8" ht="18.75" x14ac:dyDescent="0.3">
      <c r="A862" s="170">
        <v>3</v>
      </c>
      <c r="B862" s="171" t="s">
        <v>23</v>
      </c>
      <c r="C862" s="173">
        <v>6</v>
      </c>
      <c r="D862" s="173">
        <v>5</v>
      </c>
      <c r="E862" s="174">
        <v>5</v>
      </c>
      <c r="F862" s="173">
        <v>49</v>
      </c>
      <c r="G862" s="173">
        <f t="shared" ref="G862" si="88">SUM(C862:F862)</f>
        <v>65</v>
      </c>
      <c r="H862" s="176" t="str">
        <f t="shared" si="87"/>
        <v>B2</v>
      </c>
    </row>
    <row r="863" spans="1:8" ht="18.75" x14ac:dyDescent="0.3">
      <c r="A863" s="170">
        <v>4</v>
      </c>
      <c r="B863" s="171" t="s">
        <v>24</v>
      </c>
      <c r="C863" s="177">
        <v>9</v>
      </c>
      <c r="D863" s="173">
        <v>5</v>
      </c>
      <c r="E863" s="174">
        <v>5</v>
      </c>
      <c r="F863" s="173">
        <v>66</v>
      </c>
      <c r="G863" s="173">
        <f t="shared" ref="G863:G864" si="89">SUM(C863:F863)</f>
        <v>85</v>
      </c>
      <c r="H863" s="176" t="str">
        <f t="shared" si="87"/>
        <v>A2</v>
      </c>
    </row>
    <row r="864" spans="1:8" ht="18.75" x14ac:dyDescent="0.3">
      <c r="A864" s="170">
        <v>5</v>
      </c>
      <c r="B864" s="171" t="s">
        <v>359</v>
      </c>
      <c r="C864" s="173">
        <v>7.25</v>
      </c>
      <c r="D864" s="173">
        <v>5</v>
      </c>
      <c r="E864" s="174">
        <v>5</v>
      </c>
      <c r="F864" s="173">
        <v>51.5</v>
      </c>
      <c r="G864" s="183">
        <f t="shared" si="89"/>
        <v>68.75</v>
      </c>
      <c r="H864" s="176" t="str">
        <f t="shared" si="87"/>
        <v>B2</v>
      </c>
    </row>
    <row r="865" spans="1:8" ht="18.75" x14ac:dyDescent="0.3">
      <c r="A865" s="170">
        <v>6</v>
      </c>
      <c r="B865" s="180" t="s">
        <v>360</v>
      </c>
      <c r="C865" s="173">
        <v>5.75</v>
      </c>
      <c r="D865" s="173"/>
      <c r="E865" s="174"/>
      <c r="F865" s="173"/>
      <c r="G865" s="260">
        <v>33.5</v>
      </c>
      <c r="H865" s="182" t="str">
        <f t="shared" si="87"/>
        <v>D</v>
      </c>
    </row>
    <row r="866" spans="1:8" ht="18.75" x14ac:dyDescent="0.3">
      <c r="A866" s="170">
        <v>7</v>
      </c>
      <c r="B866" s="171" t="s">
        <v>361</v>
      </c>
      <c r="C866" s="183"/>
      <c r="D866" s="183"/>
      <c r="E866" s="174"/>
      <c r="F866" s="250">
        <v>40.5</v>
      </c>
      <c r="G866" s="181"/>
      <c r="H866" s="186"/>
    </row>
    <row r="867" spans="1:8" ht="18.75" x14ac:dyDescent="0.3">
      <c r="A867" s="170">
        <v>8</v>
      </c>
      <c r="B867" s="171" t="s">
        <v>362</v>
      </c>
      <c r="C867" s="251"/>
      <c r="D867" s="251"/>
      <c r="E867" s="252"/>
      <c r="F867" s="191">
        <v>46</v>
      </c>
      <c r="G867" s="181"/>
      <c r="H867" s="186"/>
    </row>
    <row r="868" spans="1:8" ht="18.75" x14ac:dyDescent="0.3">
      <c r="A868" s="193" t="s">
        <v>430</v>
      </c>
      <c r="B868" s="194"/>
      <c r="C868" s="195"/>
      <c r="D868" s="195"/>
      <c r="E868" s="195"/>
      <c r="F868" s="196"/>
      <c r="G868" s="197">
        <f>SUM(G860:G865)</f>
        <v>384.5</v>
      </c>
      <c r="H868" s="182"/>
    </row>
    <row r="869" spans="1:8" ht="18.75" x14ac:dyDescent="0.3">
      <c r="A869" s="193" t="s">
        <v>363</v>
      </c>
      <c r="B869" s="194"/>
      <c r="C869" s="195"/>
      <c r="D869" s="195"/>
      <c r="E869" s="195"/>
      <c r="F869" s="196"/>
      <c r="G869" s="198">
        <f>G868/550*100</f>
        <v>69.909090909090907</v>
      </c>
      <c r="H869" s="182" t="str">
        <f t="shared" ref="H869" si="90">IF(G869&gt;=91,"A1",IF(G869&gt;=81,"A2",IF(G869&gt;=71,"B1",IF(G869&gt;=61,"B2",IF(G869&gt;=51,"C1",IF(G869&gt;=41,"C2",IF(G869&gt;=33,"D","E")))))))</f>
        <v>B2</v>
      </c>
    </row>
    <row r="870" spans="1:8" ht="18.75" x14ac:dyDescent="0.25">
      <c r="A870" s="199" t="s">
        <v>364</v>
      </c>
      <c r="B870" s="200"/>
      <c r="C870" s="200"/>
      <c r="D870" s="200"/>
      <c r="E870" s="201"/>
      <c r="F870" s="200"/>
      <c r="G870" s="200"/>
      <c r="H870" s="202"/>
    </row>
    <row r="871" spans="1:8" ht="18" x14ac:dyDescent="0.25">
      <c r="A871" s="577" t="s">
        <v>365</v>
      </c>
      <c r="B871" s="578"/>
      <c r="C871" s="578"/>
      <c r="D871" s="578"/>
      <c r="E871" s="578"/>
      <c r="F871" s="578"/>
      <c r="G871" s="578"/>
      <c r="H871" s="579"/>
    </row>
    <row r="872" spans="1:8" ht="18.75" x14ac:dyDescent="0.3">
      <c r="A872" s="580" t="s">
        <v>366</v>
      </c>
      <c r="B872" s="581"/>
      <c r="C872" s="581"/>
      <c r="D872" s="581"/>
      <c r="E872" s="581"/>
      <c r="F872" s="581"/>
      <c r="G872" s="581"/>
      <c r="H872" s="582"/>
    </row>
    <row r="873" spans="1:8" ht="18.75" x14ac:dyDescent="0.3">
      <c r="A873" s="580" t="s">
        <v>367</v>
      </c>
      <c r="B873" s="581"/>
      <c r="C873" s="581"/>
      <c r="D873" s="581"/>
      <c r="E873" s="581"/>
      <c r="F873" s="203"/>
      <c r="G873" s="204" t="s">
        <v>368</v>
      </c>
      <c r="H873" s="205"/>
    </row>
    <row r="874" spans="1:8" ht="18.75" x14ac:dyDescent="0.3">
      <c r="A874" s="206" t="s">
        <v>369</v>
      </c>
      <c r="B874" s="207"/>
      <c r="C874" s="207"/>
      <c r="D874" s="207"/>
      <c r="E874" s="208"/>
      <c r="F874" s="209"/>
      <c r="G874" s="209" t="s">
        <v>375</v>
      </c>
      <c r="H874" s="210"/>
    </row>
    <row r="875" spans="1:8" ht="18.75" x14ac:dyDescent="0.3">
      <c r="A875" s="580" t="s">
        <v>371</v>
      </c>
      <c r="B875" s="581"/>
      <c r="C875" s="581"/>
      <c r="D875" s="581"/>
      <c r="E875" s="581"/>
      <c r="F875" s="581"/>
      <c r="G875" s="581"/>
      <c r="H875" s="582"/>
    </row>
    <row r="876" spans="1:8" ht="18.75" x14ac:dyDescent="0.3">
      <c r="A876" s="580" t="s">
        <v>367</v>
      </c>
      <c r="B876" s="581"/>
      <c r="C876" s="581"/>
      <c r="D876" s="581"/>
      <c r="E876" s="581"/>
      <c r="F876" s="203"/>
      <c r="G876" s="204" t="s">
        <v>368</v>
      </c>
      <c r="H876" s="205"/>
    </row>
    <row r="877" spans="1:8" ht="18.75" x14ac:dyDescent="0.3">
      <c r="A877" s="211" t="s">
        <v>372</v>
      </c>
      <c r="B877" s="212"/>
      <c r="C877" s="212"/>
      <c r="D877" s="212"/>
      <c r="E877" s="213"/>
      <c r="F877" s="214"/>
      <c r="G877" s="215" t="s">
        <v>375</v>
      </c>
      <c r="H877" s="216"/>
    </row>
    <row r="878" spans="1:8" ht="18.75" x14ac:dyDescent="0.3">
      <c r="A878" s="211" t="s">
        <v>373</v>
      </c>
      <c r="B878" s="212"/>
      <c r="C878" s="212"/>
      <c r="D878" s="212"/>
      <c r="E878" s="213"/>
      <c r="F878" s="214"/>
      <c r="G878" s="209" t="s">
        <v>375</v>
      </c>
      <c r="H878" s="210"/>
    </row>
    <row r="879" spans="1:8" ht="18.75" x14ac:dyDescent="0.3">
      <c r="A879" s="211" t="s">
        <v>374</v>
      </c>
      <c r="B879" s="212"/>
      <c r="C879" s="212"/>
      <c r="D879" s="212"/>
      <c r="E879" s="213"/>
      <c r="F879" s="212"/>
      <c r="G879" s="217" t="s">
        <v>370</v>
      </c>
      <c r="H879" s="218"/>
    </row>
    <row r="880" spans="1:8" ht="18.75" x14ac:dyDescent="0.3">
      <c r="A880" s="211" t="s">
        <v>376</v>
      </c>
      <c r="B880" s="212"/>
      <c r="C880" s="212"/>
      <c r="D880" s="212"/>
      <c r="E880" s="213"/>
      <c r="F880" s="212"/>
      <c r="G880" s="217" t="s">
        <v>375</v>
      </c>
      <c r="H880" s="218"/>
    </row>
    <row r="881" spans="1:8" ht="18.75" x14ac:dyDescent="0.3">
      <c r="A881" s="580" t="s">
        <v>377</v>
      </c>
      <c r="B881" s="581"/>
      <c r="C881" s="581"/>
      <c r="D881" s="581"/>
      <c r="E881" s="581"/>
      <c r="F881" s="581"/>
      <c r="G881" s="581"/>
      <c r="H881" s="582"/>
    </row>
    <row r="882" spans="1:8" ht="18.75" x14ac:dyDescent="0.3">
      <c r="A882" s="580" t="s">
        <v>367</v>
      </c>
      <c r="B882" s="581"/>
      <c r="C882" s="581"/>
      <c r="D882" s="581"/>
      <c r="E882" s="581"/>
      <c r="F882" s="219"/>
      <c r="G882" s="219"/>
      <c r="H882" s="220"/>
    </row>
    <row r="883" spans="1:8" ht="18.75" x14ac:dyDescent="0.3">
      <c r="A883" s="206" t="s">
        <v>378</v>
      </c>
      <c r="B883" s="204"/>
      <c r="C883" s="221" t="s">
        <v>425</v>
      </c>
      <c r="D883" s="221"/>
      <c r="E883" s="222"/>
      <c r="F883" s="221"/>
      <c r="G883" s="221"/>
      <c r="H883" s="205"/>
    </row>
    <row r="884" spans="1:8" ht="18.75" x14ac:dyDescent="0.3">
      <c r="A884" s="223" t="s">
        <v>380</v>
      </c>
      <c r="B884" s="224"/>
      <c r="C884" s="217"/>
      <c r="D884" s="217"/>
      <c r="E884" s="225"/>
      <c r="F884" s="217"/>
      <c r="G884" s="217"/>
      <c r="H884" s="218"/>
    </row>
    <row r="885" spans="1:8" ht="18.75" x14ac:dyDescent="0.3">
      <c r="A885" s="580" t="s">
        <v>381</v>
      </c>
      <c r="B885" s="581"/>
      <c r="C885" s="581"/>
      <c r="D885" s="581"/>
      <c r="E885" s="598"/>
      <c r="F885" s="226"/>
      <c r="G885" s="215" t="s">
        <v>382</v>
      </c>
      <c r="H885" s="227"/>
    </row>
    <row r="886" spans="1:8" ht="18.75" x14ac:dyDescent="0.3">
      <c r="A886" s="228" t="s">
        <v>383</v>
      </c>
      <c r="B886" s="215" t="s">
        <v>19</v>
      </c>
      <c r="C886" s="215" t="s">
        <v>383</v>
      </c>
      <c r="D886" s="215" t="s">
        <v>19</v>
      </c>
      <c r="E886" s="229"/>
      <c r="F886" s="215" t="s">
        <v>384</v>
      </c>
      <c r="G886" s="215"/>
      <c r="H886" s="230" t="s">
        <v>19</v>
      </c>
    </row>
    <row r="887" spans="1:8" ht="18.75" x14ac:dyDescent="0.3">
      <c r="A887" s="231" t="s">
        <v>385</v>
      </c>
      <c r="B887" s="215" t="s">
        <v>386</v>
      </c>
      <c r="C887" s="232" t="s">
        <v>387</v>
      </c>
      <c r="D887" s="232" t="s">
        <v>388</v>
      </c>
      <c r="E887" s="229"/>
      <c r="F887" s="232">
        <v>3</v>
      </c>
      <c r="G887" s="232"/>
      <c r="H887" s="233" t="s">
        <v>375</v>
      </c>
    </row>
    <row r="888" spans="1:8" ht="18.75" x14ac:dyDescent="0.3">
      <c r="A888" s="231" t="s">
        <v>389</v>
      </c>
      <c r="B888" s="215" t="s">
        <v>390</v>
      </c>
      <c r="C888" s="232" t="s">
        <v>391</v>
      </c>
      <c r="D888" s="232" t="s">
        <v>392</v>
      </c>
      <c r="E888" s="229"/>
      <c r="F888" s="232">
        <v>2</v>
      </c>
      <c r="G888" s="232"/>
      <c r="H888" s="233" t="s">
        <v>370</v>
      </c>
    </row>
    <row r="889" spans="1:8" ht="18.75" x14ac:dyDescent="0.3">
      <c r="A889" s="231" t="s">
        <v>393</v>
      </c>
      <c r="B889" s="215" t="s">
        <v>394</v>
      </c>
      <c r="C889" s="232" t="s">
        <v>395</v>
      </c>
      <c r="D889" s="232" t="s">
        <v>396</v>
      </c>
      <c r="E889" s="229"/>
      <c r="F889" s="232">
        <v>1</v>
      </c>
      <c r="G889" s="232"/>
      <c r="H889" s="233" t="s">
        <v>397</v>
      </c>
    </row>
    <row r="890" spans="1:8" ht="18.75" x14ac:dyDescent="0.3">
      <c r="A890" s="231" t="s">
        <v>398</v>
      </c>
      <c r="B890" s="215" t="s">
        <v>399</v>
      </c>
      <c r="C890" s="232" t="s">
        <v>400</v>
      </c>
      <c r="D890" s="232" t="s">
        <v>401</v>
      </c>
      <c r="E890" s="234"/>
      <c r="F890" s="235"/>
      <c r="G890" s="236"/>
      <c r="H890" s="237"/>
    </row>
    <row r="891" spans="1:8" ht="19.5" thickBot="1" x14ac:dyDescent="0.35">
      <c r="A891" s="269" t="s">
        <v>405</v>
      </c>
      <c r="B891" s="270"/>
      <c r="C891" s="271" t="s">
        <v>402</v>
      </c>
      <c r="D891" s="272"/>
      <c r="E891" s="273"/>
      <c r="F891" s="272"/>
      <c r="G891" s="271" t="s">
        <v>403</v>
      </c>
      <c r="H891" s="258"/>
    </row>
    <row r="892" spans="1:8" ht="15.75" thickBot="1" x14ac:dyDescent="0.3">
      <c r="A892" s="318"/>
      <c r="H892" s="267"/>
    </row>
    <row r="893" spans="1:8" ht="18.75" x14ac:dyDescent="0.3">
      <c r="A893" s="583" t="s">
        <v>0</v>
      </c>
      <c r="B893" s="584"/>
      <c r="C893" s="584"/>
      <c r="D893" s="584"/>
      <c r="E893" s="584"/>
      <c r="F893" s="584"/>
      <c r="G893" s="584"/>
      <c r="H893" s="585"/>
    </row>
    <row r="894" spans="1:8" ht="15.75" x14ac:dyDescent="0.25">
      <c r="A894" s="586" t="s">
        <v>1</v>
      </c>
      <c r="B894" s="587"/>
      <c r="C894" s="587"/>
      <c r="D894" s="587"/>
      <c r="E894" s="587"/>
      <c r="F894" s="587"/>
      <c r="G894" s="587"/>
      <c r="H894" s="588"/>
    </row>
    <row r="895" spans="1:8" ht="18.75" x14ac:dyDescent="0.3">
      <c r="A895" s="589" t="s">
        <v>2</v>
      </c>
      <c r="B895" s="590"/>
      <c r="C895" s="590"/>
      <c r="D895" s="590"/>
      <c r="E895" s="590"/>
      <c r="F895" s="590"/>
      <c r="G895" s="590"/>
      <c r="H895" s="591"/>
    </row>
    <row r="896" spans="1:8" ht="15.75" x14ac:dyDescent="0.25">
      <c r="A896" s="586" t="s">
        <v>353</v>
      </c>
      <c r="B896" s="587"/>
      <c r="C896" s="587"/>
      <c r="D896" s="587"/>
      <c r="E896" s="587"/>
      <c r="F896" s="587"/>
      <c r="G896" s="587"/>
      <c r="H896" s="588"/>
    </row>
    <row r="897" spans="1:10" ht="18.75" x14ac:dyDescent="0.3">
      <c r="A897" s="589" t="s">
        <v>354</v>
      </c>
      <c r="B897" s="590"/>
      <c r="C897" s="590"/>
      <c r="D897" s="590"/>
      <c r="E897" s="590"/>
      <c r="F897" s="590"/>
      <c r="G897" s="590"/>
      <c r="H897" s="591"/>
    </row>
    <row r="898" spans="1:10" ht="18.75" x14ac:dyDescent="0.3">
      <c r="A898" s="152" t="s">
        <v>6</v>
      </c>
      <c r="C898" s="17" t="s">
        <v>423</v>
      </c>
      <c r="D898" s="155"/>
      <c r="E898" s="154"/>
      <c r="F898" s="155"/>
      <c r="G898" s="155"/>
      <c r="H898" s="156"/>
    </row>
    <row r="899" spans="1:10" ht="18.75" x14ac:dyDescent="0.3">
      <c r="A899" s="152" t="s">
        <v>9</v>
      </c>
      <c r="C899" s="16" t="s">
        <v>90</v>
      </c>
      <c r="D899" s="16"/>
      <c r="E899" s="154"/>
      <c r="F899" s="157" t="s">
        <v>355</v>
      </c>
      <c r="G899" s="157"/>
      <c r="H899" s="158">
        <v>20</v>
      </c>
    </row>
    <row r="900" spans="1:10" ht="18.75" x14ac:dyDescent="0.3">
      <c r="A900" s="152" t="s">
        <v>8</v>
      </c>
      <c r="C900" s="259">
        <v>1238</v>
      </c>
      <c r="D900" s="327"/>
      <c r="E900" s="159"/>
      <c r="F900" s="153"/>
      <c r="G900" s="153"/>
      <c r="H900" s="160"/>
    </row>
    <row r="901" spans="1:10" ht="18.75" x14ac:dyDescent="0.3">
      <c r="A901" s="152" t="s">
        <v>356</v>
      </c>
      <c r="B901" s="153"/>
      <c r="C901" s="16" t="s">
        <v>91</v>
      </c>
      <c r="D901" s="153"/>
      <c r="E901" s="154"/>
      <c r="F901" s="153"/>
      <c r="G901" s="153"/>
      <c r="H901" s="245"/>
    </row>
    <row r="902" spans="1:10" ht="18.75" x14ac:dyDescent="0.3">
      <c r="A902" s="152" t="s">
        <v>14</v>
      </c>
      <c r="B902" s="153"/>
      <c r="C902" s="161" t="s">
        <v>92</v>
      </c>
      <c r="D902" s="153"/>
      <c r="E902" s="154"/>
      <c r="F902" s="153"/>
      <c r="G902" s="153"/>
      <c r="H902" s="245"/>
    </row>
    <row r="903" spans="1:10" ht="18.75" x14ac:dyDescent="0.3">
      <c r="A903" s="592" t="s">
        <v>357</v>
      </c>
      <c r="B903" s="593"/>
      <c r="C903" s="593"/>
      <c r="D903" s="593"/>
      <c r="E903" s="593"/>
      <c r="F903" s="593"/>
      <c r="G903" s="593"/>
      <c r="H903" s="594"/>
    </row>
    <row r="904" spans="1:10" ht="18.75" x14ac:dyDescent="0.3">
      <c r="A904" s="297" t="s">
        <v>337</v>
      </c>
      <c r="B904" s="298"/>
      <c r="C904" s="298"/>
      <c r="D904" s="298"/>
      <c r="E904" s="299"/>
      <c r="F904" s="298"/>
      <c r="G904" s="298"/>
      <c r="H904" s="300"/>
    </row>
    <row r="905" spans="1:10" ht="56.25" x14ac:dyDescent="0.25">
      <c r="A905" s="165" t="s">
        <v>16</v>
      </c>
      <c r="B905" s="166" t="s">
        <v>17</v>
      </c>
      <c r="C905" s="246" t="s">
        <v>342</v>
      </c>
      <c r="D905" s="246" t="s">
        <v>358</v>
      </c>
      <c r="E905" s="247" t="s">
        <v>344</v>
      </c>
      <c r="F905" s="248" t="s">
        <v>345</v>
      </c>
      <c r="G905" s="246" t="s">
        <v>346</v>
      </c>
      <c r="H905" s="169" t="s">
        <v>19</v>
      </c>
    </row>
    <row r="906" spans="1:10" ht="18.75" x14ac:dyDescent="0.3">
      <c r="A906" s="170">
        <v>1</v>
      </c>
      <c r="B906" s="171" t="s">
        <v>21</v>
      </c>
      <c r="C906" s="260">
        <v>9</v>
      </c>
      <c r="D906" s="173">
        <v>5</v>
      </c>
      <c r="E906" s="174">
        <v>5</v>
      </c>
      <c r="F906" s="260">
        <v>67.5</v>
      </c>
      <c r="G906" s="294">
        <f t="shared" ref="G906" si="91">SUM(C906:F906)</f>
        <v>86.5</v>
      </c>
      <c r="H906" s="261" t="str">
        <f t="shared" ref="H906:H911" si="92">IF(G906&gt;=91,"A1",IF(G906&gt;=81,"A2",IF(G906&gt;=71,"B1",IF(G906&gt;=61,"B2",IF(G906&gt;=51,"C1",IF(G906&gt;=41,"C2",IF(G906&gt;=33,"D","E")))))))</f>
        <v>A2</v>
      </c>
    </row>
    <row r="907" spans="1:10" ht="18.75" x14ac:dyDescent="0.3">
      <c r="A907" s="170">
        <v>2</v>
      </c>
      <c r="B907" s="171" t="s">
        <v>22</v>
      </c>
      <c r="C907" s="260">
        <v>7</v>
      </c>
      <c r="D907" s="173">
        <v>4</v>
      </c>
      <c r="E907" s="174" t="s">
        <v>156</v>
      </c>
      <c r="F907" s="173">
        <v>59</v>
      </c>
      <c r="G907" s="173">
        <v>74</v>
      </c>
      <c r="H907" s="176" t="str">
        <f t="shared" si="92"/>
        <v>B1</v>
      </c>
    </row>
    <row r="908" spans="1:10" ht="18.75" x14ac:dyDescent="0.3">
      <c r="A908" s="170">
        <v>3</v>
      </c>
      <c r="B908" s="171" t="s">
        <v>23</v>
      </c>
      <c r="C908" s="173">
        <v>10</v>
      </c>
      <c r="D908" s="173">
        <v>5</v>
      </c>
      <c r="E908" s="174">
        <v>5</v>
      </c>
      <c r="F908" s="173">
        <v>67</v>
      </c>
      <c r="G908" s="173">
        <f t="shared" ref="G908" si="93">SUM(C908:F908)</f>
        <v>87</v>
      </c>
      <c r="H908" s="176" t="str">
        <f t="shared" si="92"/>
        <v>A2</v>
      </c>
    </row>
    <row r="909" spans="1:10" ht="18.75" x14ac:dyDescent="0.3">
      <c r="A909" s="170">
        <v>4</v>
      </c>
      <c r="B909" s="171" t="s">
        <v>24</v>
      </c>
      <c r="C909" s="177">
        <v>10</v>
      </c>
      <c r="D909" s="173">
        <v>5</v>
      </c>
      <c r="E909" s="174">
        <v>5</v>
      </c>
      <c r="F909" s="173">
        <v>78.5</v>
      </c>
      <c r="G909" s="173">
        <f t="shared" ref="G909:G910" si="94">SUM(C909:F909)</f>
        <v>98.5</v>
      </c>
      <c r="H909" s="176" t="str">
        <f t="shared" si="92"/>
        <v>A1</v>
      </c>
    </row>
    <row r="910" spans="1:10" ht="18.75" x14ac:dyDescent="0.3">
      <c r="A910" s="170">
        <v>5</v>
      </c>
      <c r="B910" s="171" t="s">
        <v>359</v>
      </c>
      <c r="C910" s="173">
        <v>9.25</v>
      </c>
      <c r="D910" s="173">
        <v>5</v>
      </c>
      <c r="E910" s="174">
        <v>5</v>
      </c>
      <c r="F910" s="173">
        <v>73</v>
      </c>
      <c r="G910" s="183">
        <f t="shared" si="94"/>
        <v>92.25</v>
      </c>
      <c r="H910" s="176" t="str">
        <f t="shared" si="92"/>
        <v>A1</v>
      </c>
      <c r="J910">
        <f>SUM(G906:G910)</f>
        <v>438.25</v>
      </c>
    </row>
    <row r="911" spans="1:10" ht="18.75" x14ac:dyDescent="0.3">
      <c r="A911" s="170">
        <v>6</v>
      </c>
      <c r="B911" s="180" t="s">
        <v>360</v>
      </c>
      <c r="C911" s="173">
        <v>9.75</v>
      </c>
      <c r="D911" s="173"/>
      <c r="E911" s="174"/>
      <c r="F911" s="173"/>
      <c r="G911" s="263">
        <v>45.5</v>
      </c>
      <c r="H911" s="182" t="str">
        <f t="shared" si="92"/>
        <v>C2</v>
      </c>
    </row>
    <row r="912" spans="1:10" ht="18.75" x14ac:dyDescent="0.3">
      <c r="A912" s="170">
        <v>7</v>
      </c>
      <c r="B912" s="171" t="s">
        <v>361</v>
      </c>
      <c r="C912" s="183"/>
      <c r="D912" s="183"/>
      <c r="E912" s="174"/>
      <c r="F912" s="250">
        <v>47</v>
      </c>
      <c r="G912" s="263"/>
      <c r="H912" s="186"/>
    </row>
    <row r="913" spans="1:8" ht="18.75" x14ac:dyDescent="0.3">
      <c r="A913" s="170">
        <v>8</v>
      </c>
      <c r="B913" s="171" t="s">
        <v>362</v>
      </c>
      <c r="C913" s="251"/>
      <c r="D913" s="251"/>
      <c r="E913" s="252"/>
      <c r="F913" s="191">
        <v>46</v>
      </c>
      <c r="G913" s="263"/>
      <c r="H913" s="186"/>
    </row>
    <row r="914" spans="1:8" ht="18.75" x14ac:dyDescent="0.3">
      <c r="A914" s="193" t="s">
        <v>430</v>
      </c>
      <c r="B914" s="194"/>
      <c r="C914" s="195"/>
      <c r="D914" s="195"/>
      <c r="E914" s="195"/>
      <c r="F914" s="196"/>
      <c r="G914" s="303">
        <f>SUM(G906:G911)</f>
        <v>483.75</v>
      </c>
      <c r="H914" s="182"/>
    </row>
    <row r="915" spans="1:8" ht="18.75" x14ac:dyDescent="0.3">
      <c r="A915" s="193" t="s">
        <v>363</v>
      </c>
      <c r="B915" s="194"/>
      <c r="C915" s="195"/>
      <c r="D915" s="195"/>
      <c r="E915" s="195"/>
      <c r="F915" s="196"/>
      <c r="G915" s="288">
        <f>G914/550*100</f>
        <v>87.954545454545453</v>
      </c>
      <c r="H915" s="182" t="str">
        <f t="shared" ref="H915" si="95">IF(G915&gt;=91,"A1",IF(G915&gt;=81,"A2",IF(G915&gt;=71,"B1",IF(G915&gt;=61,"B2",IF(G915&gt;=51,"C1",IF(G915&gt;=41,"C2",IF(G915&gt;=33,"D","E")))))))</f>
        <v>A2</v>
      </c>
    </row>
    <row r="916" spans="1:8" ht="18.75" x14ac:dyDescent="0.25">
      <c r="A916" s="199" t="s">
        <v>364</v>
      </c>
      <c r="B916" s="200"/>
      <c r="C916" s="200"/>
      <c r="D916" s="200"/>
      <c r="E916" s="201"/>
      <c r="F916" s="200"/>
      <c r="G916" s="200"/>
      <c r="H916" s="202"/>
    </row>
    <row r="917" spans="1:8" ht="18" x14ac:dyDescent="0.25">
      <c r="A917" s="577" t="s">
        <v>365</v>
      </c>
      <c r="B917" s="578"/>
      <c r="C917" s="578"/>
      <c r="D917" s="578"/>
      <c r="E917" s="578"/>
      <c r="F917" s="578"/>
      <c r="G917" s="578"/>
      <c r="H917" s="579"/>
    </row>
    <row r="918" spans="1:8" ht="18.75" x14ac:dyDescent="0.3">
      <c r="A918" s="580" t="s">
        <v>366</v>
      </c>
      <c r="B918" s="581"/>
      <c r="C918" s="581"/>
      <c r="D918" s="581"/>
      <c r="E918" s="581"/>
      <c r="F918" s="581"/>
      <c r="G918" s="581"/>
      <c r="H918" s="582"/>
    </row>
    <row r="919" spans="1:8" ht="18.75" x14ac:dyDescent="0.3">
      <c r="A919" s="580" t="s">
        <v>367</v>
      </c>
      <c r="B919" s="581"/>
      <c r="C919" s="581"/>
      <c r="D919" s="581"/>
      <c r="E919" s="581"/>
      <c r="F919" s="203"/>
      <c r="G919" s="204" t="s">
        <v>368</v>
      </c>
      <c r="H919" s="205"/>
    </row>
    <row r="920" spans="1:8" ht="18.75" x14ac:dyDescent="0.3">
      <c r="A920" s="206" t="s">
        <v>369</v>
      </c>
      <c r="B920" s="207"/>
      <c r="C920" s="207"/>
      <c r="D920" s="207"/>
      <c r="E920" s="208"/>
      <c r="F920" s="209"/>
      <c r="G920" s="209" t="s">
        <v>375</v>
      </c>
      <c r="H920" s="210"/>
    </row>
    <row r="921" spans="1:8" ht="18.75" x14ac:dyDescent="0.3">
      <c r="A921" s="580" t="s">
        <v>371</v>
      </c>
      <c r="B921" s="581"/>
      <c r="C921" s="581"/>
      <c r="D921" s="581"/>
      <c r="E921" s="581"/>
      <c r="F921" s="581"/>
      <c r="G921" s="581"/>
      <c r="H921" s="582"/>
    </row>
    <row r="922" spans="1:8" ht="18.75" x14ac:dyDescent="0.3">
      <c r="A922" s="580" t="s">
        <v>367</v>
      </c>
      <c r="B922" s="581"/>
      <c r="C922" s="581"/>
      <c r="D922" s="581"/>
      <c r="E922" s="581"/>
      <c r="F922" s="203"/>
      <c r="G922" s="204" t="s">
        <v>368</v>
      </c>
      <c r="H922" s="205"/>
    </row>
    <row r="923" spans="1:8" ht="18.75" x14ac:dyDescent="0.3">
      <c r="A923" s="211" t="s">
        <v>372</v>
      </c>
      <c r="B923" s="212"/>
      <c r="C923" s="212"/>
      <c r="D923" s="212"/>
      <c r="E923" s="213"/>
      <c r="F923" s="214"/>
      <c r="G923" s="215" t="s">
        <v>375</v>
      </c>
      <c r="H923" s="216"/>
    </row>
    <row r="924" spans="1:8" ht="18.75" x14ac:dyDescent="0.3">
      <c r="A924" s="211" t="s">
        <v>373</v>
      </c>
      <c r="B924" s="212"/>
      <c r="C924" s="212"/>
      <c r="D924" s="212"/>
      <c r="E924" s="213"/>
      <c r="F924" s="214"/>
      <c r="G924" s="209" t="s">
        <v>375</v>
      </c>
      <c r="H924" s="210"/>
    </row>
    <row r="925" spans="1:8" ht="18.75" x14ac:dyDescent="0.3">
      <c r="A925" s="211" t="s">
        <v>374</v>
      </c>
      <c r="B925" s="212"/>
      <c r="C925" s="212"/>
      <c r="D925" s="212"/>
      <c r="E925" s="213"/>
      <c r="F925" s="212"/>
      <c r="G925" s="217" t="s">
        <v>375</v>
      </c>
      <c r="H925" s="218"/>
    </row>
    <row r="926" spans="1:8" ht="18.75" x14ac:dyDescent="0.3">
      <c r="A926" s="211" t="s">
        <v>376</v>
      </c>
      <c r="B926" s="212"/>
      <c r="C926" s="212"/>
      <c r="D926" s="212"/>
      <c r="E926" s="213"/>
      <c r="F926" s="212"/>
      <c r="G926" s="217" t="s">
        <v>375</v>
      </c>
      <c r="H926" s="218"/>
    </row>
    <row r="927" spans="1:8" ht="18.75" x14ac:dyDescent="0.3">
      <c r="A927" s="580" t="s">
        <v>377</v>
      </c>
      <c r="B927" s="581"/>
      <c r="C927" s="581"/>
      <c r="D927" s="581"/>
      <c r="E927" s="581"/>
      <c r="F927" s="581"/>
      <c r="G927" s="581"/>
      <c r="H927" s="582"/>
    </row>
    <row r="928" spans="1:8" ht="18.75" x14ac:dyDescent="0.3">
      <c r="A928" s="580" t="s">
        <v>367</v>
      </c>
      <c r="B928" s="581"/>
      <c r="C928" s="581"/>
      <c r="D928" s="581"/>
      <c r="E928" s="581"/>
      <c r="F928" s="219"/>
      <c r="G928" s="219"/>
      <c r="H928" s="220"/>
    </row>
    <row r="929" spans="1:8" ht="18.75" x14ac:dyDescent="0.3">
      <c r="A929" s="206" t="s">
        <v>378</v>
      </c>
      <c r="B929" s="204"/>
      <c r="C929" s="221" t="s">
        <v>407</v>
      </c>
      <c r="D929" s="221"/>
      <c r="E929" s="222"/>
      <c r="F929" s="221"/>
      <c r="G929" s="221"/>
      <c r="H929" s="205"/>
    </row>
    <row r="930" spans="1:8" ht="18.75" x14ac:dyDescent="0.3">
      <c r="A930" s="223" t="s">
        <v>380</v>
      </c>
      <c r="B930" s="224"/>
      <c r="C930" s="217"/>
      <c r="D930" s="217"/>
      <c r="E930" s="225"/>
      <c r="F930" s="217"/>
      <c r="G930" s="217"/>
      <c r="H930" s="218"/>
    </row>
    <row r="931" spans="1:8" ht="18.75" x14ac:dyDescent="0.3">
      <c r="A931" s="580" t="s">
        <v>381</v>
      </c>
      <c r="B931" s="581"/>
      <c r="C931" s="581"/>
      <c r="D931" s="581"/>
      <c r="E931" s="598"/>
      <c r="F931" s="226"/>
      <c r="G931" s="215" t="s">
        <v>382</v>
      </c>
      <c r="H931" s="227"/>
    </row>
    <row r="932" spans="1:8" ht="18.75" x14ac:dyDescent="0.3">
      <c r="A932" s="228" t="s">
        <v>383</v>
      </c>
      <c r="B932" s="215" t="s">
        <v>19</v>
      </c>
      <c r="C932" s="215" t="s">
        <v>383</v>
      </c>
      <c r="D932" s="215" t="s">
        <v>19</v>
      </c>
      <c r="E932" s="229"/>
      <c r="F932" s="215" t="s">
        <v>384</v>
      </c>
      <c r="G932" s="215"/>
      <c r="H932" s="230" t="s">
        <v>19</v>
      </c>
    </row>
    <row r="933" spans="1:8" ht="18.75" x14ac:dyDescent="0.3">
      <c r="A933" s="231" t="s">
        <v>385</v>
      </c>
      <c r="B933" s="215" t="s">
        <v>386</v>
      </c>
      <c r="C933" s="232" t="s">
        <v>387</v>
      </c>
      <c r="D933" s="232" t="s">
        <v>388</v>
      </c>
      <c r="E933" s="229"/>
      <c r="F933" s="232">
        <v>3</v>
      </c>
      <c r="G933" s="232"/>
      <c r="H933" s="233" t="s">
        <v>375</v>
      </c>
    </row>
    <row r="934" spans="1:8" ht="18.75" x14ac:dyDescent="0.3">
      <c r="A934" s="231" t="s">
        <v>389</v>
      </c>
      <c r="B934" s="215" t="s">
        <v>390</v>
      </c>
      <c r="C934" s="232" t="s">
        <v>391</v>
      </c>
      <c r="D934" s="232" t="s">
        <v>392</v>
      </c>
      <c r="E934" s="229"/>
      <c r="F934" s="232">
        <v>2</v>
      </c>
      <c r="G934" s="232"/>
      <c r="H934" s="233" t="s">
        <v>370</v>
      </c>
    </row>
    <row r="935" spans="1:8" ht="18.75" x14ac:dyDescent="0.3">
      <c r="A935" s="231" t="s">
        <v>393</v>
      </c>
      <c r="B935" s="215" t="s">
        <v>394</v>
      </c>
      <c r="C935" s="232" t="s">
        <v>395</v>
      </c>
      <c r="D935" s="232" t="s">
        <v>396</v>
      </c>
      <c r="E935" s="229"/>
      <c r="F935" s="232">
        <v>1</v>
      </c>
      <c r="G935" s="232"/>
      <c r="H935" s="233" t="s">
        <v>397</v>
      </c>
    </row>
    <row r="936" spans="1:8" ht="18.75" x14ac:dyDescent="0.3">
      <c r="A936" s="231" t="s">
        <v>398</v>
      </c>
      <c r="B936" s="215" t="s">
        <v>399</v>
      </c>
      <c r="C936" s="232" t="s">
        <v>400</v>
      </c>
      <c r="D936" s="232" t="s">
        <v>401</v>
      </c>
      <c r="E936" s="234"/>
      <c r="F936" s="235"/>
      <c r="G936" s="236"/>
      <c r="H936" s="237"/>
    </row>
    <row r="937" spans="1:8" ht="19.5" thickBot="1" x14ac:dyDescent="0.35">
      <c r="A937" s="269" t="s">
        <v>405</v>
      </c>
      <c r="B937" s="270"/>
      <c r="C937" s="271" t="s">
        <v>402</v>
      </c>
      <c r="D937" s="272"/>
      <c r="E937" s="273"/>
      <c r="F937" s="272"/>
      <c r="G937" s="271" t="s">
        <v>403</v>
      </c>
      <c r="H937" s="258"/>
    </row>
    <row r="938" spans="1:8" x14ac:dyDescent="0.25">
      <c r="A938" s="318"/>
      <c r="H938" s="267"/>
    </row>
    <row r="939" spans="1:8" ht="15.75" thickBot="1" x14ac:dyDescent="0.3">
      <c r="A939" s="318"/>
      <c r="H939" s="267"/>
    </row>
    <row r="940" spans="1:8" ht="18.75" x14ac:dyDescent="0.3">
      <c r="A940" s="583" t="s">
        <v>0</v>
      </c>
      <c r="B940" s="584"/>
      <c r="C940" s="584"/>
      <c r="D940" s="584"/>
      <c r="E940" s="584"/>
      <c r="F940" s="584"/>
      <c r="G940" s="584"/>
      <c r="H940" s="585"/>
    </row>
    <row r="941" spans="1:8" ht="15.75" x14ac:dyDescent="0.25">
      <c r="A941" s="586" t="s">
        <v>1</v>
      </c>
      <c r="B941" s="587"/>
      <c r="C941" s="587"/>
      <c r="D941" s="587"/>
      <c r="E941" s="587"/>
      <c r="F941" s="587"/>
      <c r="G941" s="587"/>
      <c r="H941" s="588"/>
    </row>
    <row r="942" spans="1:8" ht="18.75" x14ac:dyDescent="0.3">
      <c r="A942" s="589" t="s">
        <v>2</v>
      </c>
      <c r="B942" s="590"/>
      <c r="C942" s="590"/>
      <c r="D942" s="590"/>
      <c r="E942" s="590"/>
      <c r="F942" s="590"/>
      <c r="G942" s="590"/>
      <c r="H942" s="591"/>
    </row>
    <row r="943" spans="1:8" ht="15.75" x14ac:dyDescent="0.25">
      <c r="A943" s="586" t="s">
        <v>353</v>
      </c>
      <c r="B943" s="587"/>
      <c r="C943" s="587"/>
      <c r="D943" s="587"/>
      <c r="E943" s="587"/>
      <c r="F943" s="587"/>
      <c r="G943" s="587"/>
      <c r="H943" s="588"/>
    </row>
    <row r="944" spans="1:8" ht="18.75" x14ac:dyDescent="0.3">
      <c r="A944" s="589" t="s">
        <v>354</v>
      </c>
      <c r="B944" s="590"/>
      <c r="C944" s="590"/>
      <c r="D944" s="590"/>
      <c r="E944" s="590"/>
      <c r="F944" s="590"/>
      <c r="G944" s="590"/>
      <c r="H944" s="591"/>
    </row>
    <row r="945" spans="1:8" ht="18.75" x14ac:dyDescent="0.3">
      <c r="A945" s="152" t="s">
        <v>6</v>
      </c>
      <c r="C945" s="17" t="s">
        <v>423</v>
      </c>
      <c r="D945" s="155"/>
      <c r="E945" s="154"/>
      <c r="F945" s="155"/>
      <c r="G945" s="155"/>
      <c r="H945" s="156"/>
    </row>
    <row r="946" spans="1:8" ht="18.75" x14ac:dyDescent="0.3">
      <c r="A946" s="152" t="s">
        <v>9</v>
      </c>
      <c r="C946" s="16" t="s">
        <v>93</v>
      </c>
      <c r="D946" s="16"/>
      <c r="E946" s="154"/>
      <c r="F946" s="157" t="s">
        <v>355</v>
      </c>
      <c r="G946" s="157"/>
      <c r="H946" s="158">
        <v>21</v>
      </c>
    </row>
    <row r="947" spans="1:8" ht="18.75" x14ac:dyDescent="0.3">
      <c r="A947" s="152" t="s">
        <v>8</v>
      </c>
      <c r="C947" s="16">
        <v>1228</v>
      </c>
      <c r="D947" s="71"/>
      <c r="E947" s="159"/>
      <c r="F947" s="153"/>
      <c r="G947" s="153"/>
      <c r="H947" s="160"/>
    </row>
    <row r="948" spans="1:8" ht="18.75" x14ac:dyDescent="0.3">
      <c r="A948" s="152" t="s">
        <v>356</v>
      </c>
      <c r="B948" s="153"/>
      <c r="C948" s="16" t="s">
        <v>94</v>
      </c>
      <c r="D948" s="153"/>
      <c r="E948" s="154"/>
      <c r="F948" s="153"/>
      <c r="G948" s="153"/>
      <c r="H948" s="245"/>
    </row>
    <row r="949" spans="1:8" ht="18.75" x14ac:dyDescent="0.3">
      <c r="A949" s="152" t="s">
        <v>14</v>
      </c>
      <c r="B949" s="153"/>
      <c r="C949" s="328" t="s">
        <v>95</v>
      </c>
      <c r="D949" s="153"/>
      <c r="E949" s="154"/>
      <c r="F949" s="153"/>
      <c r="G949" s="153"/>
      <c r="H949" s="245"/>
    </row>
    <row r="950" spans="1:8" ht="18.75" x14ac:dyDescent="0.3">
      <c r="A950" s="575" t="s">
        <v>357</v>
      </c>
      <c r="B950" s="566"/>
      <c r="C950" s="566"/>
      <c r="D950" s="566"/>
      <c r="E950" s="566"/>
      <c r="F950" s="566"/>
      <c r="G950" s="566"/>
      <c r="H950" s="576"/>
    </row>
    <row r="951" spans="1:8" ht="18.75" x14ac:dyDescent="0.3">
      <c r="A951" s="575" t="s">
        <v>337</v>
      </c>
      <c r="B951" s="566"/>
      <c r="C951" s="566"/>
      <c r="D951" s="566"/>
      <c r="E951" s="566"/>
      <c r="F951" s="566"/>
      <c r="G951" s="566"/>
      <c r="H951" s="576"/>
    </row>
    <row r="952" spans="1:8" ht="56.25" x14ac:dyDescent="0.25">
      <c r="A952" s="165" t="s">
        <v>16</v>
      </c>
      <c r="B952" s="166" t="s">
        <v>17</v>
      </c>
      <c r="C952" s="246" t="s">
        <v>342</v>
      </c>
      <c r="D952" s="246" t="s">
        <v>358</v>
      </c>
      <c r="E952" s="247" t="s">
        <v>344</v>
      </c>
      <c r="F952" s="248" t="s">
        <v>345</v>
      </c>
      <c r="G952" s="246" t="s">
        <v>346</v>
      </c>
      <c r="H952" s="169" t="s">
        <v>19</v>
      </c>
    </row>
    <row r="953" spans="1:8" ht="18.75" x14ac:dyDescent="0.3">
      <c r="A953" s="170">
        <v>1</v>
      </c>
      <c r="B953" s="171" t="s">
        <v>21</v>
      </c>
      <c r="C953" s="260">
        <v>7.5</v>
      </c>
      <c r="D953" s="173">
        <v>5</v>
      </c>
      <c r="E953" s="174">
        <v>5</v>
      </c>
      <c r="F953" s="260">
        <v>54</v>
      </c>
      <c r="G953" s="294">
        <f t="shared" ref="G953" si="96">SUM(C953:F953)</f>
        <v>71.5</v>
      </c>
      <c r="H953" s="261" t="str">
        <f t="shared" ref="H953:H958" si="97">IF(G953&gt;=91,"A1",IF(G953&gt;=81,"A2",IF(G953&gt;=71,"B1",IF(G953&gt;=61,"B2",IF(G953&gt;=51,"C1",IF(G953&gt;=41,"C2",IF(G953&gt;=33,"D","E")))))))</f>
        <v>B1</v>
      </c>
    </row>
    <row r="954" spans="1:8" ht="18.75" x14ac:dyDescent="0.3">
      <c r="A954" s="170">
        <v>2</v>
      </c>
      <c r="B954" s="171" t="s">
        <v>22</v>
      </c>
      <c r="C954" s="260">
        <v>8.25</v>
      </c>
      <c r="D954" s="173">
        <v>4</v>
      </c>
      <c r="E954" s="174">
        <v>4</v>
      </c>
      <c r="F954" s="173">
        <v>54.5</v>
      </c>
      <c r="G954" s="183">
        <f>SUM(C954:F954)</f>
        <v>70.75</v>
      </c>
      <c r="H954" s="176" t="str">
        <f t="shared" si="97"/>
        <v>B2</v>
      </c>
    </row>
    <row r="955" spans="1:8" ht="18.75" x14ac:dyDescent="0.3">
      <c r="A955" s="170">
        <v>3</v>
      </c>
      <c r="B955" s="171" t="s">
        <v>23</v>
      </c>
      <c r="C955" s="173">
        <v>8.5</v>
      </c>
      <c r="D955" s="173">
        <v>5</v>
      </c>
      <c r="E955" s="174">
        <v>4</v>
      </c>
      <c r="F955" s="173">
        <v>50.5</v>
      </c>
      <c r="G955" s="173">
        <f t="shared" ref="G955" si="98">SUM(C955:F955)</f>
        <v>68</v>
      </c>
      <c r="H955" s="176" t="str">
        <f t="shared" si="97"/>
        <v>B2</v>
      </c>
    </row>
    <row r="956" spans="1:8" ht="18.75" x14ac:dyDescent="0.3">
      <c r="A956" s="170">
        <v>4</v>
      </c>
      <c r="B956" s="171" t="s">
        <v>24</v>
      </c>
      <c r="C956" s="329">
        <v>9</v>
      </c>
      <c r="D956" s="173">
        <v>4.5</v>
      </c>
      <c r="E956" s="174">
        <v>4.5</v>
      </c>
      <c r="F956" s="173">
        <v>59.5</v>
      </c>
      <c r="G956" s="173">
        <f t="shared" ref="G956:G957" si="99">SUM(C956:F956)</f>
        <v>77.5</v>
      </c>
      <c r="H956" s="176" t="str">
        <f t="shared" si="97"/>
        <v>B1</v>
      </c>
    </row>
    <row r="957" spans="1:8" ht="18.75" x14ac:dyDescent="0.3">
      <c r="A957" s="170">
        <v>5</v>
      </c>
      <c r="B957" s="171" t="s">
        <v>359</v>
      </c>
      <c r="C957" s="173">
        <v>9</v>
      </c>
      <c r="D957" s="173">
        <v>4</v>
      </c>
      <c r="E957" s="174">
        <v>5</v>
      </c>
      <c r="F957" s="173">
        <v>64.5</v>
      </c>
      <c r="G957" s="173">
        <f t="shared" si="99"/>
        <v>82.5</v>
      </c>
      <c r="H957" s="176" t="str">
        <f t="shared" si="97"/>
        <v>A2</v>
      </c>
    </row>
    <row r="958" spans="1:8" ht="18.75" x14ac:dyDescent="0.3">
      <c r="A958" s="170">
        <v>6</v>
      </c>
      <c r="B958" s="180" t="s">
        <v>360</v>
      </c>
      <c r="C958" s="173">
        <v>7.5</v>
      </c>
      <c r="D958" s="173"/>
      <c r="E958" s="174"/>
      <c r="F958" s="173"/>
      <c r="G958" s="181">
        <v>32</v>
      </c>
      <c r="H958" s="182" t="str">
        <f t="shared" si="97"/>
        <v>E</v>
      </c>
    </row>
    <row r="959" spans="1:8" ht="18.75" x14ac:dyDescent="0.3">
      <c r="A959" s="170">
        <v>7</v>
      </c>
      <c r="B959" s="171" t="s">
        <v>361</v>
      </c>
      <c r="C959" s="183"/>
      <c r="D959" s="183"/>
      <c r="E959" s="174"/>
      <c r="F959" s="250">
        <v>45</v>
      </c>
      <c r="G959" s="263"/>
      <c r="H959" s="186"/>
    </row>
    <row r="960" spans="1:8" ht="18.75" x14ac:dyDescent="0.3">
      <c r="A960" s="170">
        <v>8</v>
      </c>
      <c r="B960" s="171" t="s">
        <v>362</v>
      </c>
      <c r="C960" s="251"/>
      <c r="D960" s="251"/>
      <c r="E960" s="252"/>
      <c r="F960" s="191">
        <v>40</v>
      </c>
      <c r="G960" s="263"/>
      <c r="H960" s="186"/>
    </row>
    <row r="961" spans="1:8" ht="18.75" x14ac:dyDescent="0.3">
      <c r="A961" s="193" t="s">
        <v>430</v>
      </c>
      <c r="B961" s="194"/>
      <c r="C961" s="195"/>
      <c r="D961" s="195"/>
      <c r="E961" s="195"/>
      <c r="F961" s="196"/>
      <c r="G961" s="303">
        <f>SUM(G953:G958)</f>
        <v>402.25</v>
      </c>
      <c r="H961" s="182"/>
    </row>
    <row r="962" spans="1:8" ht="18.75" x14ac:dyDescent="0.3">
      <c r="A962" s="193" t="s">
        <v>363</v>
      </c>
      <c r="B962" s="194"/>
      <c r="C962" s="195"/>
      <c r="D962" s="195"/>
      <c r="E962" s="195"/>
      <c r="F962" s="196"/>
      <c r="G962" s="287">
        <f>G961/550*100</f>
        <v>73.136363636363626</v>
      </c>
      <c r="H962" s="182" t="str">
        <f t="shared" ref="H962" si="100">IF(G962&gt;=91,"A1",IF(G962&gt;=81,"A2",IF(G962&gt;=71,"B1",IF(G962&gt;=61,"B2",IF(G962&gt;=51,"C1",IF(G962&gt;=41,"C2",IF(G962&gt;=33,"D","E")))))))</f>
        <v>B1</v>
      </c>
    </row>
    <row r="963" spans="1:8" ht="18.75" x14ac:dyDescent="0.25">
      <c r="A963" s="199" t="s">
        <v>364</v>
      </c>
      <c r="B963" s="200"/>
      <c r="C963" s="200"/>
      <c r="D963" s="200"/>
      <c r="E963" s="201"/>
      <c r="F963" s="200"/>
      <c r="G963" s="200"/>
      <c r="H963" s="202"/>
    </row>
    <row r="964" spans="1:8" ht="18" x14ac:dyDescent="0.25">
      <c r="A964" s="577" t="s">
        <v>365</v>
      </c>
      <c r="B964" s="578"/>
      <c r="C964" s="578"/>
      <c r="D964" s="578"/>
      <c r="E964" s="578"/>
      <c r="F964" s="578"/>
      <c r="G964" s="578"/>
      <c r="H964" s="579"/>
    </row>
    <row r="965" spans="1:8" ht="18.75" x14ac:dyDescent="0.3">
      <c r="A965" s="580" t="s">
        <v>366</v>
      </c>
      <c r="B965" s="581"/>
      <c r="C965" s="581"/>
      <c r="D965" s="581"/>
      <c r="E965" s="581"/>
      <c r="F965" s="581"/>
      <c r="G965" s="581"/>
      <c r="H965" s="582"/>
    </row>
    <row r="966" spans="1:8" ht="18.75" x14ac:dyDescent="0.3">
      <c r="A966" s="580" t="s">
        <v>367</v>
      </c>
      <c r="B966" s="581"/>
      <c r="C966" s="581"/>
      <c r="D966" s="581"/>
      <c r="E966" s="581"/>
      <c r="F966" s="203"/>
      <c r="G966" s="204" t="s">
        <v>368</v>
      </c>
      <c r="H966" s="205"/>
    </row>
    <row r="967" spans="1:8" ht="18.75" x14ac:dyDescent="0.3">
      <c r="A967" s="206" t="s">
        <v>369</v>
      </c>
      <c r="B967" s="207"/>
      <c r="C967" s="207"/>
      <c r="D967" s="207"/>
      <c r="E967" s="208"/>
      <c r="F967" s="209"/>
      <c r="G967" s="209" t="s">
        <v>370</v>
      </c>
      <c r="H967" s="210"/>
    </row>
    <row r="968" spans="1:8" ht="18.75" x14ac:dyDescent="0.3">
      <c r="A968" s="580" t="s">
        <v>371</v>
      </c>
      <c r="B968" s="581"/>
      <c r="C968" s="581"/>
      <c r="D968" s="581"/>
      <c r="E968" s="581"/>
      <c r="F968" s="581"/>
      <c r="G968" s="581"/>
      <c r="H968" s="582"/>
    </row>
    <row r="969" spans="1:8" ht="18.75" x14ac:dyDescent="0.3">
      <c r="A969" s="580" t="s">
        <v>367</v>
      </c>
      <c r="B969" s="581"/>
      <c r="C969" s="581"/>
      <c r="D969" s="581"/>
      <c r="E969" s="581"/>
      <c r="F969" s="203"/>
      <c r="G969" s="204" t="s">
        <v>368</v>
      </c>
      <c r="H969" s="205"/>
    </row>
    <row r="970" spans="1:8" ht="18.75" x14ac:dyDescent="0.3">
      <c r="A970" s="211" t="s">
        <v>372</v>
      </c>
      <c r="B970" s="212"/>
      <c r="C970" s="212"/>
      <c r="D970" s="212"/>
      <c r="E970" s="213"/>
      <c r="F970" s="214"/>
      <c r="G970" s="215" t="s">
        <v>370</v>
      </c>
      <c r="H970" s="216"/>
    </row>
    <row r="971" spans="1:8" ht="18.75" x14ac:dyDescent="0.3">
      <c r="A971" s="211" t="s">
        <v>373</v>
      </c>
      <c r="B971" s="212"/>
      <c r="C971" s="212"/>
      <c r="D971" s="212"/>
      <c r="E971" s="213"/>
      <c r="F971" s="214"/>
      <c r="G971" s="209" t="s">
        <v>370</v>
      </c>
      <c r="H971" s="210"/>
    </row>
    <row r="972" spans="1:8" ht="18.75" x14ac:dyDescent="0.3">
      <c r="A972" s="211" t="s">
        <v>374</v>
      </c>
      <c r="B972" s="212"/>
      <c r="C972" s="212"/>
      <c r="D972" s="212"/>
      <c r="E972" s="213"/>
      <c r="F972" s="212"/>
      <c r="G972" s="217" t="s">
        <v>370</v>
      </c>
      <c r="H972" s="218"/>
    </row>
    <row r="973" spans="1:8" ht="18.75" x14ac:dyDescent="0.3">
      <c r="A973" s="211" t="s">
        <v>376</v>
      </c>
      <c r="B973" s="212"/>
      <c r="C973" s="212"/>
      <c r="D973" s="212"/>
      <c r="E973" s="213"/>
      <c r="F973" s="212"/>
      <c r="G973" s="217" t="s">
        <v>375</v>
      </c>
      <c r="H973" s="218"/>
    </row>
    <row r="974" spans="1:8" ht="18.75" x14ac:dyDescent="0.3">
      <c r="A974" s="580" t="s">
        <v>377</v>
      </c>
      <c r="B974" s="581"/>
      <c r="C974" s="581"/>
      <c r="D974" s="581"/>
      <c r="E974" s="581"/>
      <c r="F974" s="581"/>
      <c r="G974" s="581"/>
      <c r="H974" s="582"/>
    </row>
    <row r="975" spans="1:8" ht="18.75" x14ac:dyDescent="0.3">
      <c r="A975" s="580" t="s">
        <v>367</v>
      </c>
      <c r="B975" s="581"/>
      <c r="C975" s="581"/>
      <c r="D975" s="581"/>
      <c r="E975" s="581"/>
      <c r="F975" s="219"/>
      <c r="G975" s="219"/>
      <c r="H975" s="220"/>
    </row>
    <row r="976" spans="1:8" ht="18.75" x14ac:dyDescent="0.3">
      <c r="A976" s="206" t="s">
        <v>378</v>
      </c>
      <c r="B976" s="204"/>
      <c r="C976" s="221" t="s">
        <v>427</v>
      </c>
      <c r="D976" s="221"/>
      <c r="E976" s="222"/>
      <c r="F976" s="221"/>
      <c r="G976" s="221"/>
      <c r="H976" s="205"/>
    </row>
    <row r="977" spans="1:8" ht="18.75" x14ac:dyDescent="0.3">
      <c r="A977" s="223" t="s">
        <v>380</v>
      </c>
      <c r="B977" s="224"/>
      <c r="C977" s="217"/>
      <c r="D977" s="217"/>
      <c r="E977" s="225"/>
      <c r="F977" s="217"/>
      <c r="G977" s="217"/>
      <c r="H977" s="218"/>
    </row>
    <row r="978" spans="1:8" ht="18.75" x14ac:dyDescent="0.3">
      <c r="A978" s="580" t="s">
        <v>381</v>
      </c>
      <c r="B978" s="581"/>
      <c r="C978" s="581"/>
      <c r="D978" s="581"/>
      <c r="E978" s="598"/>
      <c r="F978" s="226"/>
      <c r="G978" s="215" t="s">
        <v>382</v>
      </c>
      <c r="H978" s="227"/>
    </row>
    <row r="979" spans="1:8" ht="18.75" x14ac:dyDescent="0.3">
      <c r="A979" s="228" t="s">
        <v>383</v>
      </c>
      <c r="B979" s="215" t="s">
        <v>19</v>
      </c>
      <c r="C979" s="215" t="s">
        <v>383</v>
      </c>
      <c r="D979" s="215" t="s">
        <v>19</v>
      </c>
      <c r="E979" s="229"/>
      <c r="F979" s="215" t="s">
        <v>384</v>
      </c>
      <c r="G979" s="215"/>
      <c r="H979" s="230" t="s">
        <v>19</v>
      </c>
    </row>
    <row r="980" spans="1:8" ht="18.75" x14ac:dyDescent="0.3">
      <c r="A980" s="231" t="s">
        <v>385</v>
      </c>
      <c r="B980" s="215" t="s">
        <v>386</v>
      </c>
      <c r="C980" s="232" t="s">
        <v>387</v>
      </c>
      <c r="D980" s="232" t="s">
        <v>388</v>
      </c>
      <c r="E980" s="229"/>
      <c r="F980" s="232">
        <v>3</v>
      </c>
      <c r="G980" s="232"/>
      <c r="H980" s="233" t="s">
        <v>375</v>
      </c>
    </row>
    <row r="981" spans="1:8" ht="18.75" x14ac:dyDescent="0.3">
      <c r="A981" s="231" t="s">
        <v>389</v>
      </c>
      <c r="B981" s="215" t="s">
        <v>390</v>
      </c>
      <c r="C981" s="232" t="s">
        <v>391</v>
      </c>
      <c r="D981" s="232" t="s">
        <v>392</v>
      </c>
      <c r="E981" s="229"/>
      <c r="F981" s="232">
        <v>2</v>
      </c>
      <c r="G981" s="232"/>
      <c r="H981" s="233" t="s">
        <v>370</v>
      </c>
    </row>
    <row r="982" spans="1:8" ht="18.75" x14ac:dyDescent="0.3">
      <c r="A982" s="231" t="s">
        <v>393</v>
      </c>
      <c r="B982" s="215" t="s">
        <v>394</v>
      </c>
      <c r="C982" s="232" t="s">
        <v>395</v>
      </c>
      <c r="D982" s="232" t="s">
        <v>396</v>
      </c>
      <c r="E982" s="229"/>
      <c r="F982" s="232">
        <v>1</v>
      </c>
      <c r="G982" s="232"/>
      <c r="H982" s="233" t="s">
        <v>397</v>
      </c>
    </row>
    <row r="983" spans="1:8" ht="18.75" x14ac:dyDescent="0.3">
      <c r="A983" s="231" t="s">
        <v>398</v>
      </c>
      <c r="B983" s="215" t="s">
        <v>399</v>
      </c>
      <c r="C983" s="232" t="s">
        <v>400</v>
      </c>
      <c r="D983" s="232" t="s">
        <v>401</v>
      </c>
      <c r="E983" s="234"/>
      <c r="F983" s="235"/>
      <c r="G983" s="236"/>
      <c r="H983" s="237"/>
    </row>
    <row r="984" spans="1:8" ht="19.5" thickBot="1" x14ac:dyDescent="0.35">
      <c r="A984" s="269" t="s">
        <v>405</v>
      </c>
      <c r="B984" s="270"/>
      <c r="C984" s="271" t="s">
        <v>402</v>
      </c>
      <c r="D984" s="272"/>
      <c r="E984" s="273"/>
      <c r="F984" s="272"/>
      <c r="G984" s="271" t="s">
        <v>403</v>
      </c>
      <c r="H984" s="258"/>
    </row>
    <row r="985" spans="1:8" ht="15.75" thickBot="1" x14ac:dyDescent="0.3">
      <c r="A985" s="318"/>
      <c r="H985" s="267"/>
    </row>
    <row r="986" spans="1:8" ht="18.75" x14ac:dyDescent="0.3">
      <c r="A986" s="583" t="s">
        <v>0</v>
      </c>
      <c r="B986" s="584"/>
      <c r="C986" s="584"/>
      <c r="D986" s="584"/>
      <c r="E986" s="584"/>
      <c r="F986" s="584"/>
      <c r="G986" s="584"/>
      <c r="H986" s="585"/>
    </row>
    <row r="987" spans="1:8" ht="15.75" x14ac:dyDescent="0.25">
      <c r="A987" s="586" t="s">
        <v>1</v>
      </c>
      <c r="B987" s="587"/>
      <c r="C987" s="587"/>
      <c r="D987" s="587"/>
      <c r="E987" s="587"/>
      <c r="F987" s="587"/>
      <c r="G987" s="587"/>
      <c r="H987" s="588"/>
    </row>
    <row r="988" spans="1:8" ht="18.75" x14ac:dyDescent="0.3">
      <c r="A988" s="589" t="s">
        <v>2</v>
      </c>
      <c r="B988" s="590"/>
      <c r="C988" s="590"/>
      <c r="D988" s="590"/>
      <c r="E988" s="590"/>
      <c r="F988" s="590"/>
      <c r="G988" s="590"/>
      <c r="H988" s="591"/>
    </row>
    <row r="989" spans="1:8" ht="15.75" x14ac:dyDescent="0.25">
      <c r="A989" s="586" t="s">
        <v>353</v>
      </c>
      <c r="B989" s="587"/>
      <c r="C989" s="587"/>
      <c r="D989" s="587"/>
      <c r="E989" s="587"/>
      <c r="F989" s="587"/>
      <c r="G989" s="587"/>
      <c r="H989" s="588"/>
    </row>
    <row r="990" spans="1:8" ht="18.75" x14ac:dyDescent="0.3">
      <c r="A990" s="589" t="s">
        <v>354</v>
      </c>
      <c r="B990" s="590"/>
      <c r="C990" s="590"/>
      <c r="D990" s="590"/>
      <c r="E990" s="590"/>
      <c r="F990" s="590"/>
      <c r="G990" s="590"/>
      <c r="H990" s="591"/>
    </row>
    <row r="991" spans="1:8" ht="18.75" x14ac:dyDescent="0.3">
      <c r="A991" s="152" t="s">
        <v>6</v>
      </c>
      <c r="C991" s="17" t="s">
        <v>423</v>
      </c>
      <c r="D991" s="155"/>
      <c r="E991" s="154"/>
      <c r="F991" s="155"/>
      <c r="G991" s="155"/>
      <c r="H991" s="156"/>
    </row>
    <row r="992" spans="1:8" ht="18.75" x14ac:dyDescent="0.3">
      <c r="A992" s="152" t="s">
        <v>9</v>
      </c>
      <c r="C992" s="16" t="s">
        <v>97</v>
      </c>
      <c r="D992" s="16"/>
      <c r="E992" s="154"/>
      <c r="F992" s="157" t="s">
        <v>355</v>
      </c>
      <c r="G992" s="157"/>
      <c r="H992" s="158">
        <v>22</v>
      </c>
    </row>
    <row r="993" spans="1:8" ht="18.75" x14ac:dyDescent="0.3">
      <c r="A993" s="152" t="s">
        <v>8</v>
      </c>
      <c r="C993" s="16">
        <v>1442</v>
      </c>
      <c r="D993" s="71"/>
      <c r="E993" s="159"/>
      <c r="F993" s="153"/>
      <c r="G993" s="153"/>
      <c r="H993" s="160"/>
    </row>
    <row r="994" spans="1:8" ht="18.75" x14ac:dyDescent="0.3">
      <c r="A994" s="152" t="s">
        <v>356</v>
      </c>
      <c r="B994" s="153"/>
      <c r="C994" s="16" t="s">
        <v>98</v>
      </c>
      <c r="D994" s="153"/>
      <c r="E994" s="154"/>
      <c r="F994" s="153"/>
      <c r="G994" s="153"/>
      <c r="H994" s="245"/>
    </row>
    <row r="995" spans="1:8" ht="18.75" x14ac:dyDescent="0.3">
      <c r="A995" s="152" t="s">
        <v>14</v>
      </c>
      <c r="B995" s="153"/>
      <c r="C995" s="328" t="s">
        <v>99</v>
      </c>
      <c r="D995" s="153"/>
      <c r="E995" s="154"/>
      <c r="F995" s="153"/>
      <c r="G995" s="153"/>
      <c r="H995" s="245"/>
    </row>
    <row r="996" spans="1:8" ht="18.75" x14ac:dyDescent="0.3">
      <c r="A996" s="575" t="s">
        <v>357</v>
      </c>
      <c r="B996" s="566"/>
      <c r="C996" s="566"/>
      <c r="D996" s="566"/>
      <c r="E996" s="566"/>
      <c r="F996" s="566"/>
      <c r="G996" s="566"/>
      <c r="H996" s="576"/>
    </row>
    <row r="997" spans="1:8" ht="18.75" x14ac:dyDescent="0.3">
      <c r="A997" s="575" t="s">
        <v>337</v>
      </c>
      <c r="B997" s="566"/>
      <c r="C997" s="566"/>
      <c r="D997" s="566"/>
      <c r="E997" s="566"/>
      <c r="F997" s="566"/>
      <c r="G997" s="566"/>
      <c r="H997" s="576"/>
    </row>
    <row r="998" spans="1:8" ht="56.25" x14ac:dyDescent="0.25">
      <c r="A998" s="165" t="s">
        <v>16</v>
      </c>
      <c r="B998" s="166" t="s">
        <v>17</v>
      </c>
      <c r="C998" s="246" t="s">
        <v>342</v>
      </c>
      <c r="D998" s="246" t="s">
        <v>358</v>
      </c>
      <c r="E998" s="247" t="s">
        <v>344</v>
      </c>
      <c r="F998" s="248" t="s">
        <v>345</v>
      </c>
      <c r="G998" s="246" t="s">
        <v>346</v>
      </c>
      <c r="H998" s="169" t="s">
        <v>19</v>
      </c>
    </row>
    <row r="999" spans="1:8" ht="18.75" x14ac:dyDescent="0.3">
      <c r="A999" s="170">
        <v>1</v>
      </c>
      <c r="B999" s="171" t="s">
        <v>21</v>
      </c>
      <c r="C999" s="260">
        <v>8</v>
      </c>
      <c r="D999" s="173">
        <v>5</v>
      </c>
      <c r="E999" s="174">
        <v>4</v>
      </c>
      <c r="F999" s="260">
        <v>53.5</v>
      </c>
      <c r="G999" s="294">
        <f t="shared" ref="G999:G1000" si="101">SUM(C999:F999)</f>
        <v>70.5</v>
      </c>
      <c r="H999" s="261" t="str">
        <f t="shared" ref="H999:H1004" si="102">IF(G999&gt;=91,"A1",IF(G999&gt;=81,"A2",IF(G999&gt;=71,"B1",IF(G999&gt;=61,"B2",IF(G999&gt;=51,"C1",IF(G999&gt;=41,"C2",IF(G999&gt;=33,"D","E")))))))</f>
        <v>B2</v>
      </c>
    </row>
    <row r="1000" spans="1:8" ht="18.75" x14ac:dyDescent="0.3">
      <c r="A1000" s="170">
        <v>2</v>
      </c>
      <c r="B1000" s="171" t="s">
        <v>22</v>
      </c>
      <c r="C1000" s="260">
        <v>8.5</v>
      </c>
      <c r="D1000" s="173">
        <v>4</v>
      </c>
      <c r="E1000" s="174">
        <v>4</v>
      </c>
      <c r="F1000" s="173">
        <v>63.5</v>
      </c>
      <c r="G1000" s="173">
        <f t="shared" si="101"/>
        <v>80</v>
      </c>
      <c r="H1000" s="176" t="str">
        <f t="shared" si="102"/>
        <v>B1</v>
      </c>
    </row>
    <row r="1001" spans="1:8" ht="18.75" x14ac:dyDescent="0.3">
      <c r="A1001" s="170">
        <v>3</v>
      </c>
      <c r="B1001" s="171" t="s">
        <v>23</v>
      </c>
      <c r="C1001" s="173">
        <v>7.5</v>
      </c>
      <c r="D1001" s="173">
        <v>5</v>
      </c>
      <c r="E1001" s="174">
        <v>5</v>
      </c>
      <c r="F1001" s="173">
        <v>65.5</v>
      </c>
      <c r="G1001" s="173">
        <f t="shared" ref="G1001" si="103">SUM(C1001:F1001)</f>
        <v>83</v>
      </c>
      <c r="H1001" s="176" t="str">
        <f t="shared" si="102"/>
        <v>A2</v>
      </c>
    </row>
    <row r="1002" spans="1:8" ht="18.75" x14ac:dyDescent="0.3">
      <c r="A1002" s="170">
        <v>4</v>
      </c>
      <c r="B1002" s="171" t="s">
        <v>24</v>
      </c>
      <c r="C1002" s="329">
        <v>9</v>
      </c>
      <c r="D1002" s="173">
        <v>5</v>
      </c>
      <c r="E1002" s="174">
        <v>5</v>
      </c>
      <c r="F1002" s="173">
        <v>69</v>
      </c>
      <c r="G1002" s="173">
        <f t="shared" ref="G1002:G1003" si="104">SUM(C1002:F1002)</f>
        <v>88</v>
      </c>
      <c r="H1002" s="176" t="str">
        <f t="shared" si="102"/>
        <v>A2</v>
      </c>
    </row>
    <row r="1003" spans="1:8" ht="18.75" x14ac:dyDescent="0.3">
      <c r="A1003" s="170">
        <v>5</v>
      </c>
      <c r="B1003" s="171" t="s">
        <v>359</v>
      </c>
      <c r="C1003" s="173">
        <v>9.25</v>
      </c>
      <c r="D1003" s="173">
        <v>5</v>
      </c>
      <c r="E1003" s="174">
        <v>5</v>
      </c>
      <c r="F1003" s="173">
        <v>73</v>
      </c>
      <c r="G1003" s="179">
        <f t="shared" si="104"/>
        <v>92.25</v>
      </c>
      <c r="H1003" s="176" t="str">
        <f t="shared" si="102"/>
        <v>A1</v>
      </c>
    </row>
    <row r="1004" spans="1:8" ht="18.75" x14ac:dyDescent="0.3">
      <c r="A1004" s="170">
        <v>6</v>
      </c>
      <c r="B1004" s="180" t="s">
        <v>360</v>
      </c>
      <c r="C1004" s="173">
        <v>9.75</v>
      </c>
      <c r="D1004" s="173"/>
      <c r="E1004" s="174"/>
      <c r="F1004" s="173"/>
      <c r="G1004" s="260">
        <v>47.5</v>
      </c>
      <c r="H1004" s="182" t="str">
        <f t="shared" si="102"/>
        <v>C2</v>
      </c>
    </row>
    <row r="1005" spans="1:8" ht="18.75" x14ac:dyDescent="0.3">
      <c r="A1005" s="170">
        <v>7</v>
      </c>
      <c r="B1005" s="171" t="s">
        <v>361</v>
      </c>
      <c r="C1005" s="183"/>
      <c r="D1005" s="183"/>
      <c r="E1005" s="174"/>
      <c r="F1005" s="250">
        <v>43</v>
      </c>
      <c r="G1005" s="263"/>
      <c r="H1005" s="182"/>
    </row>
    <row r="1006" spans="1:8" ht="18.75" x14ac:dyDescent="0.3">
      <c r="A1006" s="170">
        <v>8</v>
      </c>
      <c r="B1006" s="171" t="s">
        <v>362</v>
      </c>
      <c r="C1006" s="251"/>
      <c r="D1006" s="251"/>
      <c r="E1006" s="252"/>
      <c r="F1006" s="191">
        <v>44.5</v>
      </c>
      <c r="G1006" s="263"/>
      <c r="H1006" s="182"/>
    </row>
    <row r="1007" spans="1:8" ht="18.75" x14ac:dyDescent="0.3">
      <c r="A1007" s="193" t="s">
        <v>430</v>
      </c>
      <c r="B1007" s="194"/>
      <c r="C1007" s="195"/>
      <c r="D1007" s="195"/>
      <c r="E1007" s="195"/>
      <c r="F1007" s="196"/>
      <c r="G1007" s="265">
        <f>SUM(G999:G1004)</f>
        <v>461.25</v>
      </c>
      <c r="H1007" s="182"/>
    </row>
    <row r="1008" spans="1:8" ht="18.75" x14ac:dyDescent="0.3">
      <c r="A1008" s="193" t="s">
        <v>363</v>
      </c>
      <c r="B1008" s="194"/>
      <c r="C1008" s="195"/>
      <c r="D1008" s="195"/>
      <c r="E1008" s="195"/>
      <c r="F1008" s="196"/>
      <c r="G1008" s="198">
        <f>G1007/550*100</f>
        <v>83.86363636363636</v>
      </c>
      <c r="H1008" s="182" t="str">
        <f t="shared" ref="H1008" si="105">IF(G1008&gt;=91,"A1",IF(G1008&gt;=81,"A2",IF(G1008&gt;=71,"B1",IF(G1008&gt;=61,"B2",IF(G1008&gt;=51,"C1",IF(G1008&gt;=41,"C2",IF(G1008&gt;=33,"D","E")))))))</f>
        <v>A2</v>
      </c>
    </row>
    <row r="1009" spans="1:8" ht="18.75" x14ac:dyDescent="0.25">
      <c r="A1009" s="199" t="s">
        <v>364</v>
      </c>
      <c r="B1009" s="200"/>
      <c r="C1009" s="200"/>
      <c r="D1009" s="200"/>
      <c r="E1009" s="201"/>
      <c r="F1009" s="200"/>
      <c r="G1009" s="200"/>
      <c r="H1009" s="202"/>
    </row>
    <row r="1010" spans="1:8" ht="18" x14ac:dyDescent="0.25">
      <c r="A1010" s="577" t="s">
        <v>365</v>
      </c>
      <c r="B1010" s="578"/>
      <c r="C1010" s="578"/>
      <c r="D1010" s="578"/>
      <c r="E1010" s="578"/>
      <c r="F1010" s="578"/>
      <c r="G1010" s="578"/>
      <c r="H1010" s="579"/>
    </row>
    <row r="1011" spans="1:8" ht="18.75" x14ac:dyDescent="0.3">
      <c r="A1011" s="580" t="s">
        <v>366</v>
      </c>
      <c r="B1011" s="581"/>
      <c r="C1011" s="581"/>
      <c r="D1011" s="581"/>
      <c r="E1011" s="581"/>
      <c r="F1011" s="581"/>
      <c r="G1011" s="581"/>
      <c r="H1011" s="582"/>
    </row>
    <row r="1012" spans="1:8" ht="18.75" x14ac:dyDescent="0.3">
      <c r="A1012" s="580" t="s">
        <v>367</v>
      </c>
      <c r="B1012" s="581"/>
      <c r="C1012" s="581"/>
      <c r="D1012" s="581"/>
      <c r="E1012" s="581"/>
      <c r="F1012" s="203"/>
      <c r="G1012" s="204" t="s">
        <v>368</v>
      </c>
      <c r="H1012" s="205"/>
    </row>
    <row r="1013" spans="1:8" ht="18.75" x14ac:dyDescent="0.3">
      <c r="A1013" s="206" t="s">
        <v>369</v>
      </c>
      <c r="B1013" s="207"/>
      <c r="C1013" s="207"/>
      <c r="D1013" s="207"/>
      <c r="E1013" s="208"/>
      <c r="F1013" s="209"/>
      <c r="G1013" s="209" t="s">
        <v>370</v>
      </c>
      <c r="H1013" s="210"/>
    </row>
    <row r="1014" spans="1:8" ht="18.75" x14ac:dyDescent="0.3">
      <c r="A1014" s="580" t="s">
        <v>371</v>
      </c>
      <c r="B1014" s="581"/>
      <c r="C1014" s="581"/>
      <c r="D1014" s="581"/>
      <c r="E1014" s="581"/>
      <c r="F1014" s="581"/>
      <c r="G1014" s="581"/>
      <c r="H1014" s="582"/>
    </row>
    <row r="1015" spans="1:8" ht="18.75" x14ac:dyDescent="0.3">
      <c r="A1015" s="580" t="s">
        <v>367</v>
      </c>
      <c r="B1015" s="581"/>
      <c r="C1015" s="581"/>
      <c r="D1015" s="581"/>
      <c r="E1015" s="581"/>
      <c r="F1015" s="203"/>
      <c r="G1015" s="204" t="s">
        <v>368</v>
      </c>
      <c r="H1015" s="205"/>
    </row>
    <row r="1016" spans="1:8" ht="18.75" x14ac:dyDescent="0.3">
      <c r="A1016" s="211" t="s">
        <v>372</v>
      </c>
      <c r="B1016" s="212"/>
      <c r="C1016" s="212"/>
      <c r="D1016" s="212"/>
      <c r="E1016" s="213"/>
      <c r="F1016" s="214"/>
      <c r="G1016" s="215" t="s">
        <v>370</v>
      </c>
      <c r="H1016" s="216"/>
    </row>
    <row r="1017" spans="1:8" ht="18.75" x14ac:dyDescent="0.3">
      <c r="A1017" s="211" t="s">
        <v>373</v>
      </c>
      <c r="B1017" s="212"/>
      <c r="C1017" s="212"/>
      <c r="D1017" s="212"/>
      <c r="E1017" s="213"/>
      <c r="F1017" s="214"/>
      <c r="G1017" s="209" t="s">
        <v>370</v>
      </c>
      <c r="H1017" s="210"/>
    </row>
    <row r="1018" spans="1:8" ht="18.75" x14ac:dyDescent="0.3">
      <c r="A1018" s="211" t="s">
        <v>374</v>
      </c>
      <c r="B1018" s="212"/>
      <c r="C1018" s="212"/>
      <c r="D1018" s="212"/>
      <c r="E1018" s="213"/>
      <c r="F1018" s="212"/>
      <c r="G1018" s="217" t="s">
        <v>370</v>
      </c>
      <c r="H1018" s="218"/>
    </row>
    <row r="1019" spans="1:8" ht="18.75" x14ac:dyDescent="0.3">
      <c r="A1019" s="211" t="s">
        <v>376</v>
      </c>
      <c r="B1019" s="212"/>
      <c r="C1019" s="212"/>
      <c r="D1019" s="212"/>
      <c r="E1019" s="213"/>
      <c r="F1019" s="212"/>
      <c r="G1019" s="217" t="s">
        <v>375</v>
      </c>
      <c r="H1019" s="218"/>
    </row>
    <row r="1020" spans="1:8" ht="18.75" x14ac:dyDescent="0.3">
      <c r="A1020" s="580" t="s">
        <v>377</v>
      </c>
      <c r="B1020" s="581"/>
      <c r="C1020" s="581"/>
      <c r="D1020" s="581"/>
      <c r="E1020" s="581"/>
      <c r="F1020" s="581"/>
      <c r="G1020" s="581"/>
      <c r="H1020" s="582"/>
    </row>
    <row r="1021" spans="1:8" ht="18.75" x14ac:dyDescent="0.3">
      <c r="A1021" s="580" t="s">
        <v>367</v>
      </c>
      <c r="B1021" s="581"/>
      <c r="C1021" s="581"/>
      <c r="D1021" s="581"/>
      <c r="E1021" s="581"/>
      <c r="F1021" s="219"/>
      <c r="G1021" s="219"/>
      <c r="H1021" s="220"/>
    </row>
    <row r="1022" spans="1:8" ht="18.75" x14ac:dyDescent="0.3">
      <c r="A1022" s="206" t="s">
        <v>378</v>
      </c>
      <c r="B1022" s="204"/>
      <c r="C1022" s="221" t="s">
        <v>431</v>
      </c>
      <c r="D1022" s="221"/>
      <c r="E1022" s="222"/>
      <c r="F1022" s="221"/>
      <c r="G1022" s="221"/>
      <c r="H1022" s="205"/>
    </row>
    <row r="1023" spans="1:8" ht="18.75" x14ac:dyDescent="0.3">
      <c r="A1023" s="223" t="s">
        <v>380</v>
      </c>
      <c r="B1023" s="224"/>
      <c r="C1023" s="217"/>
      <c r="D1023" s="217"/>
      <c r="E1023" s="225"/>
      <c r="F1023" s="217"/>
      <c r="G1023" s="217"/>
      <c r="H1023" s="218"/>
    </row>
    <row r="1024" spans="1:8" ht="18.75" x14ac:dyDescent="0.3">
      <c r="A1024" s="580" t="s">
        <v>381</v>
      </c>
      <c r="B1024" s="581"/>
      <c r="C1024" s="581"/>
      <c r="D1024" s="581"/>
      <c r="E1024" s="598"/>
      <c r="F1024" s="226"/>
      <c r="G1024" s="215" t="s">
        <v>382</v>
      </c>
      <c r="H1024" s="227"/>
    </row>
    <row r="1025" spans="1:8" ht="18.75" x14ac:dyDescent="0.3">
      <c r="A1025" s="228" t="s">
        <v>383</v>
      </c>
      <c r="B1025" s="215" t="s">
        <v>19</v>
      </c>
      <c r="C1025" s="215" t="s">
        <v>383</v>
      </c>
      <c r="D1025" s="215" t="s">
        <v>19</v>
      </c>
      <c r="E1025" s="229"/>
      <c r="F1025" s="215" t="s">
        <v>384</v>
      </c>
      <c r="G1025" s="215"/>
      <c r="H1025" s="230" t="s">
        <v>19</v>
      </c>
    </row>
    <row r="1026" spans="1:8" ht="18.75" x14ac:dyDescent="0.3">
      <c r="A1026" s="231" t="s">
        <v>385</v>
      </c>
      <c r="B1026" s="215" t="s">
        <v>386</v>
      </c>
      <c r="C1026" s="232" t="s">
        <v>387</v>
      </c>
      <c r="D1026" s="232" t="s">
        <v>388</v>
      </c>
      <c r="E1026" s="229"/>
      <c r="F1026" s="232">
        <v>3</v>
      </c>
      <c r="G1026" s="232"/>
      <c r="H1026" s="233" t="s">
        <v>375</v>
      </c>
    </row>
    <row r="1027" spans="1:8" ht="18.75" x14ac:dyDescent="0.3">
      <c r="A1027" s="231" t="s">
        <v>389</v>
      </c>
      <c r="B1027" s="215" t="s">
        <v>390</v>
      </c>
      <c r="C1027" s="232" t="s">
        <v>391</v>
      </c>
      <c r="D1027" s="232" t="s">
        <v>392</v>
      </c>
      <c r="E1027" s="229"/>
      <c r="F1027" s="232">
        <v>2</v>
      </c>
      <c r="G1027" s="232"/>
      <c r="H1027" s="233" t="s">
        <v>370</v>
      </c>
    </row>
    <row r="1028" spans="1:8" ht="18.75" x14ac:dyDescent="0.3">
      <c r="A1028" s="231" t="s">
        <v>393</v>
      </c>
      <c r="B1028" s="215" t="s">
        <v>394</v>
      </c>
      <c r="C1028" s="232" t="s">
        <v>395</v>
      </c>
      <c r="D1028" s="232" t="s">
        <v>396</v>
      </c>
      <c r="E1028" s="229"/>
      <c r="F1028" s="232">
        <v>1</v>
      </c>
      <c r="G1028" s="232"/>
      <c r="H1028" s="233" t="s">
        <v>397</v>
      </c>
    </row>
    <row r="1029" spans="1:8" ht="18.75" x14ac:dyDescent="0.3">
      <c r="A1029" s="231" t="s">
        <v>398</v>
      </c>
      <c r="B1029" s="215" t="s">
        <v>399</v>
      </c>
      <c r="C1029" s="232" t="s">
        <v>400</v>
      </c>
      <c r="D1029" s="232" t="s">
        <v>401</v>
      </c>
      <c r="E1029" s="234"/>
      <c r="F1029" s="235"/>
      <c r="G1029" s="236"/>
      <c r="H1029" s="237"/>
    </row>
    <row r="1030" spans="1:8" ht="19.5" thickBot="1" x14ac:dyDescent="0.35">
      <c r="A1030" s="269" t="s">
        <v>405</v>
      </c>
      <c r="B1030" s="270"/>
      <c r="C1030" s="271" t="s">
        <v>402</v>
      </c>
      <c r="D1030" s="272"/>
      <c r="E1030" s="273"/>
      <c r="F1030" s="272"/>
      <c r="G1030" s="271" t="s">
        <v>403</v>
      </c>
      <c r="H1030" s="258"/>
    </row>
    <row r="1031" spans="1:8" ht="15.75" thickBot="1" x14ac:dyDescent="0.3">
      <c r="A1031" s="318"/>
      <c r="H1031" s="267"/>
    </row>
    <row r="1032" spans="1:8" ht="18.75" x14ac:dyDescent="0.3">
      <c r="A1032" s="583" t="s">
        <v>0</v>
      </c>
      <c r="B1032" s="584"/>
      <c r="C1032" s="584"/>
      <c r="D1032" s="584"/>
      <c r="E1032" s="584"/>
      <c r="F1032" s="584"/>
      <c r="G1032" s="584"/>
      <c r="H1032" s="585"/>
    </row>
    <row r="1033" spans="1:8" ht="15.75" x14ac:dyDescent="0.25">
      <c r="A1033" s="586" t="s">
        <v>1</v>
      </c>
      <c r="B1033" s="587"/>
      <c r="C1033" s="587"/>
      <c r="D1033" s="587"/>
      <c r="E1033" s="587"/>
      <c r="F1033" s="587"/>
      <c r="G1033" s="587"/>
      <c r="H1033" s="588"/>
    </row>
    <row r="1034" spans="1:8" ht="18.75" x14ac:dyDescent="0.3">
      <c r="A1034" s="589" t="s">
        <v>2</v>
      </c>
      <c r="B1034" s="590"/>
      <c r="C1034" s="590"/>
      <c r="D1034" s="590"/>
      <c r="E1034" s="590"/>
      <c r="F1034" s="590"/>
      <c r="G1034" s="590"/>
      <c r="H1034" s="591"/>
    </row>
    <row r="1035" spans="1:8" ht="15.75" x14ac:dyDescent="0.25">
      <c r="A1035" s="586" t="s">
        <v>353</v>
      </c>
      <c r="B1035" s="587"/>
      <c r="C1035" s="587"/>
      <c r="D1035" s="587"/>
      <c r="E1035" s="587"/>
      <c r="F1035" s="587"/>
      <c r="G1035" s="587"/>
      <c r="H1035" s="588"/>
    </row>
    <row r="1036" spans="1:8" ht="18.75" x14ac:dyDescent="0.3">
      <c r="A1036" s="589" t="s">
        <v>354</v>
      </c>
      <c r="B1036" s="590"/>
      <c r="C1036" s="590"/>
      <c r="D1036" s="590"/>
      <c r="E1036" s="590"/>
      <c r="F1036" s="590"/>
      <c r="G1036" s="590"/>
      <c r="H1036" s="591"/>
    </row>
    <row r="1037" spans="1:8" ht="18.75" x14ac:dyDescent="0.3">
      <c r="A1037" s="152" t="s">
        <v>6</v>
      </c>
      <c r="C1037" s="17" t="s">
        <v>423</v>
      </c>
      <c r="D1037" s="155"/>
      <c r="E1037" s="154"/>
      <c r="F1037" s="155"/>
      <c r="G1037" s="155"/>
      <c r="H1037" s="156"/>
    </row>
    <row r="1038" spans="1:8" ht="18.75" x14ac:dyDescent="0.3">
      <c r="A1038" s="152" t="s">
        <v>9</v>
      </c>
      <c r="C1038" s="16" t="s">
        <v>100</v>
      </c>
      <c r="D1038" s="16"/>
      <c r="E1038" s="154"/>
      <c r="F1038" s="157" t="s">
        <v>355</v>
      </c>
      <c r="G1038" s="157"/>
      <c r="H1038" s="158">
        <v>23</v>
      </c>
    </row>
    <row r="1039" spans="1:8" ht="18.75" x14ac:dyDescent="0.3">
      <c r="A1039" s="152" t="s">
        <v>8</v>
      </c>
      <c r="C1039" s="259">
        <v>1253</v>
      </c>
      <c r="D1039" s="71"/>
      <c r="E1039" s="159"/>
      <c r="F1039" s="153"/>
      <c r="G1039" s="153"/>
      <c r="H1039" s="160"/>
    </row>
    <row r="1040" spans="1:8" ht="18.75" x14ac:dyDescent="0.3">
      <c r="A1040" s="152" t="s">
        <v>356</v>
      </c>
      <c r="B1040" s="153"/>
      <c r="C1040" s="16" t="s">
        <v>101</v>
      </c>
      <c r="D1040" s="16"/>
      <c r="E1040" s="154"/>
      <c r="F1040" s="153"/>
      <c r="G1040" s="153"/>
      <c r="H1040" s="245"/>
    </row>
    <row r="1041" spans="1:8" ht="18.75" x14ac:dyDescent="0.3">
      <c r="A1041" s="152" t="s">
        <v>14</v>
      </c>
      <c r="B1041" s="153"/>
      <c r="C1041" s="328" t="s">
        <v>102</v>
      </c>
      <c r="D1041" s="330"/>
      <c r="E1041" s="154"/>
      <c r="F1041" s="153"/>
      <c r="G1041" s="153"/>
      <c r="H1041" s="245"/>
    </row>
    <row r="1042" spans="1:8" ht="18.75" x14ac:dyDescent="0.3">
      <c r="A1042" s="575" t="s">
        <v>357</v>
      </c>
      <c r="B1042" s="566"/>
      <c r="C1042" s="566"/>
      <c r="D1042" s="566"/>
      <c r="E1042" s="566"/>
      <c r="F1042" s="566"/>
      <c r="G1042" s="566"/>
      <c r="H1042" s="576"/>
    </row>
    <row r="1043" spans="1:8" ht="18.75" x14ac:dyDescent="0.3">
      <c r="A1043" s="575" t="s">
        <v>337</v>
      </c>
      <c r="B1043" s="566"/>
      <c r="C1043" s="566"/>
      <c r="D1043" s="566"/>
      <c r="E1043" s="566"/>
      <c r="F1043" s="566"/>
      <c r="G1043" s="566"/>
      <c r="H1043" s="576"/>
    </row>
    <row r="1044" spans="1:8" ht="56.25" x14ac:dyDescent="0.25">
      <c r="A1044" s="165" t="s">
        <v>16</v>
      </c>
      <c r="B1044" s="166" t="s">
        <v>17</v>
      </c>
      <c r="C1044" s="246" t="s">
        <v>342</v>
      </c>
      <c r="D1044" s="246" t="s">
        <v>358</v>
      </c>
      <c r="E1044" s="247" t="s">
        <v>344</v>
      </c>
      <c r="F1044" s="248" t="s">
        <v>345</v>
      </c>
      <c r="G1044" s="246" t="s">
        <v>346</v>
      </c>
      <c r="H1044" s="169" t="s">
        <v>19</v>
      </c>
    </row>
    <row r="1045" spans="1:8" ht="18.75" x14ac:dyDescent="0.3">
      <c r="A1045" s="170">
        <v>1</v>
      </c>
      <c r="B1045" s="171" t="s">
        <v>21</v>
      </c>
      <c r="C1045" s="331">
        <v>2.25</v>
      </c>
      <c r="D1045" s="332">
        <v>3</v>
      </c>
      <c r="E1045" s="333">
        <v>3</v>
      </c>
      <c r="F1045" s="331">
        <v>10.5</v>
      </c>
      <c r="G1045" s="334">
        <f t="shared" ref="G1045:G1046" si="106">SUM(C1045:F1045)</f>
        <v>18.75</v>
      </c>
      <c r="H1045" s="335" t="str">
        <f t="shared" ref="H1045:H1050" si="107">IF(G1045&gt;=91,"A1",IF(G1045&gt;=81,"A2",IF(G1045&gt;=71,"B1",IF(G1045&gt;=61,"B2",IF(G1045&gt;=51,"C1",IF(G1045&gt;=41,"C2",IF(G1045&gt;=33,"D","E")))))))</f>
        <v>E</v>
      </c>
    </row>
    <row r="1046" spans="1:8" ht="18.75" x14ac:dyDescent="0.3">
      <c r="A1046" s="170">
        <v>2</v>
      </c>
      <c r="B1046" s="171" t="s">
        <v>22</v>
      </c>
      <c r="C1046" s="331">
        <v>3.5</v>
      </c>
      <c r="D1046" s="332">
        <v>4</v>
      </c>
      <c r="E1046" s="333">
        <v>4</v>
      </c>
      <c r="F1046" s="332">
        <v>22.5</v>
      </c>
      <c r="G1046" s="332">
        <f t="shared" si="106"/>
        <v>34</v>
      </c>
      <c r="H1046" s="336" t="str">
        <f t="shared" si="107"/>
        <v>D</v>
      </c>
    </row>
    <row r="1047" spans="1:8" ht="18.75" x14ac:dyDescent="0.3">
      <c r="A1047" s="170">
        <v>3</v>
      </c>
      <c r="B1047" s="171" t="s">
        <v>23</v>
      </c>
      <c r="C1047" s="173">
        <v>1.75</v>
      </c>
      <c r="D1047" s="173">
        <v>2</v>
      </c>
      <c r="E1047" s="174">
        <v>2</v>
      </c>
      <c r="F1047" s="173">
        <v>16</v>
      </c>
      <c r="G1047" s="183">
        <f t="shared" ref="G1047" si="108">SUM(C1047:F1047)</f>
        <v>21.75</v>
      </c>
      <c r="H1047" s="176" t="str">
        <f t="shared" si="107"/>
        <v>E</v>
      </c>
    </row>
    <row r="1048" spans="1:8" ht="18.75" x14ac:dyDescent="0.3">
      <c r="A1048" s="170">
        <v>4</v>
      </c>
      <c r="B1048" s="171" t="s">
        <v>24</v>
      </c>
      <c r="C1048" s="329">
        <v>3.75</v>
      </c>
      <c r="D1048" s="173">
        <v>2.5</v>
      </c>
      <c r="E1048" s="174">
        <v>3</v>
      </c>
      <c r="F1048" s="173">
        <v>20</v>
      </c>
      <c r="G1048" s="183">
        <f t="shared" ref="G1048:G1049" si="109">SUM(C1048:F1048)</f>
        <v>29.25</v>
      </c>
      <c r="H1048" s="176" t="str">
        <f t="shared" si="107"/>
        <v>E</v>
      </c>
    </row>
    <row r="1049" spans="1:8" ht="18.75" x14ac:dyDescent="0.3">
      <c r="A1049" s="170">
        <v>5</v>
      </c>
      <c r="B1049" s="171" t="s">
        <v>359</v>
      </c>
      <c r="C1049" s="332">
        <v>4.75</v>
      </c>
      <c r="D1049" s="332">
        <v>3</v>
      </c>
      <c r="E1049" s="333">
        <v>2</v>
      </c>
      <c r="F1049" s="332">
        <v>9.5</v>
      </c>
      <c r="G1049" s="337">
        <f t="shared" si="109"/>
        <v>19.25</v>
      </c>
      <c r="H1049" s="336" t="str">
        <f t="shared" si="107"/>
        <v>E</v>
      </c>
    </row>
    <row r="1050" spans="1:8" ht="18.75" x14ac:dyDescent="0.3">
      <c r="A1050" s="170">
        <v>6</v>
      </c>
      <c r="B1050" s="180" t="s">
        <v>360</v>
      </c>
      <c r="C1050" s="173" t="s">
        <v>103</v>
      </c>
      <c r="D1050" s="173"/>
      <c r="E1050" s="174"/>
      <c r="F1050" s="173"/>
      <c r="G1050" s="181">
        <v>14</v>
      </c>
      <c r="H1050" s="182" t="str">
        <f t="shared" si="107"/>
        <v>E</v>
      </c>
    </row>
    <row r="1051" spans="1:8" ht="18.75" x14ac:dyDescent="0.3">
      <c r="A1051" s="170">
        <v>7</v>
      </c>
      <c r="B1051" s="171" t="s">
        <v>361</v>
      </c>
      <c r="C1051" s="183"/>
      <c r="D1051" s="183"/>
      <c r="E1051" s="174"/>
      <c r="F1051" s="250">
        <v>20</v>
      </c>
      <c r="G1051" s="181"/>
      <c r="H1051" s="182"/>
    </row>
    <row r="1052" spans="1:8" ht="18.75" x14ac:dyDescent="0.3">
      <c r="A1052" s="170">
        <v>8</v>
      </c>
      <c r="B1052" s="171" t="s">
        <v>362</v>
      </c>
      <c r="C1052" s="251"/>
      <c r="D1052" s="251"/>
      <c r="E1052" s="252"/>
      <c r="F1052" s="191">
        <v>15.5</v>
      </c>
      <c r="G1052" s="181"/>
      <c r="H1052" s="182"/>
    </row>
    <row r="1053" spans="1:8" ht="18.75" x14ac:dyDescent="0.3">
      <c r="A1053" s="193" t="s">
        <v>430</v>
      </c>
      <c r="B1053" s="194"/>
      <c r="C1053" s="195"/>
      <c r="D1053" s="195"/>
      <c r="E1053" s="195"/>
      <c r="F1053" s="196"/>
      <c r="G1053" s="197">
        <f>SUM(G1045:G1050)</f>
        <v>137</v>
      </c>
      <c r="H1053" s="182"/>
    </row>
    <row r="1054" spans="1:8" ht="18.75" x14ac:dyDescent="0.3">
      <c r="A1054" s="193" t="s">
        <v>363</v>
      </c>
      <c r="B1054" s="194"/>
      <c r="C1054" s="195"/>
      <c r="D1054" s="195"/>
      <c r="E1054" s="195"/>
      <c r="F1054" s="196"/>
      <c r="G1054" s="198">
        <f>G1053/550*100</f>
        <v>24.90909090909091</v>
      </c>
      <c r="H1054" s="182" t="str">
        <f t="shared" ref="H1054" si="110">IF(G1054&gt;=91,"A1",IF(G1054&gt;=81,"A2",IF(G1054&gt;=71,"B1",IF(G1054&gt;=61,"B2",IF(G1054&gt;=51,"C1",IF(G1054&gt;=41,"C2",IF(G1054&gt;=33,"D","E")))))))</f>
        <v>E</v>
      </c>
    </row>
    <row r="1055" spans="1:8" ht="18.75" x14ac:dyDescent="0.25">
      <c r="A1055" s="199" t="s">
        <v>364</v>
      </c>
      <c r="B1055" s="200"/>
      <c r="C1055" s="200"/>
      <c r="D1055" s="200"/>
      <c r="E1055" s="201"/>
      <c r="F1055" s="200"/>
      <c r="G1055" s="200"/>
      <c r="H1055" s="202"/>
    </row>
    <row r="1056" spans="1:8" ht="18" x14ac:dyDescent="0.25">
      <c r="A1056" s="577" t="s">
        <v>365</v>
      </c>
      <c r="B1056" s="578"/>
      <c r="C1056" s="578"/>
      <c r="D1056" s="578"/>
      <c r="E1056" s="578"/>
      <c r="F1056" s="578"/>
      <c r="G1056" s="578"/>
      <c r="H1056" s="579"/>
    </row>
    <row r="1057" spans="1:8" ht="18.75" x14ac:dyDescent="0.3">
      <c r="A1057" s="580" t="s">
        <v>366</v>
      </c>
      <c r="B1057" s="581"/>
      <c r="C1057" s="581"/>
      <c r="D1057" s="581"/>
      <c r="E1057" s="581"/>
      <c r="F1057" s="581"/>
      <c r="G1057" s="581"/>
      <c r="H1057" s="582"/>
    </row>
    <row r="1058" spans="1:8" ht="18.75" x14ac:dyDescent="0.3">
      <c r="A1058" s="580" t="s">
        <v>367</v>
      </c>
      <c r="B1058" s="581"/>
      <c r="C1058" s="581"/>
      <c r="D1058" s="581"/>
      <c r="E1058" s="581"/>
      <c r="F1058" s="203"/>
      <c r="G1058" s="204" t="s">
        <v>368</v>
      </c>
      <c r="H1058" s="205"/>
    </row>
    <row r="1059" spans="1:8" ht="18.75" x14ac:dyDescent="0.3">
      <c r="A1059" s="206" t="s">
        <v>369</v>
      </c>
      <c r="B1059" s="207"/>
      <c r="C1059" s="207"/>
      <c r="D1059" s="207"/>
      <c r="E1059" s="208"/>
      <c r="F1059" s="209"/>
      <c r="G1059" s="209" t="s">
        <v>397</v>
      </c>
      <c r="H1059" s="210"/>
    </row>
    <row r="1060" spans="1:8" ht="18.75" x14ac:dyDescent="0.3">
      <c r="A1060" s="580" t="s">
        <v>371</v>
      </c>
      <c r="B1060" s="581"/>
      <c r="C1060" s="581"/>
      <c r="D1060" s="581"/>
      <c r="E1060" s="581"/>
      <c r="F1060" s="581"/>
      <c r="G1060" s="581"/>
      <c r="H1060" s="582"/>
    </row>
    <row r="1061" spans="1:8" ht="18.75" x14ac:dyDescent="0.3">
      <c r="A1061" s="580" t="s">
        <v>367</v>
      </c>
      <c r="B1061" s="581"/>
      <c r="C1061" s="581"/>
      <c r="D1061" s="581"/>
      <c r="E1061" s="581"/>
      <c r="F1061" s="203"/>
      <c r="G1061" s="204" t="s">
        <v>368</v>
      </c>
      <c r="H1061" s="205"/>
    </row>
    <row r="1062" spans="1:8" ht="18.75" x14ac:dyDescent="0.3">
      <c r="A1062" s="211" t="s">
        <v>372</v>
      </c>
      <c r="B1062" s="212"/>
      <c r="C1062" s="212"/>
      <c r="D1062" s="212"/>
      <c r="E1062" s="213"/>
      <c r="F1062" s="214"/>
      <c r="G1062" s="215" t="s">
        <v>397</v>
      </c>
      <c r="H1062" s="216"/>
    </row>
    <row r="1063" spans="1:8" ht="18.75" x14ac:dyDescent="0.3">
      <c r="A1063" s="211" t="s">
        <v>373</v>
      </c>
      <c r="B1063" s="212"/>
      <c r="C1063" s="212"/>
      <c r="D1063" s="212"/>
      <c r="E1063" s="213"/>
      <c r="F1063" s="214"/>
      <c r="G1063" s="209" t="s">
        <v>397</v>
      </c>
      <c r="H1063" s="210"/>
    </row>
    <row r="1064" spans="1:8" ht="18.75" x14ac:dyDescent="0.3">
      <c r="A1064" s="211" t="s">
        <v>374</v>
      </c>
      <c r="B1064" s="212"/>
      <c r="C1064" s="212"/>
      <c r="D1064" s="212"/>
      <c r="E1064" s="213"/>
      <c r="F1064" s="212"/>
      <c r="G1064" s="217" t="s">
        <v>397</v>
      </c>
      <c r="H1064" s="218"/>
    </row>
    <row r="1065" spans="1:8" ht="18.75" x14ac:dyDescent="0.3">
      <c r="A1065" s="211" t="s">
        <v>376</v>
      </c>
      <c r="B1065" s="212"/>
      <c r="C1065" s="212"/>
      <c r="D1065" s="212"/>
      <c r="E1065" s="213"/>
      <c r="F1065" s="212"/>
      <c r="G1065" s="217" t="s">
        <v>370</v>
      </c>
      <c r="H1065" s="218"/>
    </row>
    <row r="1066" spans="1:8" ht="18.75" x14ac:dyDescent="0.3">
      <c r="A1066" s="580" t="s">
        <v>377</v>
      </c>
      <c r="B1066" s="581"/>
      <c r="C1066" s="581"/>
      <c r="D1066" s="581"/>
      <c r="E1066" s="581"/>
      <c r="F1066" s="581"/>
      <c r="G1066" s="581"/>
      <c r="H1066" s="582"/>
    </row>
    <row r="1067" spans="1:8" ht="18.75" x14ac:dyDescent="0.3">
      <c r="A1067" s="580" t="s">
        <v>367</v>
      </c>
      <c r="B1067" s="581"/>
      <c r="C1067" s="581"/>
      <c r="D1067" s="581"/>
      <c r="E1067" s="581"/>
      <c r="F1067" s="219"/>
      <c r="G1067" s="219"/>
      <c r="H1067" s="220"/>
    </row>
    <row r="1068" spans="1:8" ht="18.75" x14ac:dyDescent="0.3">
      <c r="A1068" s="206" t="s">
        <v>378</v>
      </c>
      <c r="B1068" s="204"/>
      <c r="C1068" s="221" t="s">
        <v>432</v>
      </c>
      <c r="D1068" s="221"/>
      <c r="E1068" s="222"/>
      <c r="F1068" s="221"/>
      <c r="G1068" s="221"/>
      <c r="H1068" s="205"/>
    </row>
    <row r="1069" spans="1:8" ht="18.75" x14ac:dyDescent="0.3">
      <c r="A1069" s="223" t="s">
        <v>380</v>
      </c>
      <c r="B1069" s="224"/>
      <c r="C1069" s="217"/>
      <c r="D1069" s="217"/>
      <c r="E1069" s="225"/>
      <c r="F1069" s="217"/>
      <c r="G1069" s="217"/>
      <c r="H1069" s="218"/>
    </row>
    <row r="1070" spans="1:8" ht="18.75" x14ac:dyDescent="0.3">
      <c r="A1070" s="580" t="s">
        <v>381</v>
      </c>
      <c r="B1070" s="581"/>
      <c r="C1070" s="581"/>
      <c r="D1070" s="581"/>
      <c r="E1070" s="598"/>
      <c r="F1070" s="226"/>
      <c r="G1070" s="215" t="s">
        <v>382</v>
      </c>
      <c r="H1070" s="227"/>
    </row>
    <row r="1071" spans="1:8" ht="18.75" x14ac:dyDescent="0.3">
      <c r="A1071" s="228" t="s">
        <v>383</v>
      </c>
      <c r="B1071" s="215" t="s">
        <v>19</v>
      </c>
      <c r="C1071" s="215" t="s">
        <v>383</v>
      </c>
      <c r="D1071" s="215" t="s">
        <v>19</v>
      </c>
      <c r="E1071" s="229"/>
      <c r="F1071" s="215" t="s">
        <v>384</v>
      </c>
      <c r="G1071" s="215"/>
      <c r="H1071" s="230" t="s">
        <v>19</v>
      </c>
    </row>
    <row r="1072" spans="1:8" ht="18.75" x14ac:dyDescent="0.3">
      <c r="A1072" s="231" t="s">
        <v>385</v>
      </c>
      <c r="B1072" s="215" t="s">
        <v>386</v>
      </c>
      <c r="C1072" s="232" t="s">
        <v>387</v>
      </c>
      <c r="D1072" s="232" t="s">
        <v>388</v>
      </c>
      <c r="E1072" s="229"/>
      <c r="F1072" s="232">
        <v>3</v>
      </c>
      <c r="G1072" s="232"/>
      <c r="H1072" s="233" t="s">
        <v>375</v>
      </c>
    </row>
    <row r="1073" spans="1:8" ht="18.75" x14ac:dyDescent="0.3">
      <c r="A1073" s="231" t="s">
        <v>389</v>
      </c>
      <c r="B1073" s="215" t="s">
        <v>390</v>
      </c>
      <c r="C1073" s="232" t="s">
        <v>391</v>
      </c>
      <c r="D1073" s="232" t="s">
        <v>392</v>
      </c>
      <c r="E1073" s="229"/>
      <c r="F1073" s="232">
        <v>2</v>
      </c>
      <c r="G1073" s="232"/>
      <c r="H1073" s="233" t="s">
        <v>370</v>
      </c>
    </row>
    <row r="1074" spans="1:8" ht="18.75" x14ac:dyDescent="0.3">
      <c r="A1074" s="231" t="s">
        <v>393</v>
      </c>
      <c r="B1074" s="215" t="s">
        <v>394</v>
      </c>
      <c r="C1074" s="232" t="s">
        <v>395</v>
      </c>
      <c r="D1074" s="232" t="s">
        <v>396</v>
      </c>
      <c r="E1074" s="229"/>
      <c r="F1074" s="232">
        <v>1</v>
      </c>
      <c r="G1074" s="232"/>
      <c r="H1074" s="233" t="s">
        <v>397</v>
      </c>
    </row>
    <row r="1075" spans="1:8" ht="18.75" x14ac:dyDescent="0.3">
      <c r="A1075" s="231" t="s">
        <v>398</v>
      </c>
      <c r="B1075" s="215" t="s">
        <v>399</v>
      </c>
      <c r="C1075" s="232" t="s">
        <v>400</v>
      </c>
      <c r="D1075" s="232" t="s">
        <v>401</v>
      </c>
      <c r="E1075" s="234"/>
      <c r="F1075" s="235"/>
      <c r="G1075" s="236"/>
      <c r="H1075" s="237"/>
    </row>
    <row r="1076" spans="1:8" ht="19.5" thickBot="1" x14ac:dyDescent="0.35">
      <c r="A1076" s="269" t="s">
        <v>433</v>
      </c>
      <c r="B1076" s="270"/>
      <c r="C1076" s="271" t="s">
        <v>402</v>
      </c>
      <c r="D1076" s="272"/>
      <c r="E1076" s="273"/>
      <c r="F1076" s="272"/>
      <c r="G1076" s="271" t="s">
        <v>403</v>
      </c>
      <c r="H1076" s="258"/>
    </row>
    <row r="1077" spans="1:8" ht="15.75" thickBot="1" x14ac:dyDescent="0.3">
      <c r="A1077" s="318"/>
      <c r="H1077" s="267"/>
    </row>
    <row r="1078" spans="1:8" ht="18.75" x14ac:dyDescent="0.3">
      <c r="A1078" s="583" t="s">
        <v>0</v>
      </c>
      <c r="B1078" s="584"/>
      <c r="C1078" s="584"/>
      <c r="D1078" s="584"/>
      <c r="E1078" s="584"/>
      <c r="F1078" s="584"/>
      <c r="G1078" s="584"/>
      <c r="H1078" s="585"/>
    </row>
    <row r="1079" spans="1:8" ht="15.75" x14ac:dyDescent="0.25">
      <c r="A1079" s="586" t="s">
        <v>1</v>
      </c>
      <c r="B1079" s="587"/>
      <c r="C1079" s="587"/>
      <c r="D1079" s="587"/>
      <c r="E1079" s="587"/>
      <c r="F1079" s="587"/>
      <c r="G1079" s="587"/>
      <c r="H1079" s="588"/>
    </row>
    <row r="1080" spans="1:8" ht="18.75" x14ac:dyDescent="0.3">
      <c r="A1080" s="589" t="s">
        <v>2</v>
      </c>
      <c r="B1080" s="590"/>
      <c r="C1080" s="590"/>
      <c r="D1080" s="590"/>
      <c r="E1080" s="590"/>
      <c r="F1080" s="590"/>
      <c r="G1080" s="590"/>
      <c r="H1080" s="591"/>
    </row>
    <row r="1081" spans="1:8" ht="15.75" x14ac:dyDescent="0.25">
      <c r="A1081" s="586" t="s">
        <v>353</v>
      </c>
      <c r="B1081" s="587"/>
      <c r="C1081" s="587"/>
      <c r="D1081" s="587"/>
      <c r="E1081" s="587"/>
      <c r="F1081" s="587"/>
      <c r="G1081" s="587"/>
      <c r="H1081" s="588"/>
    </row>
    <row r="1082" spans="1:8" ht="18.75" x14ac:dyDescent="0.3">
      <c r="A1082" s="589" t="s">
        <v>354</v>
      </c>
      <c r="B1082" s="590"/>
      <c r="C1082" s="590"/>
      <c r="D1082" s="590"/>
      <c r="E1082" s="590"/>
      <c r="F1082" s="590"/>
      <c r="G1082" s="590"/>
      <c r="H1082" s="591"/>
    </row>
    <row r="1083" spans="1:8" ht="18.75" x14ac:dyDescent="0.3">
      <c r="A1083" s="152" t="s">
        <v>6</v>
      </c>
      <c r="C1083" s="17" t="s">
        <v>423</v>
      </c>
      <c r="D1083" s="153"/>
      <c r="E1083" s="154"/>
      <c r="F1083" s="155"/>
      <c r="G1083" s="155"/>
      <c r="H1083" s="156"/>
    </row>
    <row r="1084" spans="1:8" ht="18.75" x14ac:dyDescent="0.3">
      <c r="A1084" s="152" t="s">
        <v>9</v>
      </c>
      <c r="C1084" s="17" t="s">
        <v>104</v>
      </c>
      <c r="D1084" s="153"/>
      <c r="E1084" s="154"/>
      <c r="F1084" s="157" t="s">
        <v>355</v>
      </c>
      <c r="G1084" s="157"/>
      <c r="H1084" s="158">
        <v>24</v>
      </c>
    </row>
    <row r="1085" spans="1:8" ht="18.75" x14ac:dyDescent="0.3">
      <c r="A1085" s="152" t="s">
        <v>8</v>
      </c>
      <c r="C1085" s="16">
        <v>1260</v>
      </c>
      <c r="D1085" s="155"/>
      <c r="E1085" s="159"/>
      <c r="F1085" s="153"/>
      <c r="G1085" s="153"/>
      <c r="H1085" s="160"/>
    </row>
    <row r="1086" spans="1:8" ht="18.75" x14ac:dyDescent="0.3">
      <c r="A1086" s="152" t="s">
        <v>356</v>
      </c>
      <c r="B1086" s="153"/>
      <c r="C1086" s="16" t="s">
        <v>105</v>
      </c>
      <c r="D1086" s="153"/>
      <c r="E1086" s="154"/>
      <c r="F1086" s="153"/>
      <c r="G1086" s="153"/>
      <c r="H1086" s="245"/>
    </row>
    <row r="1087" spans="1:8" ht="18.75" x14ac:dyDescent="0.3">
      <c r="A1087" s="152" t="s">
        <v>14</v>
      </c>
      <c r="B1087" s="153"/>
      <c r="C1087" s="328" t="s">
        <v>106</v>
      </c>
      <c r="D1087" s="153"/>
      <c r="E1087" s="154"/>
      <c r="F1087" s="153"/>
      <c r="G1087" s="153"/>
      <c r="H1087" s="245"/>
    </row>
    <row r="1088" spans="1:8" ht="18.75" x14ac:dyDescent="0.3">
      <c r="A1088" s="575" t="s">
        <v>357</v>
      </c>
      <c r="B1088" s="566"/>
      <c r="C1088" s="566"/>
      <c r="D1088" s="566"/>
      <c r="E1088" s="566"/>
      <c r="F1088" s="566"/>
      <c r="G1088" s="566"/>
      <c r="H1088" s="576"/>
    </row>
    <row r="1089" spans="1:8" ht="18.75" x14ac:dyDescent="0.3">
      <c r="A1089" s="575" t="s">
        <v>337</v>
      </c>
      <c r="B1089" s="566"/>
      <c r="C1089" s="566"/>
      <c r="D1089" s="566"/>
      <c r="E1089" s="566"/>
      <c r="F1089" s="566"/>
      <c r="G1089" s="566"/>
      <c r="H1089" s="576"/>
    </row>
    <row r="1090" spans="1:8" ht="56.25" x14ac:dyDescent="0.25">
      <c r="A1090" s="165" t="s">
        <v>16</v>
      </c>
      <c r="B1090" s="166" t="s">
        <v>17</v>
      </c>
      <c r="C1090" s="246" t="s">
        <v>342</v>
      </c>
      <c r="D1090" s="246" t="s">
        <v>358</v>
      </c>
      <c r="E1090" s="247" t="s">
        <v>344</v>
      </c>
      <c r="F1090" s="248" t="s">
        <v>345</v>
      </c>
      <c r="G1090" s="246" t="s">
        <v>346</v>
      </c>
      <c r="H1090" s="169" t="s">
        <v>19</v>
      </c>
    </row>
    <row r="1091" spans="1:8" ht="18.75" x14ac:dyDescent="0.3">
      <c r="A1091" s="170">
        <v>1</v>
      </c>
      <c r="B1091" s="171" t="s">
        <v>21</v>
      </c>
      <c r="C1091" s="260">
        <v>8</v>
      </c>
      <c r="D1091" s="173">
        <v>5</v>
      </c>
      <c r="E1091" s="174">
        <v>5</v>
      </c>
      <c r="F1091" s="260">
        <v>65.5</v>
      </c>
      <c r="G1091" s="294">
        <f t="shared" ref="G1091:G1092" si="111">SUM(C1091:F1091)</f>
        <v>83.5</v>
      </c>
      <c r="H1091" s="261" t="str">
        <f t="shared" ref="H1091:H1096" si="112">IF(G1091&gt;=91,"A1",IF(G1091&gt;=81,"A2",IF(G1091&gt;=71,"B1",IF(G1091&gt;=61,"B2",IF(G1091&gt;=51,"C1",IF(G1091&gt;=41,"C2",IF(G1091&gt;=33,"D","E")))))))</f>
        <v>A2</v>
      </c>
    </row>
    <row r="1092" spans="1:8" ht="18.75" x14ac:dyDescent="0.3">
      <c r="A1092" s="170">
        <v>2</v>
      </c>
      <c r="B1092" s="171" t="s">
        <v>22</v>
      </c>
      <c r="C1092" s="260">
        <v>9.25</v>
      </c>
      <c r="D1092" s="173">
        <v>5</v>
      </c>
      <c r="E1092" s="174">
        <v>5</v>
      </c>
      <c r="F1092" s="173">
        <v>64</v>
      </c>
      <c r="G1092" s="183">
        <f t="shared" si="111"/>
        <v>83.25</v>
      </c>
      <c r="H1092" s="176" t="str">
        <f t="shared" si="112"/>
        <v>A2</v>
      </c>
    </row>
    <row r="1093" spans="1:8" ht="18.75" x14ac:dyDescent="0.3">
      <c r="A1093" s="170">
        <v>3</v>
      </c>
      <c r="B1093" s="171" t="s">
        <v>23</v>
      </c>
      <c r="C1093" s="173">
        <v>9.25</v>
      </c>
      <c r="D1093" s="173">
        <v>5</v>
      </c>
      <c r="E1093" s="174">
        <v>5</v>
      </c>
      <c r="F1093" s="173">
        <v>66.5</v>
      </c>
      <c r="G1093" s="183">
        <f t="shared" ref="G1093" si="113">SUM(C1093:F1093)</f>
        <v>85.75</v>
      </c>
      <c r="H1093" s="176" t="str">
        <f t="shared" si="112"/>
        <v>A2</v>
      </c>
    </row>
    <row r="1094" spans="1:8" ht="18.75" x14ac:dyDescent="0.3">
      <c r="A1094" s="170">
        <v>4</v>
      </c>
      <c r="B1094" s="171" t="s">
        <v>24</v>
      </c>
      <c r="C1094" s="177">
        <v>8.25</v>
      </c>
      <c r="D1094" s="173">
        <v>5</v>
      </c>
      <c r="E1094" s="174">
        <v>5</v>
      </c>
      <c r="F1094" s="173">
        <v>78</v>
      </c>
      <c r="G1094" s="183">
        <f t="shared" ref="G1094:G1095" si="114">SUM(C1094:F1094)</f>
        <v>96.25</v>
      </c>
      <c r="H1094" s="176" t="str">
        <f t="shared" si="112"/>
        <v>A1</v>
      </c>
    </row>
    <row r="1095" spans="1:8" ht="18.75" x14ac:dyDescent="0.3">
      <c r="A1095" s="170">
        <v>5</v>
      </c>
      <c r="B1095" s="171" t="s">
        <v>359</v>
      </c>
      <c r="C1095" s="173">
        <v>9.25</v>
      </c>
      <c r="D1095" s="173">
        <v>5</v>
      </c>
      <c r="E1095" s="174">
        <v>5</v>
      </c>
      <c r="F1095" s="173">
        <v>72.5</v>
      </c>
      <c r="G1095" s="183">
        <f t="shared" si="114"/>
        <v>91.75</v>
      </c>
      <c r="H1095" s="176" t="str">
        <f t="shared" si="112"/>
        <v>A1</v>
      </c>
    </row>
    <row r="1096" spans="1:8" ht="18.75" x14ac:dyDescent="0.3">
      <c r="A1096" s="170">
        <v>6</v>
      </c>
      <c r="B1096" s="180" t="s">
        <v>360</v>
      </c>
      <c r="C1096" s="173">
        <v>9</v>
      </c>
      <c r="D1096" s="173"/>
      <c r="E1096" s="174"/>
      <c r="F1096" s="173"/>
      <c r="G1096" s="260">
        <v>47.5</v>
      </c>
      <c r="H1096" s="182" t="str">
        <f t="shared" si="112"/>
        <v>C2</v>
      </c>
    </row>
    <row r="1097" spans="1:8" ht="18.75" x14ac:dyDescent="0.3">
      <c r="A1097" s="170">
        <v>7</v>
      </c>
      <c r="B1097" s="171" t="s">
        <v>361</v>
      </c>
      <c r="C1097" s="183"/>
      <c r="D1097" s="183"/>
      <c r="E1097" s="174"/>
      <c r="F1097" s="250">
        <v>42.5</v>
      </c>
      <c r="G1097" s="263"/>
      <c r="H1097" s="182"/>
    </row>
    <row r="1098" spans="1:8" ht="18.75" x14ac:dyDescent="0.3">
      <c r="A1098" s="170">
        <v>8</v>
      </c>
      <c r="B1098" s="171" t="s">
        <v>362</v>
      </c>
      <c r="C1098" s="251"/>
      <c r="D1098" s="251"/>
      <c r="E1098" s="252"/>
      <c r="F1098" s="191">
        <v>46.5</v>
      </c>
      <c r="G1098" s="263"/>
      <c r="H1098" s="186"/>
    </row>
    <row r="1099" spans="1:8" ht="18.75" x14ac:dyDescent="0.3">
      <c r="A1099" s="193" t="s">
        <v>430</v>
      </c>
      <c r="B1099" s="194"/>
      <c r="C1099" s="195"/>
      <c r="D1099" s="195"/>
      <c r="E1099" s="195"/>
      <c r="F1099" s="196"/>
      <c r="G1099" s="197">
        <f>SUM(G1091:G1096)</f>
        <v>488</v>
      </c>
      <c r="H1099" s="182"/>
    </row>
    <row r="1100" spans="1:8" ht="18.75" x14ac:dyDescent="0.3">
      <c r="A1100" s="193" t="s">
        <v>363</v>
      </c>
      <c r="B1100" s="194"/>
      <c r="C1100" s="195"/>
      <c r="D1100" s="195"/>
      <c r="E1100" s="195"/>
      <c r="F1100" s="196"/>
      <c r="G1100" s="198">
        <f>G1099/550*100</f>
        <v>88.727272727272734</v>
      </c>
      <c r="H1100" s="182" t="str">
        <f t="shared" ref="H1100" si="115">IF(G1100&gt;=91,"A1",IF(G1100&gt;=81,"A2",IF(G1100&gt;=71,"B1",IF(G1100&gt;=61,"B2",IF(G1100&gt;=51,"C1",IF(G1100&gt;=41,"C2",IF(G1100&gt;=33,"D","E")))))))</f>
        <v>A2</v>
      </c>
    </row>
    <row r="1101" spans="1:8" ht="18.75" x14ac:dyDescent="0.25">
      <c r="A1101" s="199" t="s">
        <v>364</v>
      </c>
      <c r="B1101" s="200"/>
      <c r="C1101" s="200"/>
      <c r="D1101" s="200"/>
      <c r="E1101" s="201"/>
      <c r="F1101" s="200"/>
      <c r="G1101" s="200"/>
      <c r="H1101" s="202"/>
    </row>
    <row r="1102" spans="1:8" ht="18" x14ac:dyDescent="0.25">
      <c r="A1102" s="577" t="s">
        <v>365</v>
      </c>
      <c r="B1102" s="578"/>
      <c r="C1102" s="578"/>
      <c r="D1102" s="578"/>
      <c r="E1102" s="578"/>
      <c r="F1102" s="578"/>
      <c r="G1102" s="578"/>
      <c r="H1102" s="579"/>
    </row>
    <row r="1103" spans="1:8" ht="18.75" x14ac:dyDescent="0.3">
      <c r="A1103" s="580" t="s">
        <v>366</v>
      </c>
      <c r="B1103" s="581"/>
      <c r="C1103" s="581"/>
      <c r="D1103" s="581"/>
      <c r="E1103" s="581"/>
      <c r="F1103" s="581"/>
      <c r="G1103" s="581"/>
      <c r="H1103" s="582"/>
    </row>
    <row r="1104" spans="1:8" ht="18.75" x14ac:dyDescent="0.3">
      <c r="A1104" s="580" t="s">
        <v>367</v>
      </c>
      <c r="B1104" s="581"/>
      <c r="C1104" s="581"/>
      <c r="D1104" s="581"/>
      <c r="E1104" s="581"/>
      <c r="F1104" s="203"/>
      <c r="G1104" s="204" t="s">
        <v>368</v>
      </c>
      <c r="H1104" s="205"/>
    </row>
    <row r="1105" spans="1:8" ht="18.75" x14ac:dyDescent="0.3">
      <c r="A1105" s="206" t="s">
        <v>369</v>
      </c>
      <c r="B1105" s="207"/>
      <c r="C1105" s="207"/>
      <c r="D1105" s="207"/>
      <c r="E1105" s="208"/>
      <c r="F1105" s="209"/>
      <c r="G1105" s="209" t="s">
        <v>375</v>
      </c>
      <c r="H1105" s="210"/>
    </row>
    <row r="1106" spans="1:8" ht="18.75" x14ac:dyDescent="0.3">
      <c r="A1106" s="580" t="s">
        <v>371</v>
      </c>
      <c r="B1106" s="581"/>
      <c r="C1106" s="581"/>
      <c r="D1106" s="581"/>
      <c r="E1106" s="581"/>
      <c r="F1106" s="581"/>
      <c r="G1106" s="581"/>
      <c r="H1106" s="582"/>
    </row>
    <row r="1107" spans="1:8" ht="18.75" x14ac:dyDescent="0.3">
      <c r="A1107" s="580" t="s">
        <v>367</v>
      </c>
      <c r="B1107" s="581"/>
      <c r="C1107" s="581"/>
      <c r="D1107" s="581"/>
      <c r="E1107" s="581"/>
      <c r="F1107" s="203"/>
      <c r="G1107" s="204" t="s">
        <v>368</v>
      </c>
      <c r="H1107" s="205"/>
    </row>
    <row r="1108" spans="1:8" ht="18.75" x14ac:dyDescent="0.3">
      <c r="A1108" s="211" t="s">
        <v>372</v>
      </c>
      <c r="B1108" s="212"/>
      <c r="C1108" s="212"/>
      <c r="D1108" s="212"/>
      <c r="E1108" s="213"/>
      <c r="F1108" s="214"/>
      <c r="G1108" s="215" t="s">
        <v>370</v>
      </c>
      <c r="H1108" s="216"/>
    </row>
    <row r="1109" spans="1:8" ht="18.75" x14ac:dyDescent="0.3">
      <c r="A1109" s="211" t="s">
        <v>373</v>
      </c>
      <c r="B1109" s="212"/>
      <c r="C1109" s="212"/>
      <c r="D1109" s="212"/>
      <c r="E1109" s="213"/>
      <c r="F1109" s="214"/>
      <c r="G1109" s="209" t="s">
        <v>370</v>
      </c>
      <c r="H1109" s="210"/>
    </row>
    <row r="1110" spans="1:8" ht="18.75" x14ac:dyDescent="0.3">
      <c r="A1110" s="211" t="s">
        <v>374</v>
      </c>
      <c r="B1110" s="212"/>
      <c r="C1110" s="212"/>
      <c r="D1110" s="212"/>
      <c r="E1110" s="213"/>
      <c r="F1110" s="212"/>
      <c r="G1110" s="217" t="s">
        <v>375</v>
      </c>
      <c r="H1110" s="218"/>
    </row>
    <row r="1111" spans="1:8" ht="18.75" x14ac:dyDescent="0.3">
      <c r="A1111" s="211" t="s">
        <v>376</v>
      </c>
      <c r="B1111" s="212"/>
      <c r="C1111" s="212"/>
      <c r="D1111" s="212"/>
      <c r="E1111" s="213"/>
      <c r="F1111" s="212"/>
      <c r="G1111" s="217" t="s">
        <v>375</v>
      </c>
      <c r="H1111" s="218"/>
    </row>
    <row r="1112" spans="1:8" ht="18.75" x14ac:dyDescent="0.3">
      <c r="A1112" s="580" t="s">
        <v>377</v>
      </c>
      <c r="B1112" s="581"/>
      <c r="C1112" s="581"/>
      <c r="D1112" s="581"/>
      <c r="E1112" s="581"/>
      <c r="F1112" s="581"/>
      <c r="G1112" s="581"/>
      <c r="H1112" s="582"/>
    </row>
    <row r="1113" spans="1:8" ht="18.75" x14ac:dyDescent="0.3">
      <c r="A1113" s="580" t="s">
        <v>367</v>
      </c>
      <c r="B1113" s="581"/>
      <c r="C1113" s="581"/>
      <c r="D1113" s="581"/>
      <c r="E1113" s="581"/>
      <c r="F1113" s="219"/>
      <c r="G1113" s="219" t="s">
        <v>375</v>
      </c>
      <c r="H1113" s="220"/>
    </row>
    <row r="1114" spans="1:8" ht="18.75" x14ac:dyDescent="0.3">
      <c r="A1114" s="206" t="s">
        <v>378</v>
      </c>
      <c r="B1114" s="204"/>
      <c r="C1114" s="221" t="s">
        <v>434</v>
      </c>
      <c r="D1114" s="221"/>
      <c r="E1114" s="222"/>
      <c r="F1114" s="221"/>
      <c r="G1114" s="221"/>
      <c r="H1114" s="205"/>
    </row>
    <row r="1115" spans="1:8" ht="18.75" x14ac:dyDescent="0.3">
      <c r="A1115" s="223" t="s">
        <v>380</v>
      </c>
      <c r="B1115" s="224"/>
      <c r="C1115" s="217"/>
      <c r="D1115" s="217"/>
      <c r="E1115" s="225"/>
      <c r="F1115" s="217"/>
      <c r="G1115" s="217"/>
      <c r="H1115" s="218"/>
    </row>
    <row r="1116" spans="1:8" ht="18.75" x14ac:dyDescent="0.3">
      <c r="A1116" s="580" t="s">
        <v>381</v>
      </c>
      <c r="B1116" s="581"/>
      <c r="C1116" s="581"/>
      <c r="D1116" s="581"/>
      <c r="E1116" s="598"/>
      <c r="F1116" s="226"/>
      <c r="G1116" s="215" t="s">
        <v>382</v>
      </c>
      <c r="H1116" s="227"/>
    </row>
    <row r="1117" spans="1:8" ht="18.75" x14ac:dyDescent="0.3">
      <c r="A1117" s="228" t="s">
        <v>383</v>
      </c>
      <c r="B1117" s="215" t="s">
        <v>19</v>
      </c>
      <c r="C1117" s="102" t="s">
        <v>423</v>
      </c>
      <c r="D1117" s="215" t="s">
        <v>19</v>
      </c>
      <c r="E1117" s="229"/>
      <c r="F1117" s="215" t="s">
        <v>384</v>
      </c>
      <c r="G1117" s="215"/>
      <c r="H1117" s="230" t="s">
        <v>19</v>
      </c>
    </row>
    <row r="1118" spans="1:8" ht="18.75" x14ac:dyDescent="0.3">
      <c r="A1118" s="231" t="s">
        <v>385</v>
      </c>
      <c r="B1118" s="215" t="s">
        <v>386</v>
      </c>
      <c r="C1118" s="232" t="s">
        <v>387</v>
      </c>
      <c r="D1118" s="232" t="s">
        <v>388</v>
      </c>
      <c r="E1118" s="229"/>
      <c r="F1118" s="232">
        <v>3</v>
      </c>
      <c r="G1118" s="232"/>
      <c r="H1118" s="233" t="s">
        <v>375</v>
      </c>
    </row>
    <row r="1119" spans="1:8" ht="18.75" x14ac:dyDescent="0.3">
      <c r="A1119" s="231" t="s">
        <v>389</v>
      </c>
      <c r="B1119" s="215" t="s">
        <v>390</v>
      </c>
      <c r="C1119" s="232" t="s">
        <v>391</v>
      </c>
      <c r="D1119" s="232" t="s">
        <v>392</v>
      </c>
      <c r="E1119" s="229"/>
      <c r="F1119" s="232">
        <v>2</v>
      </c>
      <c r="G1119" s="232"/>
      <c r="H1119" s="233" t="s">
        <v>370</v>
      </c>
    </row>
    <row r="1120" spans="1:8" ht="18.75" x14ac:dyDescent="0.3">
      <c r="A1120" s="231" t="s">
        <v>393</v>
      </c>
      <c r="B1120" s="215" t="s">
        <v>394</v>
      </c>
      <c r="C1120" s="232" t="s">
        <v>395</v>
      </c>
      <c r="D1120" s="232" t="s">
        <v>396</v>
      </c>
      <c r="E1120" s="229"/>
      <c r="F1120" s="232">
        <v>1</v>
      </c>
      <c r="G1120" s="232"/>
      <c r="H1120" s="233" t="s">
        <v>397</v>
      </c>
    </row>
    <row r="1121" spans="1:8" ht="18.75" x14ac:dyDescent="0.3">
      <c r="A1121" s="231" t="s">
        <v>398</v>
      </c>
      <c r="B1121" s="215" t="s">
        <v>399</v>
      </c>
      <c r="C1121" s="232" t="s">
        <v>400</v>
      </c>
      <c r="D1121" s="232" t="s">
        <v>401</v>
      </c>
      <c r="E1121" s="234"/>
      <c r="F1121" s="235"/>
      <c r="G1121" s="236"/>
      <c r="H1121" s="237"/>
    </row>
    <row r="1122" spans="1:8" ht="19.5" thickBot="1" x14ac:dyDescent="0.35">
      <c r="A1122" s="269" t="s">
        <v>433</v>
      </c>
      <c r="B1122" s="270"/>
      <c r="C1122" s="271" t="s">
        <v>402</v>
      </c>
      <c r="D1122" s="272"/>
      <c r="E1122" s="273"/>
      <c r="F1122" s="272"/>
      <c r="G1122" s="271" t="s">
        <v>403</v>
      </c>
      <c r="H1122" s="258"/>
    </row>
  </sheetData>
  <mergeCells count="361">
    <mergeCell ref="A1116:E1116"/>
    <mergeCell ref="A1103:H1103"/>
    <mergeCell ref="A1104:E1104"/>
    <mergeCell ref="A1106:H1106"/>
    <mergeCell ref="A1107:E1107"/>
    <mergeCell ref="A1112:H1112"/>
    <mergeCell ref="A1113:E1113"/>
    <mergeCell ref="A1080:H1080"/>
    <mergeCell ref="A1081:H1081"/>
    <mergeCell ref="A1082:H1082"/>
    <mergeCell ref="A1088:H1088"/>
    <mergeCell ref="A1089:H1089"/>
    <mergeCell ref="A1102:H1102"/>
    <mergeCell ref="A1061:E1061"/>
    <mergeCell ref="A1066:H1066"/>
    <mergeCell ref="A1067:E1067"/>
    <mergeCell ref="A1070:E1070"/>
    <mergeCell ref="A1078:H1078"/>
    <mergeCell ref="A1079:H1079"/>
    <mergeCell ref="A1042:H1042"/>
    <mergeCell ref="A1043:H1043"/>
    <mergeCell ref="A1056:H1056"/>
    <mergeCell ref="A1057:H1057"/>
    <mergeCell ref="A1058:E1058"/>
    <mergeCell ref="A1060:H1060"/>
    <mergeCell ref="A1024:E1024"/>
    <mergeCell ref="A1032:H1032"/>
    <mergeCell ref="A1033:H1033"/>
    <mergeCell ref="A1034:H1034"/>
    <mergeCell ref="A1035:H1035"/>
    <mergeCell ref="A1036:H1036"/>
    <mergeCell ref="A1011:H1011"/>
    <mergeCell ref="A1012:E1012"/>
    <mergeCell ref="A1014:H1014"/>
    <mergeCell ref="A1015:E1015"/>
    <mergeCell ref="A1020:H1020"/>
    <mergeCell ref="A1021:E1021"/>
    <mergeCell ref="A988:H988"/>
    <mergeCell ref="A989:H989"/>
    <mergeCell ref="A990:H990"/>
    <mergeCell ref="A996:H996"/>
    <mergeCell ref="A997:H997"/>
    <mergeCell ref="A1010:H1010"/>
    <mergeCell ref="A969:E969"/>
    <mergeCell ref="A974:H974"/>
    <mergeCell ref="A975:E975"/>
    <mergeCell ref="A978:E978"/>
    <mergeCell ref="A986:H986"/>
    <mergeCell ref="A987:H987"/>
    <mergeCell ref="A950:H950"/>
    <mergeCell ref="A951:H951"/>
    <mergeCell ref="A964:H964"/>
    <mergeCell ref="A965:H965"/>
    <mergeCell ref="A966:E966"/>
    <mergeCell ref="A968:H968"/>
    <mergeCell ref="A931:E931"/>
    <mergeCell ref="A940:H940"/>
    <mergeCell ref="A941:H941"/>
    <mergeCell ref="A942:H942"/>
    <mergeCell ref="A943:H943"/>
    <mergeCell ref="A944:H944"/>
    <mergeCell ref="A918:H918"/>
    <mergeCell ref="A919:E919"/>
    <mergeCell ref="A921:H921"/>
    <mergeCell ref="A922:E922"/>
    <mergeCell ref="A927:H927"/>
    <mergeCell ref="A928:E928"/>
    <mergeCell ref="A894:H894"/>
    <mergeCell ref="A895:H895"/>
    <mergeCell ref="A896:H896"/>
    <mergeCell ref="A897:H897"/>
    <mergeCell ref="A903:H903"/>
    <mergeCell ref="A917:H917"/>
    <mergeCell ref="A875:H875"/>
    <mergeCell ref="A876:E876"/>
    <mergeCell ref="A881:H881"/>
    <mergeCell ref="A882:E882"/>
    <mergeCell ref="A885:E885"/>
    <mergeCell ref="A893:H893"/>
    <mergeCell ref="B851:C851"/>
    <mergeCell ref="A855:H855"/>
    <mergeCell ref="A856:H856"/>
    <mergeCell ref="A871:H871"/>
    <mergeCell ref="A872:H872"/>
    <mergeCell ref="A873:E873"/>
    <mergeCell ref="A836:E836"/>
    <mergeCell ref="A845:H845"/>
    <mergeCell ref="A846:H846"/>
    <mergeCell ref="A847:H847"/>
    <mergeCell ref="A848:H848"/>
    <mergeCell ref="A849:H849"/>
    <mergeCell ref="A823:H823"/>
    <mergeCell ref="A824:E824"/>
    <mergeCell ref="A826:H826"/>
    <mergeCell ref="A827:E827"/>
    <mergeCell ref="A832:H832"/>
    <mergeCell ref="A833:E833"/>
    <mergeCell ref="A798:H798"/>
    <mergeCell ref="A799:H799"/>
    <mergeCell ref="A800:H800"/>
    <mergeCell ref="A806:H806"/>
    <mergeCell ref="A807:H807"/>
    <mergeCell ref="A822:H822"/>
    <mergeCell ref="A779:E779"/>
    <mergeCell ref="A784:H784"/>
    <mergeCell ref="A785:E785"/>
    <mergeCell ref="A788:E788"/>
    <mergeCell ref="A796:H796"/>
    <mergeCell ref="A797:H797"/>
    <mergeCell ref="A758:H758"/>
    <mergeCell ref="A759:H759"/>
    <mergeCell ref="A774:H774"/>
    <mergeCell ref="A775:H775"/>
    <mergeCell ref="A776:E776"/>
    <mergeCell ref="A778:H778"/>
    <mergeCell ref="A741:E741"/>
    <mergeCell ref="A748:H748"/>
    <mergeCell ref="A749:H749"/>
    <mergeCell ref="A750:H750"/>
    <mergeCell ref="A751:H751"/>
    <mergeCell ref="A752:H752"/>
    <mergeCell ref="A728:H728"/>
    <mergeCell ref="A729:E729"/>
    <mergeCell ref="A731:H731"/>
    <mergeCell ref="A732:E732"/>
    <mergeCell ref="A737:H737"/>
    <mergeCell ref="A738:E738"/>
    <mergeCell ref="A705:H705"/>
    <mergeCell ref="A706:H706"/>
    <mergeCell ref="A707:H707"/>
    <mergeCell ref="B709:C709"/>
    <mergeCell ref="A713:H713"/>
    <mergeCell ref="A727:H727"/>
    <mergeCell ref="A686:E686"/>
    <mergeCell ref="A691:H691"/>
    <mergeCell ref="A692:E692"/>
    <mergeCell ref="A695:E695"/>
    <mergeCell ref="A703:H703"/>
    <mergeCell ref="A704:H704"/>
    <mergeCell ref="A665:H665"/>
    <mergeCell ref="A666:H666"/>
    <mergeCell ref="A681:H681"/>
    <mergeCell ref="A682:H682"/>
    <mergeCell ref="A683:E683"/>
    <mergeCell ref="A685:H685"/>
    <mergeCell ref="A647:E647"/>
    <mergeCell ref="A655:H655"/>
    <mergeCell ref="A656:H656"/>
    <mergeCell ref="A657:H657"/>
    <mergeCell ref="A658:H658"/>
    <mergeCell ref="A659:H659"/>
    <mergeCell ref="A634:H634"/>
    <mergeCell ref="A635:E635"/>
    <mergeCell ref="A637:H637"/>
    <mergeCell ref="A638:E638"/>
    <mergeCell ref="A643:H643"/>
    <mergeCell ref="A644:E644"/>
    <mergeCell ref="A611:H611"/>
    <mergeCell ref="A612:H612"/>
    <mergeCell ref="A613:H613"/>
    <mergeCell ref="A619:H619"/>
    <mergeCell ref="A620:H620"/>
    <mergeCell ref="A633:H633"/>
    <mergeCell ref="A592:E592"/>
    <mergeCell ref="A597:H597"/>
    <mergeCell ref="A598:E598"/>
    <mergeCell ref="A601:E601"/>
    <mergeCell ref="A609:H609"/>
    <mergeCell ref="A610:H610"/>
    <mergeCell ref="A571:H571"/>
    <mergeCell ref="A572:H572"/>
    <mergeCell ref="A587:H587"/>
    <mergeCell ref="A588:H588"/>
    <mergeCell ref="A589:E589"/>
    <mergeCell ref="A591:H591"/>
    <mergeCell ref="A553:E553"/>
    <mergeCell ref="A561:H561"/>
    <mergeCell ref="A562:H562"/>
    <mergeCell ref="A563:H563"/>
    <mergeCell ref="A564:H564"/>
    <mergeCell ref="A565:H565"/>
    <mergeCell ref="A540:H540"/>
    <mergeCell ref="A541:E541"/>
    <mergeCell ref="A543:H543"/>
    <mergeCell ref="A544:E544"/>
    <mergeCell ref="A549:H549"/>
    <mergeCell ref="A550:E550"/>
    <mergeCell ref="A515:H515"/>
    <mergeCell ref="A516:H516"/>
    <mergeCell ref="A517:H517"/>
    <mergeCell ref="A523:H523"/>
    <mergeCell ref="A524:H524"/>
    <mergeCell ref="A539:H539"/>
    <mergeCell ref="A496:E496"/>
    <mergeCell ref="A501:H501"/>
    <mergeCell ref="A502:E502"/>
    <mergeCell ref="A505:E505"/>
    <mergeCell ref="A513:H513"/>
    <mergeCell ref="A514:H514"/>
    <mergeCell ref="A477:H477"/>
    <mergeCell ref="A478:H478"/>
    <mergeCell ref="A491:H491"/>
    <mergeCell ref="A492:H492"/>
    <mergeCell ref="A493:E493"/>
    <mergeCell ref="A495:H495"/>
    <mergeCell ref="A459:E459"/>
    <mergeCell ref="A467:H467"/>
    <mergeCell ref="A468:H468"/>
    <mergeCell ref="A469:H469"/>
    <mergeCell ref="A470:H470"/>
    <mergeCell ref="A471:H471"/>
    <mergeCell ref="A446:H446"/>
    <mergeCell ref="A447:E447"/>
    <mergeCell ref="A449:H449"/>
    <mergeCell ref="A450:E450"/>
    <mergeCell ref="A455:H455"/>
    <mergeCell ref="A456:E456"/>
    <mergeCell ref="A423:H423"/>
    <mergeCell ref="A424:H424"/>
    <mergeCell ref="A425:H425"/>
    <mergeCell ref="A431:H431"/>
    <mergeCell ref="A432:H432"/>
    <mergeCell ref="A445:H445"/>
    <mergeCell ref="A404:E404"/>
    <mergeCell ref="A409:H409"/>
    <mergeCell ref="A410:E410"/>
    <mergeCell ref="A413:E413"/>
    <mergeCell ref="A421:H421"/>
    <mergeCell ref="A422:H422"/>
    <mergeCell ref="A379:H379"/>
    <mergeCell ref="A385:H385"/>
    <mergeCell ref="A399:H399"/>
    <mergeCell ref="A400:H400"/>
    <mergeCell ref="A401:E401"/>
    <mergeCell ref="A403:H403"/>
    <mergeCell ref="A364:E364"/>
    <mergeCell ref="A367:E367"/>
    <mergeCell ref="A375:H375"/>
    <mergeCell ref="A376:H376"/>
    <mergeCell ref="A377:H377"/>
    <mergeCell ref="A378:H378"/>
    <mergeCell ref="A353:H353"/>
    <mergeCell ref="A354:H354"/>
    <mergeCell ref="A355:E355"/>
    <mergeCell ref="A357:H357"/>
    <mergeCell ref="A358:E358"/>
    <mergeCell ref="A363:H363"/>
    <mergeCell ref="A329:H329"/>
    <mergeCell ref="A330:H330"/>
    <mergeCell ref="A331:H331"/>
    <mergeCell ref="A332:H332"/>
    <mergeCell ref="A337:H337"/>
    <mergeCell ref="A338:H338"/>
    <mergeCell ref="A309:H309"/>
    <mergeCell ref="A310:E310"/>
    <mergeCell ref="A315:H315"/>
    <mergeCell ref="A316:E316"/>
    <mergeCell ref="A319:E319"/>
    <mergeCell ref="A328:H328"/>
    <mergeCell ref="A283:H283"/>
    <mergeCell ref="A289:H289"/>
    <mergeCell ref="A290:H290"/>
    <mergeCell ref="A305:H305"/>
    <mergeCell ref="A306:H306"/>
    <mergeCell ref="A307:E307"/>
    <mergeCell ref="A268:E268"/>
    <mergeCell ref="A271:E271"/>
    <mergeCell ref="A279:H279"/>
    <mergeCell ref="A280:H280"/>
    <mergeCell ref="A281:H281"/>
    <mergeCell ref="A282:H282"/>
    <mergeCell ref="A257:H257"/>
    <mergeCell ref="A258:H258"/>
    <mergeCell ref="A259:E259"/>
    <mergeCell ref="A261:H261"/>
    <mergeCell ref="A262:E262"/>
    <mergeCell ref="A267:H267"/>
    <mergeCell ref="A234:H234"/>
    <mergeCell ref="A235:H235"/>
    <mergeCell ref="A236:H236"/>
    <mergeCell ref="A237:H237"/>
    <mergeCell ref="A243:H243"/>
    <mergeCell ref="A244:H244"/>
    <mergeCell ref="A215:H215"/>
    <mergeCell ref="A216:E216"/>
    <mergeCell ref="A221:H221"/>
    <mergeCell ref="A222:E222"/>
    <mergeCell ref="A225:E225"/>
    <mergeCell ref="A233:H233"/>
    <mergeCell ref="A189:H189"/>
    <mergeCell ref="A195:H195"/>
    <mergeCell ref="A196:H196"/>
    <mergeCell ref="A211:H211"/>
    <mergeCell ref="A212:H212"/>
    <mergeCell ref="A213:E213"/>
    <mergeCell ref="A174:E174"/>
    <mergeCell ref="A177:E177"/>
    <mergeCell ref="A185:H185"/>
    <mergeCell ref="A186:H186"/>
    <mergeCell ref="A187:H187"/>
    <mergeCell ref="A188:H188"/>
    <mergeCell ref="A163:H163"/>
    <mergeCell ref="A164:H164"/>
    <mergeCell ref="A165:E165"/>
    <mergeCell ref="A167:H167"/>
    <mergeCell ref="A168:E168"/>
    <mergeCell ref="A173:H173"/>
    <mergeCell ref="A140:H140"/>
    <mergeCell ref="A141:H141"/>
    <mergeCell ref="A142:H142"/>
    <mergeCell ref="A143:H143"/>
    <mergeCell ref="A149:H149"/>
    <mergeCell ref="A150:H150"/>
    <mergeCell ref="A121:H121"/>
    <mergeCell ref="A122:E122"/>
    <mergeCell ref="A127:H127"/>
    <mergeCell ref="A128:E128"/>
    <mergeCell ref="A131:E131"/>
    <mergeCell ref="A139:H139"/>
    <mergeCell ref="A97:H97"/>
    <mergeCell ref="A103:H103"/>
    <mergeCell ref="A104:H104"/>
    <mergeCell ref="A117:H117"/>
    <mergeCell ref="A118:H118"/>
    <mergeCell ref="A119:E119"/>
    <mergeCell ref="A82:E82"/>
    <mergeCell ref="A85:E85"/>
    <mergeCell ref="A93:H93"/>
    <mergeCell ref="A94:H94"/>
    <mergeCell ref="A95:H95"/>
    <mergeCell ref="A96:H96"/>
    <mergeCell ref="A71:H71"/>
    <mergeCell ref="A72:H72"/>
    <mergeCell ref="A73:E73"/>
    <mergeCell ref="A75:H75"/>
    <mergeCell ref="A76:E76"/>
    <mergeCell ref="A81:H81"/>
    <mergeCell ref="A50:H50"/>
    <mergeCell ref="A51:H51"/>
    <mergeCell ref="A56:B56"/>
    <mergeCell ref="C56:D56"/>
    <mergeCell ref="A57:H57"/>
    <mergeCell ref="A58:H58"/>
    <mergeCell ref="A35:H35"/>
    <mergeCell ref="A36:E36"/>
    <mergeCell ref="A39:E39"/>
    <mergeCell ref="A47:H47"/>
    <mergeCell ref="A48:H48"/>
    <mergeCell ref="A49:H49"/>
    <mergeCell ref="A12:H12"/>
    <mergeCell ref="A25:H25"/>
    <mergeCell ref="A26:H26"/>
    <mergeCell ref="A27:E27"/>
    <mergeCell ref="A29:H29"/>
    <mergeCell ref="A30:E30"/>
    <mergeCell ref="A1:H1"/>
    <mergeCell ref="A2:H2"/>
    <mergeCell ref="A3:H3"/>
    <mergeCell ref="A4:H4"/>
    <mergeCell ref="A5:H5"/>
    <mergeCell ref="A11:H11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30"/>
  <sheetViews>
    <sheetView topLeftCell="A6" workbookViewId="0">
      <selection activeCell="L38" sqref="L38"/>
    </sheetView>
  </sheetViews>
  <sheetFormatPr defaultColWidth="9" defaultRowHeight="15" x14ac:dyDescent="0.25"/>
  <cols>
    <col min="1" max="1" width="5.5703125" customWidth="1"/>
    <col min="2" max="2" width="21.7109375" customWidth="1"/>
    <col min="3" max="4" width="16" customWidth="1"/>
    <col min="5" max="6" width="9.7109375" customWidth="1"/>
    <col min="7" max="7" width="7.85546875" bestFit="1" customWidth="1"/>
    <col min="8" max="8" width="7.85546875" customWidth="1"/>
    <col min="9" max="10" width="11" customWidth="1"/>
    <col min="13" max="13" width="10.5703125" customWidth="1"/>
    <col min="14" max="14" width="7.85546875" customWidth="1"/>
    <col min="15" max="15" width="7.7109375" customWidth="1"/>
    <col min="16" max="16" width="5.42578125" customWidth="1"/>
  </cols>
  <sheetData>
    <row r="1" spans="1:16" ht="17.45" x14ac:dyDescent="0.3">
      <c r="A1" s="565" t="s">
        <v>313</v>
      </c>
      <c r="B1" s="566"/>
      <c r="C1" s="566"/>
      <c r="D1" s="566"/>
      <c r="E1" s="566"/>
      <c r="F1" s="566"/>
      <c r="G1" s="566"/>
      <c r="H1" s="566"/>
      <c r="I1" s="566"/>
      <c r="J1" s="566"/>
      <c r="K1" s="566"/>
      <c r="L1" s="566"/>
      <c r="M1" s="566"/>
      <c r="N1" s="566"/>
      <c r="O1" s="566"/>
      <c r="P1" s="567"/>
    </row>
    <row r="2" spans="1:16" ht="16.899999999999999" x14ac:dyDescent="0.3">
      <c r="A2" s="568" t="s">
        <v>442</v>
      </c>
      <c r="B2" s="569"/>
      <c r="C2" s="569"/>
      <c r="D2" s="569"/>
      <c r="E2" s="569"/>
      <c r="F2" s="569"/>
      <c r="G2" s="569"/>
      <c r="H2" s="569"/>
      <c r="I2" s="569"/>
      <c r="J2" s="569"/>
      <c r="K2" s="569"/>
      <c r="L2" s="569"/>
      <c r="M2" s="569"/>
      <c r="N2" s="569"/>
      <c r="O2" s="569"/>
      <c r="P2" s="570"/>
    </row>
    <row r="3" spans="1:16" ht="16.899999999999999" x14ac:dyDescent="0.3">
      <c r="A3" s="568" t="s">
        <v>315</v>
      </c>
      <c r="B3" s="569"/>
      <c r="C3" s="569"/>
      <c r="D3" s="569"/>
      <c r="E3" s="569"/>
      <c r="F3" s="569"/>
      <c r="G3" s="569"/>
      <c r="H3" s="569"/>
      <c r="I3" s="569"/>
      <c r="J3" s="569"/>
      <c r="K3" s="569"/>
      <c r="L3" s="569"/>
      <c r="M3" s="569"/>
      <c r="N3" s="569"/>
      <c r="O3" s="569"/>
      <c r="P3" s="570"/>
    </row>
    <row r="4" spans="1:16" ht="15.6" x14ac:dyDescent="0.3">
      <c r="A4" s="88" t="s">
        <v>317</v>
      </c>
      <c r="B4" s="89" t="s">
        <v>318</v>
      </c>
      <c r="C4" s="89" t="s">
        <v>319</v>
      </c>
      <c r="D4" s="89"/>
      <c r="E4" s="89" t="s">
        <v>320</v>
      </c>
      <c r="F4" s="89"/>
      <c r="G4" s="89" t="s">
        <v>321</v>
      </c>
      <c r="H4" s="90"/>
      <c r="I4" s="342" t="s">
        <v>322</v>
      </c>
      <c r="J4" s="342"/>
      <c r="K4" s="89" t="s">
        <v>323</v>
      </c>
      <c r="L4" s="89"/>
      <c r="M4" s="89" t="s">
        <v>324</v>
      </c>
      <c r="N4" s="92" t="s">
        <v>27</v>
      </c>
      <c r="O4" s="92" t="s">
        <v>325</v>
      </c>
      <c r="P4" s="93" t="s">
        <v>326</v>
      </c>
    </row>
    <row r="5" spans="1:16" ht="15.6" x14ac:dyDescent="0.3">
      <c r="A5" s="88"/>
      <c r="B5" s="90"/>
      <c r="C5" s="88">
        <v>20</v>
      </c>
      <c r="D5" s="88">
        <v>10</v>
      </c>
      <c r="E5" s="88">
        <v>20</v>
      </c>
      <c r="F5" s="88">
        <v>10</v>
      </c>
      <c r="G5" s="88">
        <v>20</v>
      </c>
      <c r="H5" s="94">
        <v>10</v>
      </c>
      <c r="I5" s="95">
        <v>20</v>
      </c>
      <c r="J5" s="95">
        <v>10</v>
      </c>
      <c r="K5" s="88">
        <v>20</v>
      </c>
      <c r="L5" s="88">
        <v>10</v>
      </c>
      <c r="M5" s="88">
        <v>20</v>
      </c>
      <c r="N5" s="93">
        <f t="shared" ref="N5:N29" si="0">(C5+E5+G5+I5+K5)</f>
        <v>100</v>
      </c>
      <c r="O5" s="92"/>
      <c r="P5" s="93"/>
    </row>
    <row r="6" spans="1:16" ht="15.6" x14ac:dyDescent="0.3">
      <c r="A6" s="96">
        <v>1</v>
      </c>
      <c r="B6" s="50" t="s">
        <v>10</v>
      </c>
      <c r="C6" s="14">
        <v>4.5</v>
      </c>
      <c r="D6" s="14">
        <f>C6/2</f>
        <v>2.25</v>
      </c>
      <c r="E6" s="14">
        <v>7.5</v>
      </c>
      <c r="F6" s="14">
        <f xml:space="preserve"> E6/2</f>
        <v>3.75</v>
      </c>
      <c r="G6" s="14">
        <v>4.5</v>
      </c>
      <c r="H6" s="14">
        <f>G6/2</f>
        <v>2.25</v>
      </c>
      <c r="I6" s="14">
        <v>7.5</v>
      </c>
      <c r="J6" s="14">
        <f>I6/2</f>
        <v>3.75</v>
      </c>
      <c r="K6" s="14">
        <v>8.5</v>
      </c>
      <c r="L6" s="14">
        <f>K6/2</f>
        <v>4.25</v>
      </c>
      <c r="M6" s="14">
        <v>6</v>
      </c>
      <c r="N6" s="93">
        <f t="shared" si="0"/>
        <v>32.5</v>
      </c>
      <c r="O6" s="92">
        <f t="shared" ref="O6:O29" si="1">(N6/100*100)</f>
        <v>32.5</v>
      </c>
      <c r="P6" s="93" t="str">
        <f>IF(O6&gt;=91,"A1",IF(O6&gt;=81,"A2",IF(O6&gt;=71,"B1",IF(O6&gt;=61,"B2",IF(O6&gt;=51,"C1",IF(O6&gt;=41,"C2",IF(O6&gt;=33,"D","E")))))))</f>
        <v>E</v>
      </c>
    </row>
    <row r="7" spans="1:16" ht="15.6" x14ac:dyDescent="0.3">
      <c r="A7" s="96">
        <v>2</v>
      </c>
      <c r="B7" s="61" t="s">
        <v>32</v>
      </c>
      <c r="C7" s="14">
        <v>10</v>
      </c>
      <c r="D7" s="14">
        <f t="shared" ref="D7:D29" si="2">C7/2</f>
        <v>5</v>
      </c>
      <c r="E7" s="14">
        <v>13.5</v>
      </c>
      <c r="F7" s="14">
        <f t="shared" ref="F7:F29" si="3" xml:space="preserve"> E7/2</f>
        <v>6.75</v>
      </c>
      <c r="G7" s="14">
        <v>12.5</v>
      </c>
      <c r="H7" s="14">
        <f t="shared" ref="H7:H29" si="4">G7/2</f>
        <v>6.25</v>
      </c>
      <c r="I7" s="99">
        <v>11.5</v>
      </c>
      <c r="J7" s="14">
        <f t="shared" ref="J7:J29" si="5">I7/2</f>
        <v>5.75</v>
      </c>
      <c r="K7" s="14">
        <v>11</v>
      </c>
      <c r="L7" s="14">
        <f t="shared" ref="L7:L29" si="6">K7/2</f>
        <v>5.5</v>
      </c>
      <c r="M7" s="14">
        <v>13.5</v>
      </c>
      <c r="N7" s="93">
        <f t="shared" si="0"/>
        <v>58.5</v>
      </c>
      <c r="O7" s="92">
        <f t="shared" si="1"/>
        <v>58.5</v>
      </c>
      <c r="P7" s="93" t="str">
        <f t="shared" ref="P7:P29" si="7">IF(O7&gt;=91,"A1",IF(O7&gt;=81,"A2",IF(O7&gt;=71,"B1",IF(O7&gt;=61,"B2",IF(O7&gt;=51,"C1",IF(O7&gt;=41,"C2",IF(O7&gt;=33,"D","E")))))))</f>
        <v>C1</v>
      </c>
    </row>
    <row r="8" spans="1:16" ht="15.6" x14ac:dyDescent="0.3">
      <c r="A8" s="96">
        <v>3</v>
      </c>
      <c r="B8" s="61" t="s">
        <v>36</v>
      </c>
      <c r="C8" s="14">
        <v>14.5</v>
      </c>
      <c r="D8" s="14">
        <f t="shared" si="2"/>
        <v>7.25</v>
      </c>
      <c r="E8" s="14">
        <v>8</v>
      </c>
      <c r="F8" s="14">
        <f t="shared" si="3"/>
        <v>4</v>
      </c>
      <c r="G8" s="14">
        <v>13.5</v>
      </c>
      <c r="H8" s="14">
        <f t="shared" si="4"/>
        <v>6.75</v>
      </c>
      <c r="I8" s="14">
        <v>12</v>
      </c>
      <c r="J8" s="14">
        <f t="shared" si="5"/>
        <v>6</v>
      </c>
      <c r="K8" s="14">
        <v>7</v>
      </c>
      <c r="L8" s="14">
        <f t="shared" si="6"/>
        <v>3.5</v>
      </c>
      <c r="M8" s="14">
        <v>17.5</v>
      </c>
      <c r="N8" s="93">
        <f t="shared" si="0"/>
        <v>55</v>
      </c>
      <c r="O8" s="92">
        <f t="shared" si="1"/>
        <v>55.000000000000007</v>
      </c>
      <c r="P8" s="338" t="s">
        <v>388</v>
      </c>
    </row>
    <row r="9" spans="1:16" ht="15.6" x14ac:dyDescent="0.3">
      <c r="A9" s="96">
        <v>4</v>
      </c>
      <c r="B9" s="61" t="s">
        <v>39</v>
      </c>
      <c r="C9" s="14">
        <v>10.5</v>
      </c>
      <c r="D9" s="14">
        <f t="shared" si="2"/>
        <v>5.25</v>
      </c>
      <c r="E9" s="14">
        <v>7</v>
      </c>
      <c r="F9" s="14">
        <f t="shared" si="3"/>
        <v>3.5</v>
      </c>
      <c r="G9" s="14">
        <v>14.5</v>
      </c>
      <c r="H9" s="14">
        <f t="shared" si="4"/>
        <v>7.25</v>
      </c>
      <c r="I9" s="14">
        <v>10.5</v>
      </c>
      <c r="J9" s="14">
        <f t="shared" si="5"/>
        <v>5.25</v>
      </c>
      <c r="K9" s="14">
        <v>5</v>
      </c>
      <c r="L9" s="14">
        <f t="shared" si="6"/>
        <v>2.5</v>
      </c>
      <c r="M9" s="14">
        <v>11.5</v>
      </c>
      <c r="N9" s="93">
        <f t="shared" si="0"/>
        <v>47.5</v>
      </c>
      <c r="O9" s="92">
        <f t="shared" si="1"/>
        <v>47.5</v>
      </c>
      <c r="P9" s="93" t="str">
        <f t="shared" si="7"/>
        <v>C2</v>
      </c>
    </row>
    <row r="10" spans="1:16" ht="15.6" x14ac:dyDescent="0.3">
      <c r="A10" s="96">
        <v>5</v>
      </c>
      <c r="B10" s="61" t="s">
        <v>42</v>
      </c>
      <c r="C10" s="14">
        <v>13</v>
      </c>
      <c r="D10" s="14">
        <f t="shared" si="2"/>
        <v>6.5</v>
      </c>
      <c r="E10" s="14">
        <v>10.5</v>
      </c>
      <c r="F10" s="14">
        <f t="shared" si="3"/>
        <v>5.25</v>
      </c>
      <c r="G10" s="14">
        <v>10</v>
      </c>
      <c r="H10" s="14">
        <f t="shared" si="4"/>
        <v>5</v>
      </c>
      <c r="I10" s="14">
        <v>7.5</v>
      </c>
      <c r="J10" s="14">
        <f t="shared" si="5"/>
        <v>3.75</v>
      </c>
      <c r="K10" s="14">
        <v>15.5</v>
      </c>
      <c r="L10" s="14">
        <f t="shared" si="6"/>
        <v>7.75</v>
      </c>
      <c r="M10" s="100">
        <v>15</v>
      </c>
      <c r="N10" s="93">
        <f t="shared" si="0"/>
        <v>56.5</v>
      </c>
      <c r="O10" s="92">
        <f t="shared" si="1"/>
        <v>56.499999999999993</v>
      </c>
      <c r="P10" s="93" t="str">
        <f t="shared" si="7"/>
        <v>C1</v>
      </c>
    </row>
    <row r="11" spans="1:16" ht="15.6" x14ac:dyDescent="0.3">
      <c r="A11" s="96">
        <v>6</v>
      </c>
      <c r="B11" s="61" t="s">
        <v>45</v>
      </c>
      <c r="C11" s="14">
        <v>16</v>
      </c>
      <c r="D11" s="14">
        <f t="shared" si="2"/>
        <v>8</v>
      </c>
      <c r="E11" s="14">
        <v>8</v>
      </c>
      <c r="F11" s="14">
        <f t="shared" si="3"/>
        <v>4</v>
      </c>
      <c r="G11" s="14">
        <v>11.5</v>
      </c>
      <c r="H11" s="14">
        <f t="shared" si="4"/>
        <v>5.75</v>
      </c>
      <c r="I11" s="14">
        <v>17</v>
      </c>
      <c r="J11" s="14">
        <f t="shared" si="5"/>
        <v>8.5</v>
      </c>
      <c r="K11" s="14">
        <v>8</v>
      </c>
      <c r="L11" s="14">
        <f t="shared" si="6"/>
        <v>4</v>
      </c>
      <c r="M11" s="14">
        <v>15.5</v>
      </c>
      <c r="N11" s="93">
        <f t="shared" si="0"/>
        <v>60.5</v>
      </c>
      <c r="O11" s="92">
        <f t="shared" si="1"/>
        <v>60.5</v>
      </c>
      <c r="P11" s="93" t="str">
        <f t="shared" si="7"/>
        <v>C1</v>
      </c>
    </row>
    <row r="12" spans="1:16" ht="15.6" x14ac:dyDescent="0.3">
      <c r="A12" s="96">
        <v>7</v>
      </c>
      <c r="B12" s="61" t="s">
        <v>49</v>
      </c>
      <c r="C12" s="14">
        <v>16.5</v>
      </c>
      <c r="D12" s="14">
        <f t="shared" si="2"/>
        <v>8.25</v>
      </c>
      <c r="E12" s="100">
        <v>15.5</v>
      </c>
      <c r="F12" s="14">
        <f t="shared" si="3"/>
        <v>7.75</v>
      </c>
      <c r="G12" s="14">
        <v>16.5</v>
      </c>
      <c r="H12" s="14">
        <f t="shared" si="4"/>
        <v>8.25</v>
      </c>
      <c r="I12" s="14">
        <v>17</v>
      </c>
      <c r="J12" s="14">
        <f t="shared" si="5"/>
        <v>8.5</v>
      </c>
      <c r="K12" s="14">
        <v>17.5</v>
      </c>
      <c r="L12" s="14">
        <f t="shared" si="6"/>
        <v>8.75</v>
      </c>
      <c r="M12" s="14">
        <v>18</v>
      </c>
      <c r="N12" s="93">
        <f t="shared" si="0"/>
        <v>83</v>
      </c>
      <c r="O12" s="92">
        <f t="shared" si="1"/>
        <v>83</v>
      </c>
      <c r="P12" s="93" t="str">
        <f t="shared" si="7"/>
        <v>A2</v>
      </c>
    </row>
    <row r="13" spans="1:16" ht="15.6" x14ac:dyDescent="0.3">
      <c r="A13" s="96">
        <v>8</v>
      </c>
      <c r="B13" s="61" t="s">
        <v>52</v>
      </c>
      <c r="C13" s="14">
        <v>19</v>
      </c>
      <c r="D13" s="14">
        <f t="shared" si="2"/>
        <v>9.5</v>
      </c>
      <c r="E13" s="14">
        <v>17</v>
      </c>
      <c r="F13" s="14">
        <f t="shared" si="3"/>
        <v>8.5</v>
      </c>
      <c r="G13" s="14">
        <v>18.5</v>
      </c>
      <c r="H13" s="14">
        <f t="shared" si="4"/>
        <v>9.25</v>
      </c>
      <c r="I13" s="14">
        <v>19.5</v>
      </c>
      <c r="J13" s="14">
        <f t="shared" si="5"/>
        <v>9.75</v>
      </c>
      <c r="K13" s="14">
        <v>20</v>
      </c>
      <c r="L13" s="14">
        <f t="shared" si="6"/>
        <v>10</v>
      </c>
      <c r="M13" s="14">
        <v>20</v>
      </c>
      <c r="N13" s="93">
        <f t="shared" si="0"/>
        <v>94</v>
      </c>
      <c r="O13" s="92">
        <f t="shared" si="1"/>
        <v>94</v>
      </c>
      <c r="P13" s="93" t="str">
        <f t="shared" si="7"/>
        <v>A1</v>
      </c>
    </row>
    <row r="14" spans="1:16" ht="15.6" x14ac:dyDescent="0.3">
      <c r="A14" s="96">
        <v>9</v>
      </c>
      <c r="B14" s="61" t="s">
        <v>56</v>
      </c>
      <c r="C14" s="14">
        <v>2</v>
      </c>
      <c r="D14" s="14">
        <f t="shared" si="2"/>
        <v>1</v>
      </c>
      <c r="E14" s="14">
        <v>1.5</v>
      </c>
      <c r="F14" s="14">
        <f t="shared" si="3"/>
        <v>0.75</v>
      </c>
      <c r="G14" s="14">
        <v>5</v>
      </c>
      <c r="H14" s="14">
        <f t="shared" si="4"/>
        <v>2.5</v>
      </c>
      <c r="I14" s="14">
        <v>4</v>
      </c>
      <c r="J14" s="14">
        <f t="shared" si="5"/>
        <v>2</v>
      </c>
      <c r="K14" s="14">
        <v>1.5</v>
      </c>
      <c r="L14" s="14">
        <f t="shared" si="6"/>
        <v>0.75</v>
      </c>
      <c r="M14" s="14">
        <v>4</v>
      </c>
      <c r="N14" s="93">
        <f t="shared" si="0"/>
        <v>14</v>
      </c>
      <c r="O14" s="92">
        <f t="shared" si="1"/>
        <v>14.000000000000002</v>
      </c>
      <c r="P14" s="93" t="str">
        <f t="shared" si="7"/>
        <v>E</v>
      </c>
    </row>
    <row r="15" spans="1:16" ht="15.6" x14ac:dyDescent="0.3">
      <c r="A15" s="96">
        <v>10</v>
      </c>
      <c r="B15" s="61" t="s">
        <v>60</v>
      </c>
      <c r="C15" s="14">
        <v>17.5</v>
      </c>
      <c r="D15" s="14">
        <f t="shared" si="2"/>
        <v>8.75</v>
      </c>
      <c r="E15" s="14">
        <v>17</v>
      </c>
      <c r="F15" s="14">
        <f t="shared" si="3"/>
        <v>8.5</v>
      </c>
      <c r="G15" s="14">
        <v>18.5</v>
      </c>
      <c r="H15" s="14">
        <f t="shared" si="4"/>
        <v>9.25</v>
      </c>
      <c r="I15" s="14">
        <v>17</v>
      </c>
      <c r="J15" s="14">
        <f t="shared" si="5"/>
        <v>8.5</v>
      </c>
      <c r="K15" s="14">
        <v>18.5</v>
      </c>
      <c r="L15" s="14">
        <f t="shared" si="6"/>
        <v>9.25</v>
      </c>
      <c r="M15" s="14">
        <v>19.5</v>
      </c>
      <c r="N15" s="93">
        <f t="shared" si="0"/>
        <v>88.5</v>
      </c>
      <c r="O15" s="92">
        <f t="shared" si="1"/>
        <v>88.5</v>
      </c>
      <c r="P15" s="93" t="str">
        <f t="shared" si="7"/>
        <v>A2</v>
      </c>
    </row>
    <row r="16" spans="1:16" ht="15.6" x14ac:dyDescent="0.3">
      <c r="A16" s="96">
        <v>11</v>
      </c>
      <c r="B16" s="61" t="s">
        <v>63</v>
      </c>
      <c r="C16" s="14">
        <v>17</v>
      </c>
      <c r="D16" s="14">
        <f t="shared" si="2"/>
        <v>8.5</v>
      </c>
      <c r="E16" s="14">
        <v>13.5</v>
      </c>
      <c r="F16" s="14">
        <f t="shared" si="3"/>
        <v>6.75</v>
      </c>
      <c r="G16" s="14">
        <v>18</v>
      </c>
      <c r="H16" s="14">
        <f t="shared" si="4"/>
        <v>9</v>
      </c>
      <c r="I16" s="14">
        <v>18.5</v>
      </c>
      <c r="J16" s="14">
        <f t="shared" si="5"/>
        <v>9.25</v>
      </c>
      <c r="K16" s="14">
        <v>18.5</v>
      </c>
      <c r="L16" s="14">
        <f t="shared" si="6"/>
        <v>9.25</v>
      </c>
      <c r="M16" s="100">
        <v>19.5</v>
      </c>
      <c r="N16" s="93">
        <f t="shared" si="0"/>
        <v>85.5</v>
      </c>
      <c r="O16" s="92">
        <f t="shared" si="1"/>
        <v>85.5</v>
      </c>
      <c r="P16" s="93" t="str">
        <f t="shared" si="7"/>
        <v>A2</v>
      </c>
    </row>
    <row r="17" spans="1:16" ht="15.6" x14ac:dyDescent="0.3">
      <c r="A17" s="96">
        <v>12</v>
      </c>
      <c r="B17" s="61" t="s">
        <v>66</v>
      </c>
      <c r="C17" s="14">
        <v>12.5</v>
      </c>
      <c r="D17" s="14">
        <f t="shared" si="2"/>
        <v>6.25</v>
      </c>
      <c r="E17" s="14">
        <v>6</v>
      </c>
      <c r="F17" s="14">
        <f t="shared" si="3"/>
        <v>3</v>
      </c>
      <c r="G17" s="14">
        <v>7.5</v>
      </c>
      <c r="H17" s="14">
        <f t="shared" si="4"/>
        <v>3.75</v>
      </c>
      <c r="I17" s="14">
        <v>12</v>
      </c>
      <c r="J17" s="14">
        <f t="shared" si="5"/>
        <v>6</v>
      </c>
      <c r="K17" s="14">
        <v>6</v>
      </c>
      <c r="L17" s="14">
        <f t="shared" si="6"/>
        <v>3</v>
      </c>
      <c r="M17" s="14">
        <v>10.5</v>
      </c>
      <c r="N17" s="93">
        <f t="shared" si="0"/>
        <v>44</v>
      </c>
      <c r="O17" s="92">
        <f t="shared" si="1"/>
        <v>44</v>
      </c>
      <c r="P17" s="93" t="str">
        <f t="shared" si="7"/>
        <v>C2</v>
      </c>
    </row>
    <row r="18" spans="1:16" ht="15.6" x14ac:dyDescent="0.3">
      <c r="A18" s="96">
        <v>13</v>
      </c>
      <c r="B18" s="61" t="s">
        <v>69</v>
      </c>
      <c r="C18" s="14">
        <v>11</v>
      </c>
      <c r="D18" s="14">
        <f t="shared" si="2"/>
        <v>5.5</v>
      </c>
      <c r="E18" s="14">
        <v>12</v>
      </c>
      <c r="F18" s="14">
        <f t="shared" si="3"/>
        <v>6</v>
      </c>
      <c r="G18" s="14">
        <v>10.5</v>
      </c>
      <c r="H18" s="14">
        <f t="shared" si="4"/>
        <v>5.25</v>
      </c>
      <c r="I18" s="14">
        <v>13</v>
      </c>
      <c r="J18" s="14">
        <f t="shared" si="5"/>
        <v>6.5</v>
      </c>
      <c r="K18" s="14">
        <v>12</v>
      </c>
      <c r="L18" s="14">
        <f t="shared" si="6"/>
        <v>6</v>
      </c>
      <c r="M18" s="14">
        <v>12.5</v>
      </c>
      <c r="N18" s="93">
        <f t="shared" si="0"/>
        <v>58.5</v>
      </c>
      <c r="O18" s="92">
        <f t="shared" si="1"/>
        <v>58.5</v>
      </c>
      <c r="P18" s="93" t="str">
        <f t="shared" si="7"/>
        <v>C1</v>
      </c>
    </row>
    <row r="19" spans="1:16" ht="15.6" x14ac:dyDescent="0.3">
      <c r="A19" s="96">
        <v>14</v>
      </c>
      <c r="B19" s="61" t="s">
        <v>72</v>
      </c>
      <c r="C19" s="14">
        <v>20</v>
      </c>
      <c r="D19" s="14">
        <f t="shared" si="2"/>
        <v>10</v>
      </c>
      <c r="E19" s="14">
        <v>17.5</v>
      </c>
      <c r="F19" s="14">
        <f t="shared" si="3"/>
        <v>8.75</v>
      </c>
      <c r="G19" s="14">
        <v>18.5</v>
      </c>
      <c r="H19" s="14">
        <f t="shared" si="4"/>
        <v>9.25</v>
      </c>
      <c r="I19" s="14">
        <v>19.5</v>
      </c>
      <c r="J19" s="14">
        <f t="shared" si="5"/>
        <v>9.75</v>
      </c>
      <c r="K19" s="14">
        <v>20</v>
      </c>
      <c r="L19" s="14">
        <f t="shared" si="6"/>
        <v>10</v>
      </c>
      <c r="M19" s="14">
        <v>20</v>
      </c>
      <c r="N19" s="93">
        <f t="shared" si="0"/>
        <v>95.5</v>
      </c>
      <c r="O19" s="92">
        <f t="shared" si="1"/>
        <v>95.5</v>
      </c>
      <c r="P19" s="93" t="str">
        <f t="shared" si="7"/>
        <v>A1</v>
      </c>
    </row>
    <row r="20" spans="1:16" ht="15.6" x14ac:dyDescent="0.3">
      <c r="A20" s="96">
        <v>15</v>
      </c>
      <c r="B20" s="61" t="s">
        <v>75</v>
      </c>
      <c r="C20" s="14">
        <v>18.5</v>
      </c>
      <c r="D20" s="14">
        <f t="shared" si="2"/>
        <v>9.25</v>
      </c>
      <c r="E20" s="14">
        <v>19</v>
      </c>
      <c r="F20" s="14">
        <f t="shared" si="3"/>
        <v>9.5</v>
      </c>
      <c r="G20" s="14">
        <v>19.5</v>
      </c>
      <c r="H20" s="14">
        <f t="shared" si="4"/>
        <v>9.75</v>
      </c>
      <c r="I20" s="14">
        <v>20</v>
      </c>
      <c r="J20" s="14">
        <f t="shared" si="5"/>
        <v>10</v>
      </c>
      <c r="K20" s="14">
        <v>20</v>
      </c>
      <c r="L20" s="14">
        <f t="shared" si="6"/>
        <v>10</v>
      </c>
      <c r="M20" s="14">
        <v>20</v>
      </c>
      <c r="N20" s="93">
        <f t="shared" si="0"/>
        <v>97</v>
      </c>
      <c r="O20" s="92">
        <f t="shared" si="1"/>
        <v>97</v>
      </c>
      <c r="P20" s="93" t="str">
        <f t="shared" si="7"/>
        <v>A1</v>
      </c>
    </row>
    <row r="21" spans="1:16" ht="15.6" x14ac:dyDescent="0.3">
      <c r="A21" s="96">
        <v>16</v>
      </c>
      <c r="B21" s="61" t="s">
        <v>78</v>
      </c>
      <c r="C21" s="14">
        <v>13.5</v>
      </c>
      <c r="D21" s="14">
        <f t="shared" si="2"/>
        <v>6.75</v>
      </c>
      <c r="E21" s="14">
        <v>12.5</v>
      </c>
      <c r="F21" s="14">
        <f t="shared" si="3"/>
        <v>6.25</v>
      </c>
      <c r="G21" s="14">
        <v>18.5</v>
      </c>
      <c r="H21" s="14">
        <f t="shared" si="4"/>
        <v>9.25</v>
      </c>
      <c r="I21" s="14">
        <v>13.5</v>
      </c>
      <c r="J21" s="14">
        <f t="shared" si="5"/>
        <v>6.75</v>
      </c>
      <c r="K21" s="14">
        <v>12</v>
      </c>
      <c r="L21" s="14">
        <f t="shared" si="6"/>
        <v>6</v>
      </c>
      <c r="M21" s="14">
        <v>15</v>
      </c>
      <c r="N21" s="93">
        <f t="shared" si="0"/>
        <v>70</v>
      </c>
      <c r="O21" s="92">
        <f t="shared" si="1"/>
        <v>70</v>
      </c>
      <c r="P21" s="93" t="str">
        <f t="shared" si="7"/>
        <v>B2</v>
      </c>
    </row>
    <row r="22" spans="1:16" ht="15.6" x14ac:dyDescent="0.3">
      <c r="A22" s="96">
        <v>17</v>
      </c>
      <c r="B22" s="61" t="s">
        <v>81</v>
      </c>
      <c r="C22" s="14">
        <v>8</v>
      </c>
      <c r="D22" s="14">
        <f t="shared" si="2"/>
        <v>4</v>
      </c>
      <c r="E22" s="14">
        <v>5.5</v>
      </c>
      <c r="F22" s="14">
        <f t="shared" si="3"/>
        <v>2.75</v>
      </c>
      <c r="G22" s="14">
        <v>10</v>
      </c>
      <c r="H22" s="14">
        <f t="shared" si="4"/>
        <v>5</v>
      </c>
      <c r="I22" s="14">
        <v>10</v>
      </c>
      <c r="J22" s="14">
        <f t="shared" si="5"/>
        <v>5</v>
      </c>
      <c r="K22" s="14">
        <v>4.5</v>
      </c>
      <c r="L22" s="14">
        <f t="shared" si="6"/>
        <v>2.25</v>
      </c>
      <c r="M22" s="14">
        <v>8.5</v>
      </c>
      <c r="N22" s="93">
        <f t="shared" si="0"/>
        <v>38</v>
      </c>
      <c r="O22" s="92">
        <f t="shared" si="1"/>
        <v>38</v>
      </c>
      <c r="P22" s="93" t="str">
        <f t="shared" si="7"/>
        <v>D</v>
      </c>
    </row>
    <row r="23" spans="1:16" ht="15.6" x14ac:dyDescent="0.3">
      <c r="A23" s="96">
        <v>18</v>
      </c>
      <c r="B23" s="61" t="s">
        <v>256</v>
      </c>
      <c r="C23" s="100">
        <v>17.5</v>
      </c>
      <c r="D23" s="14">
        <f t="shared" si="2"/>
        <v>8.75</v>
      </c>
      <c r="E23" s="100">
        <v>11</v>
      </c>
      <c r="F23" s="14">
        <f t="shared" si="3"/>
        <v>5.5</v>
      </c>
      <c r="G23" s="14">
        <v>18</v>
      </c>
      <c r="H23" s="14">
        <f t="shared" si="4"/>
        <v>9</v>
      </c>
      <c r="I23" s="14">
        <v>17</v>
      </c>
      <c r="J23" s="14">
        <f t="shared" si="5"/>
        <v>8.5</v>
      </c>
      <c r="K23" s="100">
        <v>15.5</v>
      </c>
      <c r="L23" s="14">
        <f t="shared" si="6"/>
        <v>7.75</v>
      </c>
      <c r="M23" s="100">
        <v>18.5</v>
      </c>
      <c r="N23" s="93">
        <f t="shared" si="0"/>
        <v>79</v>
      </c>
      <c r="O23" s="92">
        <f t="shared" si="1"/>
        <v>79</v>
      </c>
      <c r="P23" s="93" t="str">
        <f t="shared" si="7"/>
        <v>B1</v>
      </c>
    </row>
    <row r="24" spans="1:16" ht="15.6" x14ac:dyDescent="0.3">
      <c r="A24" s="96">
        <v>19</v>
      </c>
      <c r="B24" s="61" t="s">
        <v>87</v>
      </c>
      <c r="C24" s="14">
        <v>15.5</v>
      </c>
      <c r="D24" s="14">
        <f t="shared" si="2"/>
        <v>7.75</v>
      </c>
      <c r="E24" s="14">
        <v>11.5</v>
      </c>
      <c r="F24" s="14">
        <f t="shared" si="3"/>
        <v>5.75</v>
      </c>
      <c r="G24" s="14">
        <v>10.5</v>
      </c>
      <c r="H24" s="14">
        <f t="shared" si="4"/>
        <v>5.25</v>
      </c>
      <c r="I24" s="14">
        <v>15.5</v>
      </c>
      <c r="J24" s="14">
        <f t="shared" si="5"/>
        <v>7.75</v>
      </c>
      <c r="K24" s="14">
        <v>14</v>
      </c>
      <c r="L24" s="14">
        <f t="shared" si="6"/>
        <v>7</v>
      </c>
      <c r="M24" s="14">
        <v>18.5</v>
      </c>
      <c r="N24" s="93">
        <f t="shared" si="0"/>
        <v>67</v>
      </c>
      <c r="O24" s="92">
        <f t="shared" si="1"/>
        <v>67</v>
      </c>
      <c r="P24" s="93" t="str">
        <f t="shared" si="7"/>
        <v>B2</v>
      </c>
    </row>
    <row r="25" spans="1:16" ht="15.6" x14ac:dyDescent="0.3">
      <c r="A25" s="96">
        <v>20</v>
      </c>
      <c r="B25" s="61" t="s">
        <v>90</v>
      </c>
      <c r="C25" s="14">
        <v>20</v>
      </c>
      <c r="D25" s="14">
        <f t="shared" si="2"/>
        <v>10</v>
      </c>
      <c r="E25" s="14">
        <v>16.5</v>
      </c>
      <c r="F25" s="14">
        <f t="shared" si="3"/>
        <v>8.25</v>
      </c>
      <c r="G25" s="14">
        <v>19.5</v>
      </c>
      <c r="H25" s="14">
        <f t="shared" si="4"/>
        <v>9.75</v>
      </c>
      <c r="I25" s="14">
        <v>20</v>
      </c>
      <c r="J25" s="14">
        <f t="shared" si="5"/>
        <v>10</v>
      </c>
      <c r="K25" s="14">
        <v>18</v>
      </c>
      <c r="L25" s="14">
        <f t="shared" si="6"/>
        <v>9</v>
      </c>
      <c r="M25" s="14">
        <v>19.5</v>
      </c>
      <c r="N25" s="93">
        <f t="shared" si="0"/>
        <v>94</v>
      </c>
      <c r="O25" s="92">
        <f t="shared" si="1"/>
        <v>94</v>
      </c>
      <c r="P25" s="93" t="str">
        <f t="shared" si="7"/>
        <v>A1</v>
      </c>
    </row>
    <row r="26" spans="1:16" ht="15.6" x14ac:dyDescent="0.3">
      <c r="A26" s="96">
        <v>21</v>
      </c>
      <c r="B26" s="61" t="s">
        <v>281</v>
      </c>
      <c r="C26" s="100">
        <v>16.5</v>
      </c>
      <c r="D26" s="14">
        <f t="shared" si="2"/>
        <v>8.25</v>
      </c>
      <c r="E26" s="100">
        <v>16</v>
      </c>
      <c r="F26" s="14">
        <f t="shared" si="3"/>
        <v>8</v>
      </c>
      <c r="G26" s="100">
        <v>19</v>
      </c>
      <c r="H26" s="14">
        <f t="shared" si="4"/>
        <v>9.5</v>
      </c>
      <c r="I26" s="100">
        <v>15</v>
      </c>
      <c r="J26" s="14">
        <f t="shared" si="5"/>
        <v>7.5</v>
      </c>
      <c r="K26" s="100">
        <v>17</v>
      </c>
      <c r="L26" s="14">
        <f t="shared" si="6"/>
        <v>8.5</v>
      </c>
      <c r="M26" s="100">
        <v>20</v>
      </c>
      <c r="N26" s="93">
        <f t="shared" si="0"/>
        <v>83.5</v>
      </c>
      <c r="O26" s="92">
        <f t="shared" si="1"/>
        <v>83.5</v>
      </c>
      <c r="P26" s="93" t="str">
        <f t="shared" si="7"/>
        <v>A2</v>
      </c>
    </row>
    <row r="27" spans="1:16" ht="15.6" x14ac:dyDescent="0.3">
      <c r="A27" s="96">
        <v>22</v>
      </c>
      <c r="B27" s="61" t="s">
        <v>97</v>
      </c>
      <c r="C27" s="100">
        <v>19</v>
      </c>
      <c r="D27" s="14">
        <f t="shared" si="2"/>
        <v>9.5</v>
      </c>
      <c r="E27" s="100">
        <v>14.5</v>
      </c>
      <c r="F27" s="14">
        <f t="shared" si="3"/>
        <v>7.25</v>
      </c>
      <c r="G27" s="100">
        <v>19.5</v>
      </c>
      <c r="H27" s="14">
        <f t="shared" si="4"/>
        <v>9.75</v>
      </c>
      <c r="I27" s="100">
        <v>17.5</v>
      </c>
      <c r="J27" s="14">
        <f t="shared" si="5"/>
        <v>8.75</v>
      </c>
      <c r="K27" s="100">
        <v>16</v>
      </c>
      <c r="L27" s="14">
        <f t="shared" si="6"/>
        <v>8</v>
      </c>
      <c r="M27" s="100">
        <v>20</v>
      </c>
      <c r="N27" s="93">
        <f t="shared" si="0"/>
        <v>86.5</v>
      </c>
      <c r="O27" s="92">
        <f t="shared" si="1"/>
        <v>86.5</v>
      </c>
      <c r="P27" s="93" t="str">
        <f t="shared" si="7"/>
        <v>A2</v>
      </c>
    </row>
    <row r="28" spans="1:16" ht="15.6" x14ac:dyDescent="0.3">
      <c r="A28" s="96">
        <v>23</v>
      </c>
      <c r="B28" s="61" t="s">
        <v>100</v>
      </c>
      <c r="C28" s="100">
        <v>5</v>
      </c>
      <c r="D28" s="14">
        <f t="shared" si="2"/>
        <v>2.5</v>
      </c>
      <c r="E28" s="100">
        <v>1.5</v>
      </c>
      <c r="F28" s="14">
        <f t="shared" si="3"/>
        <v>0.75</v>
      </c>
      <c r="G28" s="100">
        <v>2</v>
      </c>
      <c r="H28" s="14">
        <f t="shared" si="4"/>
        <v>1</v>
      </c>
      <c r="I28" s="100">
        <v>3.5</v>
      </c>
      <c r="J28" s="14">
        <f t="shared" si="5"/>
        <v>1.75</v>
      </c>
      <c r="K28" s="100">
        <v>6</v>
      </c>
      <c r="L28" s="14">
        <f t="shared" si="6"/>
        <v>3</v>
      </c>
      <c r="M28" s="100" t="s">
        <v>440</v>
      </c>
      <c r="N28" s="93">
        <f t="shared" si="0"/>
        <v>18</v>
      </c>
      <c r="O28" s="92">
        <f t="shared" si="1"/>
        <v>18</v>
      </c>
      <c r="P28" s="93" t="str">
        <f t="shared" si="7"/>
        <v>E</v>
      </c>
    </row>
    <row r="29" spans="1:16" ht="15.6" x14ac:dyDescent="0.3">
      <c r="A29" s="96">
        <v>24</v>
      </c>
      <c r="B29" s="61" t="s">
        <v>104</v>
      </c>
      <c r="C29" s="14">
        <v>18</v>
      </c>
      <c r="D29" s="14">
        <f t="shared" si="2"/>
        <v>9</v>
      </c>
      <c r="E29" s="14">
        <v>16.5</v>
      </c>
      <c r="F29" s="14">
        <f t="shared" si="3"/>
        <v>8.25</v>
      </c>
      <c r="G29" s="14">
        <v>15</v>
      </c>
      <c r="H29" s="14">
        <f t="shared" si="4"/>
        <v>7.5</v>
      </c>
      <c r="I29" s="14">
        <v>17</v>
      </c>
      <c r="J29" s="14">
        <f t="shared" si="5"/>
        <v>8.5</v>
      </c>
      <c r="K29" s="14">
        <v>16</v>
      </c>
      <c r="L29" s="14">
        <f t="shared" si="6"/>
        <v>8</v>
      </c>
      <c r="M29" s="14">
        <v>20</v>
      </c>
      <c r="N29" s="93">
        <f t="shared" si="0"/>
        <v>82.5</v>
      </c>
      <c r="O29" s="92">
        <f t="shared" si="1"/>
        <v>82.5</v>
      </c>
      <c r="P29" s="93" t="str">
        <f t="shared" si="7"/>
        <v>A2</v>
      </c>
    </row>
    <row r="30" spans="1:16" x14ac:dyDescent="0.25">
      <c r="O30" s="101"/>
      <c r="P30" s="102"/>
    </row>
  </sheetData>
  <mergeCells count="3">
    <mergeCell ref="A1:P1"/>
    <mergeCell ref="A2:P2"/>
    <mergeCell ref="A3:P3"/>
  </mergeCells>
  <dataValidations count="1">
    <dataValidation allowBlank="1" showInputMessage="1" showErrorMessage="1" promptTitle="NAME" prompt="ENTER NAME IN CAPITAL LETTERS" sqref="B21:B29"/>
  </dataValidations>
  <pageMargins left="0.7" right="0.7" top="0.75" bottom="0.75" header="0.3" footer="0.3"/>
  <pageSetup orientation="portrait" verticalDpi="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33"/>
  <sheetViews>
    <sheetView topLeftCell="A6" workbookViewId="0">
      <selection sqref="A1:J30"/>
    </sheetView>
  </sheetViews>
  <sheetFormatPr defaultRowHeight="15" x14ac:dyDescent="0.25"/>
  <cols>
    <col min="2" max="2" width="29.28515625" customWidth="1"/>
  </cols>
  <sheetData>
    <row r="1" spans="1:11" ht="22.9" x14ac:dyDescent="0.4">
      <c r="A1" s="600" t="s">
        <v>313</v>
      </c>
      <c r="B1" s="600"/>
      <c r="C1" s="600"/>
      <c r="D1" s="600"/>
      <c r="E1" s="600"/>
      <c r="F1" s="600"/>
      <c r="G1" s="600"/>
      <c r="H1" s="600"/>
      <c r="I1" s="600"/>
      <c r="J1" s="600"/>
    </row>
    <row r="2" spans="1:11" ht="17.45" x14ac:dyDescent="0.3">
      <c r="A2" s="601" t="s">
        <v>328</v>
      </c>
      <c r="B2" s="601"/>
      <c r="C2" s="601"/>
      <c r="D2" s="601"/>
      <c r="E2" s="601"/>
      <c r="F2" s="601"/>
      <c r="G2" s="601"/>
      <c r="H2" s="601"/>
      <c r="I2" s="601"/>
      <c r="J2" s="601"/>
    </row>
    <row r="3" spans="1:11" ht="17.45" x14ac:dyDescent="0.3">
      <c r="A3" s="601" t="s">
        <v>315</v>
      </c>
      <c r="B3" s="601"/>
      <c r="C3" s="601"/>
      <c r="D3" s="601"/>
      <c r="E3" s="601"/>
      <c r="F3" s="601"/>
      <c r="G3" s="601"/>
      <c r="H3" s="601"/>
      <c r="I3" s="601"/>
      <c r="J3" s="601"/>
    </row>
    <row r="4" spans="1:11" ht="17.45" x14ac:dyDescent="0.3">
      <c r="A4" s="601" t="s">
        <v>316</v>
      </c>
      <c r="B4" s="601"/>
      <c r="C4" s="601"/>
      <c r="D4" s="601"/>
      <c r="E4" s="601"/>
      <c r="F4" s="601"/>
      <c r="G4" s="601"/>
      <c r="H4" s="601"/>
      <c r="I4" s="601"/>
      <c r="J4" s="601"/>
    </row>
    <row r="5" spans="1:11" ht="27.75" customHeight="1" x14ac:dyDescent="0.25">
      <c r="A5" s="602" t="s">
        <v>329</v>
      </c>
      <c r="B5" s="602" t="s">
        <v>113</v>
      </c>
      <c r="C5" s="103" t="s">
        <v>330</v>
      </c>
      <c r="D5" s="103" t="s">
        <v>331</v>
      </c>
      <c r="E5" s="103" t="s">
        <v>332</v>
      </c>
      <c r="F5" s="103" t="s">
        <v>322</v>
      </c>
      <c r="G5" s="103" t="s">
        <v>333</v>
      </c>
      <c r="H5" s="103" t="s">
        <v>334</v>
      </c>
      <c r="I5" s="104" t="s">
        <v>335</v>
      </c>
      <c r="J5" s="104" t="s">
        <v>336</v>
      </c>
      <c r="K5" s="105"/>
    </row>
    <row r="6" spans="1:11" ht="15.75" x14ac:dyDescent="0.25">
      <c r="A6" s="602"/>
      <c r="B6" s="602"/>
      <c r="C6" s="106">
        <v>80</v>
      </c>
      <c r="D6" s="106">
        <v>80</v>
      </c>
      <c r="E6" s="106">
        <v>80</v>
      </c>
      <c r="F6" s="106">
        <v>80</v>
      </c>
      <c r="G6" s="106">
        <v>80</v>
      </c>
      <c r="H6" s="106">
        <v>50</v>
      </c>
      <c r="I6" s="104">
        <v>50</v>
      </c>
      <c r="J6" s="104">
        <v>50</v>
      </c>
      <c r="K6" s="105"/>
    </row>
    <row r="7" spans="1:11" ht="15.6" x14ac:dyDescent="0.3">
      <c r="A7" s="107">
        <v>1</v>
      </c>
      <c r="B7" s="108" t="s">
        <v>10</v>
      </c>
      <c r="C7" s="109">
        <v>14.5</v>
      </c>
      <c r="D7" s="110">
        <v>32.5</v>
      </c>
      <c r="E7" s="110">
        <v>14</v>
      </c>
      <c r="F7" s="110">
        <v>19.5</v>
      </c>
      <c r="G7" s="110">
        <v>17</v>
      </c>
      <c r="H7" s="110">
        <v>14</v>
      </c>
      <c r="I7" s="111">
        <v>27</v>
      </c>
      <c r="J7" s="112">
        <v>19.5</v>
      </c>
      <c r="K7" s="105"/>
    </row>
    <row r="8" spans="1:11" ht="15.6" x14ac:dyDescent="0.3">
      <c r="A8" s="107">
        <v>2</v>
      </c>
      <c r="B8" s="108" t="s">
        <v>32</v>
      </c>
      <c r="C8" s="109">
        <v>33.5</v>
      </c>
      <c r="D8" s="110">
        <v>38.5</v>
      </c>
      <c r="E8" s="110">
        <v>20.5</v>
      </c>
      <c r="F8" s="110">
        <v>38</v>
      </c>
      <c r="G8" s="110">
        <v>23.5</v>
      </c>
      <c r="H8" s="110">
        <v>23</v>
      </c>
      <c r="I8" s="113">
        <v>31.5</v>
      </c>
      <c r="J8" s="113">
        <v>34</v>
      </c>
      <c r="K8" s="105"/>
    </row>
    <row r="9" spans="1:11" ht="15.6" x14ac:dyDescent="0.3">
      <c r="A9" s="107">
        <v>3</v>
      </c>
      <c r="B9" s="108" t="s">
        <v>36</v>
      </c>
      <c r="C9" s="114">
        <v>35</v>
      </c>
      <c r="D9" s="110">
        <v>33.5</v>
      </c>
      <c r="E9" s="110">
        <v>40.5</v>
      </c>
      <c r="F9" s="110">
        <v>47.5</v>
      </c>
      <c r="G9" s="110">
        <v>34</v>
      </c>
      <c r="H9" s="110">
        <v>39.5</v>
      </c>
      <c r="I9" s="113">
        <v>27</v>
      </c>
      <c r="J9" s="113">
        <v>26.5</v>
      </c>
      <c r="K9" s="105"/>
    </row>
    <row r="10" spans="1:11" ht="15.6" x14ac:dyDescent="0.3">
      <c r="A10" s="107">
        <v>4</v>
      </c>
      <c r="B10" s="108" t="s">
        <v>39</v>
      </c>
      <c r="C10" s="114">
        <v>32</v>
      </c>
      <c r="D10" s="110">
        <v>35.5</v>
      </c>
      <c r="E10" s="110">
        <v>57.5</v>
      </c>
      <c r="F10" s="110">
        <v>57</v>
      </c>
      <c r="G10" s="110">
        <v>35.5</v>
      </c>
      <c r="H10" s="110">
        <v>29.5</v>
      </c>
      <c r="I10" s="113">
        <v>25</v>
      </c>
      <c r="J10" s="113">
        <v>24.5</v>
      </c>
      <c r="K10" s="105"/>
    </row>
    <row r="11" spans="1:11" ht="15.6" x14ac:dyDescent="0.3">
      <c r="A11" s="107">
        <v>5</v>
      </c>
      <c r="B11" s="108" t="s">
        <v>42</v>
      </c>
      <c r="C11" s="114">
        <v>45.5</v>
      </c>
      <c r="D11" s="110">
        <v>43.5</v>
      </c>
      <c r="E11" s="110">
        <v>42</v>
      </c>
      <c r="F11" s="110">
        <v>60.5</v>
      </c>
      <c r="G11" s="110">
        <v>55</v>
      </c>
      <c r="H11" s="110">
        <v>44</v>
      </c>
      <c r="I11" s="113">
        <v>45</v>
      </c>
      <c r="J11" s="113">
        <v>33.5</v>
      </c>
      <c r="K11" s="105"/>
    </row>
    <row r="12" spans="1:11" ht="15.6" x14ac:dyDescent="0.3">
      <c r="A12" s="107">
        <v>6</v>
      </c>
      <c r="B12" s="108" t="s">
        <v>45</v>
      </c>
      <c r="C12" s="114">
        <v>46.5</v>
      </c>
      <c r="D12" s="110">
        <v>50</v>
      </c>
      <c r="E12" s="110">
        <v>59</v>
      </c>
      <c r="F12" s="110">
        <v>73.5</v>
      </c>
      <c r="G12" s="110">
        <v>48</v>
      </c>
      <c r="H12" s="110">
        <v>31.5</v>
      </c>
      <c r="I12" s="113">
        <v>45</v>
      </c>
      <c r="J12" s="113">
        <v>45.5</v>
      </c>
      <c r="K12" s="105"/>
    </row>
    <row r="13" spans="1:11" ht="15.6" x14ac:dyDescent="0.3">
      <c r="A13" s="107">
        <v>7</v>
      </c>
      <c r="B13" s="108" t="s">
        <v>49</v>
      </c>
      <c r="C13" s="114">
        <v>44</v>
      </c>
      <c r="D13" s="110">
        <v>46.5</v>
      </c>
      <c r="E13" s="110">
        <v>51.5</v>
      </c>
      <c r="F13" s="110">
        <v>74.5</v>
      </c>
      <c r="G13" s="110">
        <v>62.5</v>
      </c>
      <c r="H13" s="110">
        <v>33.5</v>
      </c>
      <c r="I13" s="113">
        <v>39</v>
      </c>
      <c r="J13" s="113">
        <v>42</v>
      </c>
      <c r="K13" s="105"/>
    </row>
    <row r="14" spans="1:11" ht="15.6" x14ac:dyDescent="0.3">
      <c r="A14" s="107">
        <v>8</v>
      </c>
      <c r="B14" s="108" t="s">
        <v>52</v>
      </c>
      <c r="C14" s="114">
        <v>68.5</v>
      </c>
      <c r="D14" s="110">
        <v>72.5</v>
      </c>
      <c r="E14" s="110">
        <v>63.5</v>
      </c>
      <c r="F14" s="110">
        <v>79</v>
      </c>
      <c r="G14" s="110">
        <v>68</v>
      </c>
      <c r="H14" s="110">
        <v>50</v>
      </c>
      <c r="I14" s="113">
        <v>49</v>
      </c>
      <c r="J14" s="113">
        <v>50</v>
      </c>
      <c r="K14" s="105"/>
    </row>
    <row r="15" spans="1:11" ht="15.6" x14ac:dyDescent="0.3">
      <c r="A15" s="107">
        <v>9</v>
      </c>
      <c r="B15" s="108" t="s">
        <v>56</v>
      </c>
      <c r="C15" s="114">
        <v>5.5</v>
      </c>
      <c r="D15" s="110">
        <v>16</v>
      </c>
      <c r="E15" s="110">
        <v>13</v>
      </c>
      <c r="F15" s="110">
        <v>16</v>
      </c>
      <c r="G15" s="110">
        <v>14</v>
      </c>
      <c r="H15" s="110">
        <v>10</v>
      </c>
      <c r="I15" s="113">
        <v>11</v>
      </c>
      <c r="J15" s="113">
        <v>2</v>
      </c>
      <c r="K15" s="105"/>
    </row>
    <row r="16" spans="1:11" ht="15.6" x14ac:dyDescent="0.3">
      <c r="A16" s="107">
        <v>10</v>
      </c>
      <c r="B16" s="108" t="s">
        <v>60</v>
      </c>
      <c r="C16" s="114">
        <v>56</v>
      </c>
      <c r="D16" s="110">
        <v>63.5</v>
      </c>
      <c r="E16" s="110">
        <v>58</v>
      </c>
      <c r="F16" s="110">
        <v>78.5</v>
      </c>
      <c r="G16" s="110">
        <v>69</v>
      </c>
      <c r="H16" s="110">
        <v>44</v>
      </c>
      <c r="I16" s="113">
        <v>42</v>
      </c>
      <c r="J16" s="113">
        <v>45.5</v>
      </c>
      <c r="K16" s="105"/>
    </row>
    <row r="17" spans="1:11" ht="15.6" x14ac:dyDescent="0.3">
      <c r="A17" s="107">
        <v>11</v>
      </c>
      <c r="B17" s="108" t="s">
        <v>63</v>
      </c>
      <c r="C17" s="114">
        <v>59.5</v>
      </c>
      <c r="D17" s="110">
        <v>62.5</v>
      </c>
      <c r="E17" s="110">
        <v>50</v>
      </c>
      <c r="F17" s="110">
        <v>67.5</v>
      </c>
      <c r="G17" s="110">
        <v>56</v>
      </c>
      <c r="H17" s="110">
        <v>43.5</v>
      </c>
      <c r="I17" s="113">
        <v>46</v>
      </c>
      <c r="J17" s="113">
        <v>33.5</v>
      </c>
      <c r="K17" s="105"/>
    </row>
    <row r="18" spans="1:11" ht="15.6" x14ac:dyDescent="0.3">
      <c r="A18" s="107">
        <v>12</v>
      </c>
      <c r="B18" s="108" t="s">
        <v>66</v>
      </c>
      <c r="C18" s="114">
        <v>40</v>
      </c>
      <c r="D18" s="110">
        <v>32.5</v>
      </c>
      <c r="E18" s="110">
        <v>30.5</v>
      </c>
      <c r="F18" s="110">
        <v>57</v>
      </c>
      <c r="G18" s="110">
        <v>42</v>
      </c>
      <c r="H18" s="110">
        <v>31.5</v>
      </c>
      <c r="I18" s="113">
        <v>37</v>
      </c>
      <c r="J18" s="113">
        <v>35.5</v>
      </c>
      <c r="K18" s="105"/>
    </row>
    <row r="19" spans="1:11" ht="15.6" x14ac:dyDescent="0.3">
      <c r="A19" s="107">
        <v>13</v>
      </c>
      <c r="B19" s="108" t="s">
        <v>69</v>
      </c>
      <c r="C19" s="114">
        <v>41.5</v>
      </c>
      <c r="D19" s="110">
        <v>43</v>
      </c>
      <c r="E19" s="110">
        <v>35</v>
      </c>
      <c r="F19" s="110">
        <v>52.5</v>
      </c>
      <c r="G19" s="110">
        <v>43</v>
      </c>
      <c r="H19" s="110">
        <v>26</v>
      </c>
      <c r="I19" s="113">
        <v>46</v>
      </c>
      <c r="J19" s="113">
        <v>40</v>
      </c>
      <c r="K19" s="105"/>
    </row>
    <row r="20" spans="1:11" ht="15.6" x14ac:dyDescent="0.3">
      <c r="A20" s="107">
        <v>14</v>
      </c>
      <c r="B20" s="108" t="s">
        <v>72</v>
      </c>
      <c r="C20" s="114">
        <v>64</v>
      </c>
      <c r="D20" s="110">
        <v>70</v>
      </c>
      <c r="E20" s="110">
        <v>68.5</v>
      </c>
      <c r="F20" s="110">
        <v>74</v>
      </c>
      <c r="G20" s="110">
        <v>76.5</v>
      </c>
      <c r="H20" s="110">
        <v>49.5</v>
      </c>
      <c r="I20" s="113">
        <v>47.5</v>
      </c>
      <c r="J20" s="113">
        <v>48</v>
      </c>
      <c r="K20" s="105"/>
    </row>
    <row r="21" spans="1:11" ht="15.6" x14ac:dyDescent="0.3">
      <c r="A21" s="107">
        <v>15</v>
      </c>
      <c r="B21" s="108" t="s">
        <v>75</v>
      </c>
      <c r="C21" s="114">
        <v>67.5</v>
      </c>
      <c r="D21" s="110">
        <v>73.5</v>
      </c>
      <c r="E21" s="110">
        <v>73</v>
      </c>
      <c r="F21" s="110">
        <v>76.5</v>
      </c>
      <c r="G21" s="110">
        <v>80</v>
      </c>
      <c r="H21" s="110">
        <v>50</v>
      </c>
      <c r="I21" s="113">
        <v>48</v>
      </c>
      <c r="J21" s="113">
        <v>48</v>
      </c>
      <c r="K21" s="105"/>
    </row>
    <row r="22" spans="1:11" ht="15.6" x14ac:dyDescent="0.3">
      <c r="A22" s="107">
        <v>16</v>
      </c>
      <c r="B22" s="108" t="s">
        <v>78</v>
      </c>
      <c r="C22" s="114">
        <v>43</v>
      </c>
      <c r="D22" s="110">
        <v>43.5</v>
      </c>
      <c r="E22" s="110">
        <v>62</v>
      </c>
      <c r="F22" s="110">
        <v>61.5</v>
      </c>
      <c r="G22" s="110">
        <v>54</v>
      </c>
      <c r="H22" s="110">
        <v>24</v>
      </c>
      <c r="I22" s="113">
        <v>31</v>
      </c>
      <c r="J22" s="113">
        <v>22</v>
      </c>
      <c r="K22" s="105"/>
    </row>
    <row r="23" spans="1:11" ht="15.6" x14ac:dyDescent="0.3">
      <c r="A23" s="107">
        <v>17</v>
      </c>
      <c r="B23" s="108" t="s">
        <v>81</v>
      </c>
      <c r="C23" s="114">
        <v>28</v>
      </c>
      <c r="D23" s="110">
        <v>31.5</v>
      </c>
      <c r="E23" s="110">
        <v>19.5</v>
      </c>
      <c r="F23" s="110">
        <v>22.5</v>
      </c>
      <c r="G23" s="110">
        <v>17</v>
      </c>
      <c r="H23" s="110">
        <v>17</v>
      </c>
      <c r="I23" s="113">
        <v>19</v>
      </c>
      <c r="J23" s="113">
        <v>17</v>
      </c>
      <c r="K23" s="105"/>
    </row>
    <row r="24" spans="1:11" ht="15.6" x14ac:dyDescent="0.3">
      <c r="A24" s="107">
        <v>18</v>
      </c>
      <c r="B24" s="108" t="s">
        <v>256</v>
      </c>
      <c r="C24" s="114">
        <v>66</v>
      </c>
      <c r="D24" s="110">
        <v>58</v>
      </c>
      <c r="E24" s="110">
        <v>63</v>
      </c>
      <c r="F24" s="110">
        <v>72</v>
      </c>
      <c r="G24" s="110">
        <v>46.5</v>
      </c>
      <c r="H24" s="110">
        <v>45.5</v>
      </c>
      <c r="I24" s="113">
        <v>48</v>
      </c>
      <c r="J24" s="113">
        <v>47</v>
      </c>
      <c r="K24" s="105"/>
    </row>
    <row r="25" spans="1:11" ht="15.6" x14ac:dyDescent="0.3">
      <c r="A25" s="107">
        <v>19</v>
      </c>
      <c r="B25" s="108" t="s">
        <v>87</v>
      </c>
      <c r="C25" s="114">
        <v>52.5</v>
      </c>
      <c r="D25" s="110">
        <v>47</v>
      </c>
      <c r="E25" s="110">
        <v>49</v>
      </c>
      <c r="F25" s="110">
        <v>66</v>
      </c>
      <c r="G25" s="110">
        <v>51.5</v>
      </c>
      <c r="H25" s="110">
        <v>33.5</v>
      </c>
      <c r="I25" s="113">
        <v>40.5</v>
      </c>
      <c r="J25" s="113">
        <v>46</v>
      </c>
      <c r="K25" s="105"/>
    </row>
    <row r="26" spans="1:11" ht="15.6" x14ac:dyDescent="0.3">
      <c r="A26" s="107">
        <v>20</v>
      </c>
      <c r="B26" s="108" t="s">
        <v>90</v>
      </c>
      <c r="C26" s="114">
        <v>67.5</v>
      </c>
      <c r="D26" s="110">
        <v>59</v>
      </c>
      <c r="E26" s="110">
        <v>67</v>
      </c>
      <c r="F26" s="110">
        <v>78.5</v>
      </c>
      <c r="G26" s="110">
        <v>73</v>
      </c>
      <c r="H26" s="110">
        <v>45.5</v>
      </c>
      <c r="I26" s="113">
        <v>47</v>
      </c>
      <c r="J26" s="113">
        <v>46</v>
      </c>
      <c r="K26" s="105"/>
    </row>
    <row r="27" spans="1:11" ht="15.6" x14ac:dyDescent="0.3">
      <c r="A27" s="107">
        <v>21</v>
      </c>
      <c r="B27" s="108" t="s">
        <v>281</v>
      </c>
      <c r="C27" s="114">
        <v>54</v>
      </c>
      <c r="D27" s="110">
        <v>54.5</v>
      </c>
      <c r="E27" s="110">
        <v>50.5</v>
      </c>
      <c r="F27" s="110">
        <v>59.5</v>
      </c>
      <c r="G27" s="110">
        <v>64.5</v>
      </c>
      <c r="H27" s="110">
        <v>32</v>
      </c>
      <c r="I27" s="113">
        <v>45</v>
      </c>
      <c r="J27" s="113">
        <v>40</v>
      </c>
      <c r="K27" s="105"/>
    </row>
    <row r="28" spans="1:11" ht="15.6" x14ac:dyDescent="0.3">
      <c r="A28" s="107">
        <v>22</v>
      </c>
      <c r="B28" s="108" t="s">
        <v>97</v>
      </c>
      <c r="C28" s="114">
        <v>53.5</v>
      </c>
      <c r="D28" s="110">
        <v>63.5</v>
      </c>
      <c r="E28" s="110">
        <v>65.5</v>
      </c>
      <c r="F28" s="110">
        <v>69</v>
      </c>
      <c r="G28" s="110">
        <v>73</v>
      </c>
      <c r="H28" s="110">
        <v>47.5</v>
      </c>
      <c r="I28" s="115">
        <v>43</v>
      </c>
      <c r="J28" s="115">
        <v>44.5</v>
      </c>
      <c r="K28" s="105"/>
    </row>
    <row r="29" spans="1:11" ht="15.6" x14ac:dyDescent="0.3">
      <c r="A29" s="107">
        <v>23</v>
      </c>
      <c r="B29" s="108" t="s">
        <v>100</v>
      </c>
      <c r="C29" s="114">
        <v>10.5</v>
      </c>
      <c r="D29" s="110">
        <v>22.5</v>
      </c>
      <c r="E29" s="110">
        <v>16</v>
      </c>
      <c r="F29" s="110">
        <v>20</v>
      </c>
      <c r="G29" s="110">
        <v>9.5</v>
      </c>
      <c r="H29" s="110">
        <v>14</v>
      </c>
      <c r="I29" s="116">
        <v>20</v>
      </c>
      <c r="J29" s="117">
        <v>15.5</v>
      </c>
      <c r="K29" s="105"/>
    </row>
    <row r="30" spans="1:11" ht="15.75" x14ac:dyDescent="0.25">
      <c r="A30" s="107">
        <v>24</v>
      </c>
      <c r="B30" s="108" t="s">
        <v>104</v>
      </c>
      <c r="C30" s="114">
        <v>65.5</v>
      </c>
      <c r="D30" s="110">
        <v>64</v>
      </c>
      <c r="E30" s="110">
        <v>66.5</v>
      </c>
      <c r="F30" s="110">
        <v>78</v>
      </c>
      <c r="G30" s="110">
        <v>72.5</v>
      </c>
      <c r="H30" s="110">
        <v>47.5</v>
      </c>
      <c r="I30" s="118">
        <v>42.5</v>
      </c>
      <c r="J30" s="118">
        <v>46.5</v>
      </c>
      <c r="K30" s="105"/>
    </row>
    <row r="31" spans="1:11" ht="15.75" x14ac:dyDescent="0.25">
      <c r="A31" s="105"/>
      <c r="B31" s="105"/>
      <c r="C31" s="105"/>
      <c r="D31" s="105"/>
      <c r="E31" s="105"/>
      <c r="F31" s="105"/>
      <c r="G31" s="105"/>
      <c r="H31" s="105"/>
      <c r="I31" s="105"/>
      <c r="J31" s="105"/>
      <c r="K31" s="105"/>
    </row>
    <row r="32" spans="1:11" ht="15.75" x14ac:dyDescent="0.25">
      <c r="A32" s="105"/>
      <c r="B32" s="105"/>
      <c r="C32" s="105"/>
      <c r="D32" s="105"/>
      <c r="E32" s="105"/>
      <c r="F32" s="105"/>
      <c r="G32" s="105"/>
      <c r="H32" s="105"/>
      <c r="I32" s="105"/>
      <c r="J32" s="105"/>
      <c r="K32" s="105"/>
    </row>
    <row r="33" spans="1:11" ht="15.75" x14ac:dyDescent="0.25">
      <c r="A33" s="105"/>
      <c r="B33" s="105"/>
      <c r="C33" s="105"/>
      <c r="D33" s="105"/>
      <c r="E33" s="105"/>
      <c r="F33" s="105"/>
      <c r="G33" s="105"/>
      <c r="H33" s="105"/>
      <c r="I33" s="105"/>
      <c r="J33" s="105"/>
      <c r="K33" s="105"/>
    </row>
  </sheetData>
  <mergeCells count="6">
    <mergeCell ref="A1:J1"/>
    <mergeCell ref="A2:J2"/>
    <mergeCell ref="A3:J3"/>
    <mergeCell ref="A4:J4"/>
    <mergeCell ref="A5:A6"/>
    <mergeCell ref="B5:B6"/>
  </mergeCells>
  <dataValidations count="1">
    <dataValidation allowBlank="1" showInputMessage="1" showErrorMessage="1" promptTitle="NAME" prompt="ENTER NAME IN CAPITAL LETTERS" sqref="B22:B30"/>
  </dataValidation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Q228"/>
  <sheetViews>
    <sheetView topLeftCell="X1" workbookViewId="0">
      <selection activeCell="C26" sqref="C26"/>
    </sheetView>
  </sheetViews>
  <sheetFormatPr defaultColWidth="14.42578125" defaultRowHeight="15" x14ac:dyDescent="0.25"/>
  <cols>
    <col min="1" max="1" width="5.5703125" customWidth="1"/>
    <col min="2" max="2" width="26.85546875" customWidth="1"/>
    <col min="3" max="3" width="8.85546875" customWidth="1"/>
    <col min="4" max="4" width="8.42578125" customWidth="1"/>
    <col min="5" max="5" width="9.42578125" customWidth="1"/>
    <col min="6" max="6" width="8.140625" customWidth="1"/>
    <col min="7" max="7" width="8.7109375" customWidth="1"/>
    <col min="8" max="8" width="7.85546875" customWidth="1"/>
    <col min="9" max="9" width="9.140625" customWidth="1"/>
    <col min="10" max="10" width="8" customWidth="1"/>
    <col min="11" max="11" width="9" customWidth="1"/>
    <col min="12" max="12" width="9.42578125" customWidth="1"/>
    <col min="13" max="13" width="9.140625" customWidth="1"/>
    <col min="14" max="14" width="8.5703125" customWidth="1"/>
    <col min="15" max="15" width="5.42578125" customWidth="1"/>
    <col min="16" max="16" width="27.28515625" customWidth="1"/>
    <col min="17" max="17" width="10" customWidth="1"/>
    <col min="18" max="18" width="8" customWidth="1"/>
    <col min="19" max="19" width="9.7109375" customWidth="1"/>
    <col min="20" max="20" width="9.85546875" customWidth="1"/>
    <col min="21" max="21" width="8.140625" customWidth="1"/>
    <col min="22" max="22" width="6.28515625" customWidth="1"/>
    <col min="23" max="23" width="8.28515625" customWidth="1"/>
    <col min="24" max="24" width="9" customWidth="1"/>
    <col min="25" max="25" width="9.5703125" customWidth="1"/>
    <col min="26" max="26" width="7.42578125" customWidth="1"/>
    <col min="27" max="27" width="8" customWidth="1"/>
    <col min="28" max="28" width="4.140625" customWidth="1"/>
    <col min="29" max="29" width="6.140625" customWidth="1"/>
    <col min="30" max="30" width="22.85546875" customWidth="1"/>
    <col min="31" max="31" width="7.140625" customWidth="1"/>
    <col min="32" max="32" width="5.85546875" customWidth="1"/>
    <col min="33" max="33" width="9.5703125" customWidth="1"/>
    <col min="34" max="34" width="7.85546875" customWidth="1"/>
    <col min="35" max="35" width="8" customWidth="1"/>
    <col min="36" max="36" width="7" customWidth="1"/>
    <col min="37" max="37" width="13.5703125" customWidth="1"/>
    <col min="38" max="38" width="11.7109375" customWidth="1"/>
    <col min="39" max="39" width="7.42578125" customWidth="1"/>
    <col min="40" max="40" width="9.5703125" customWidth="1"/>
    <col min="41" max="41" width="8.28515625" customWidth="1"/>
    <col min="42" max="42" width="13" customWidth="1"/>
    <col min="43" max="43" width="16.42578125" bestFit="1" customWidth="1"/>
  </cols>
  <sheetData>
    <row r="1" spans="1:43" ht="15.75" customHeight="1" x14ac:dyDescent="0.3">
      <c r="A1" s="603" t="s">
        <v>0</v>
      </c>
      <c r="B1" s="603"/>
      <c r="C1" s="603"/>
      <c r="D1" s="603"/>
      <c r="E1" s="603"/>
      <c r="F1" s="603"/>
      <c r="G1" s="603"/>
      <c r="H1" s="603"/>
      <c r="I1" s="603"/>
      <c r="J1" s="603"/>
      <c r="K1" s="603"/>
      <c r="L1" s="603"/>
      <c r="M1" s="603"/>
      <c r="N1" s="603"/>
      <c r="O1" s="603" t="s">
        <v>0</v>
      </c>
      <c r="P1" s="603"/>
      <c r="Q1" s="603"/>
      <c r="R1" s="603"/>
      <c r="S1" s="603"/>
      <c r="T1" s="603"/>
      <c r="U1" s="603"/>
      <c r="V1" s="603"/>
      <c r="W1" s="603"/>
      <c r="X1" s="603"/>
      <c r="Y1" s="603"/>
      <c r="Z1" s="603"/>
      <c r="AA1" s="603"/>
      <c r="AB1" s="603"/>
      <c r="AC1" s="604" t="s">
        <v>0</v>
      </c>
      <c r="AD1" s="605"/>
      <c r="AE1" s="605"/>
      <c r="AF1" s="605"/>
      <c r="AG1" s="605"/>
      <c r="AH1" s="605"/>
      <c r="AI1" s="605"/>
      <c r="AJ1" s="605"/>
      <c r="AK1" s="605"/>
      <c r="AL1" s="605"/>
      <c r="AM1" s="605"/>
      <c r="AN1" s="605"/>
      <c r="AO1" s="605"/>
      <c r="AP1" s="605"/>
      <c r="AQ1" s="605"/>
    </row>
    <row r="2" spans="1:43" ht="14.45" customHeight="1" x14ac:dyDescent="0.3">
      <c r="A2" s="603" t="s">
        <v>337</v>
      </c>
      <c r="B2" s="603"/>
      <c r="C2" s="603"/>
      <c r="D2" s="603"/>
      <c r="E2" s="603"/>
      <c r="F2" s="603"/>
      <c r="G2" s="603"/>
      <c r="H2" s="603"/>
      <c r="I2" s="603"/>
      <c r="J2" s="603"/>
      <c r="K2" s="603"/>
      <c r="L2" s="603"/>
      <c r="M2" s="603"/>
      <c r="N2" s="603"/>
      <c r="O2" s="603" t="s">
        <v>337</v>
      </c>
      <c r="P2" s="603"/>
      <c r="Q2" s="603"/>
      <c r="R2" s="603"/>
      <c r="S2" s="603"/>
      <c r="T2" s="603"/>
      <c r="U2" s="603"/>
      <c r="V2" s="603"/>
      <c r="W2" s="603"/>
      <c r="X2" s="603"/>
      <c r="Y2" s="603"/>
      <c r="Z2" s="603"/>
      <c r="AA2" s="603"/>
      <c r="AB2" s="603"/>
      <c r="AC2" s="604" t="s">
        <v>337</v>
      </c>
      <c r="AD2" s="605"/>
      <c r="AE2" s="605"/>
      <c r="AF2" s="605"/>
      <c r="AG2" s="605"/>
      <c r="AH2" s="605"/>
      <c r="AI2" s="605"/>
      <c r="AJ2" s="605"/>
      <c r="AK2" s="605"/>
      <c r="AL2" s="605"/>
      <c r="AM2" s="605"/>
      <c r="AN2" s="605"/>
      <c r="AO2" s="605"/>
      <c r="AP2" s="605"/>
      <c r="AQ2" s="605"/>
    </row>
    <row r="3" spans="1:43" ht="15.75" customHeight="1" x14ac:dyDescent="0.3">
      <c r="A3" s="606" t="s">
        <v>338</v>
      </c>
      <c r="B3" s="606"/>
      <c r="C3" s="606"/>
      <c r="D3" s="606"/>
      <c r="E3" s="606"/>
      <c r="F3" s="606"/>
      <c r="G3" s="606"/>
      <c r="H3" s="606"/>
      <c r="I3" s="606"/>
      <c r="J3" s="606"/>
      <c r="K3" s="606"/>
      <c r="L3" s="606"/>
      <c r="M3" s="606"/>
      <c r="N3" s="606"/>
      <c r="O3" s="606" t="s">
        <v>338</v>
      </c>
      <c r="P3" s="606"/>
      <c r="Q3" s="606"/>
      <c r="R3" s="606"/>
      <c r="S3" s="606"/>
      <c r="T3" s="606"/>
      <c r="U3" s="606"/>
      <c r="V3" s="606"/>
      <c r="W3" s="606"/>
      <c r="X3" s="606"/>
      <c r="Y3" s="606"/>
      <c r="Z3" s="606"/>
      <c r="AA3" s="606"/>
      <c r="AB3" s="606"/>
      <c r="AC3" s="607" t="s">
        <v>338</v>
      </c>
      <c r="AD3" s="608"/>
      <c r="AE3" s="608"/>
      <c r="AF3" s="608"/>
      <c r="AG3" s="608"/>
      <c r="AH3" s="608"/>
      <c r="AI3" s="608"/>
      <c r="AJ3" s="608"/>
      <c r="AK3" s="608"/>
      <c r="AL3" s="608"/>
      <c r="AM3" s="608"/>
      <c r="AN3" s="608"/>
      <c r="AO3" s="608"/>
      <c r="AP3" s="608"/>
      <c r="AQ3" s="609"/>
    </row>
    <row r="4" spans="1:43" ht="12.6" customHeight="1" x14ac:dyDescent="0.3">
      <c r="A4" s="603" t="s">
        <v>339</v>
      </c>
      <c r="B4" s="603"/>
      <c r="C4" s="603"/>
      <c r="D4" s="603"/>
      <c r="E4" s="603"/>
      <c r="F4" s="603"/>
      <c r="G4" s="603"/>
      <c r="H4" s="603"/>
      <c r="I4" s="603"/>
      <c r="J4" s="603"/>
      <c r="K4" s="603"/>
      <c r="L4" s="603"/>
      <c r="M4" s="603"/>
      <c r="N4" s="603"/>
      <c r="O4" s="603" t="s">
        <v>339</v>
      </c>
      <c r="P4" s="603"/>
      <c r="Q4" s="603"/>
      <c r="R4" s="603"/>
      <c r="S4" s="603"/>
      <c r="T4" s="603"/>
      <c r="U4" s="603"/>
      <c r="V4" s="603"/>
      <c r="W4" s="603"/>
      <c r="X4" s="603"/>
      <c r="Y4" s="603"/>
      <c r="Z4" s="603"/>
      <c r="AA4" s="603"/>
      <c r="AB4" s="603"/>
      <c r="AC4" s="603" t="s">
        <v>339</v>
      </c>
      <c r="AD4" s="603"/>
      <c r="AE4" s="603"/>
      <c r="AF4" s="603"/>
      <c r="AG4" s="603"/>
      <c r="AH4" s="603"/>
      <c r="AI4" s="603"/>
      <c r="AJ4" s="603"/>
      <c r="AK4" s="603"/>
      <c r="AL4" s="603"/>
      <c r="AM4" s="603"/>
      <c r="AN4" s="603"/>
      <c r="AO4" s="603"/>
      <c r="AP4" s="603"/>
      <c r="AQ4" s="603"/>
    </row>
    <row r="5" spans="1:43" ht="15.75" customHeight="1" x14ac:dyDescent="0.3">
      <c r="A5" s="119" t="s">
        <v>340</v>
      </c>
      <c r="B5" s="119" t="s">
        <v>9</v>
      </c>
      <c r="C5" s="603" t="s">
        <v>21</v>
      </c>
      <c r="D5" s="603"/>
      <c r="E5" s="603"/>
      <c r="F5" s="603"/>
      <c r="G5" s="603"/>
      <c r="H5" s="603"/>
      <c r="I5" s="603" t="s">
        <v>22</v>
      </c>
      <c r="J5" s="603"/>
      <c r="K5" s="603"/>
      <c r="L5" s="603"/>
      <c r="M5" s="603"/>
      <c r="N5" s="603"/>
      <c r="O5" s="119" t="s">
        <v>340</v>
      </c>
      <c r="P5" s="119" t="s">
        <v>9</v>
      </c>
      <c r="Q5" s="603" t="s">
        <v>23</v>
      </c>
      <c r="R5" s="603"/>
      <c r="S5" s="603"/>
      <c r="T5" s="603"/>
      <c r="U5" s="603"/>
      <c r="V5" s="603"/>
      <c r="W5" s="603" t="s">
        <v>24</v>
      </c>
      <c r="X5" s="603"/>
      <c r="Y5" s="603"/>
      <c r="Z5" s="603"/>
      <c r="AA5" s="603"/>
      <c r="AB5" s="603"/>
      <c r="AC5" s="119" t="s">
        <v>340</v>
      </c>
      <c r="AD5" s="119" t="s">
        <v>9</v>
      </c>
      <c r="AE5" s="603" t="s">
        <v>25</v>
      </c>
      <c r="AF5" s="603"/>
      <c r="AG5" s="603"/>
      <c r="AH5" s="603"/>
      <c r="AI5" s="603"/>
      <c r="AJ5" s="603"/>
      <c r="AK5" s="119" t="s">
        <v>341</v>
      </c>
      <c r="AL5" s="119"/>
      <c r="AM5" s="119"/>
      <c r="AN5" s="53"/>
      <c r="AO5" s="53"/>
      <c r="AP5" s="53"/>
      <c r="AQ5" s="53"/>
    </row>
    <row r="6" spans="1:43" ht="38.25" customHeight="1" x14ac:dyDescent="0.3">
      <c r="A6" s="119"/>
      <c r="B6" s="119"/>
      <c r="C6" s="120" t="s">
        <v>342</v>
      </c>
      <c r="D6" s="120" t="s">
        <v>343</v>
      </c>
      <c r="E6" s="120" t="s">
        <v>344</v>
      </c>
      <c r="F6" s="120" t="s">
        <v>345</v>
      </c>
      <c r="G6" s="120" t="s">
        <v>346</v>
      </c>
      <c r="H6" s="120" t="s">
        <v>326</v>
      </c>
      <c r="I6" s="120" t="s">
        <v>342</v>
      </c>
      <c r="J6" s="120" t="s">
        <v>343</v>
      </c>
      <c r="K6" s="120" t="s">
        <v>344</v>
      </c>
      <c r="L6" s="120" t="s">
        <v>345</v>
      </c>
      <c r="M6" s="120" t="s">
        <v>346</v>
      </c>
      <c r="N6" s="120" t="s">
        <v>326</v>
      </c>
      <c r="O6" s="121"/>
      <c r="P6" s="121"/>
      <c r="Q6" s="120" t="s">
        <v>342</v>
      </c>
      <c r="R6" s="120" t="s">
        <v>343</v>
      </c>
      <c r="S6" s="120" t="s">
        <v>344</v>
      </c>
      <c r="T6" s="120" t="s">
        <v>345</v>
      </c>
      <c r="U6" s="120" t="s">
        <v>346</v>
      </c>
      <c r="V6" s="120" t="s">
        <v>326</v>
      </c>
      <c r="W6" s="120" t="s">
        <v>342</v>
      </c>
      <c r="X6" s="120" t="s">
        <v>343</v>
      </c>
      <c r="Y6" s="120" t="s">
        <v>344</v>
      </c>
      <c r="Z6" s="120" t="s">
        <v>345</v>
      </c>
      <c r="AA6" s="120" t="s">
        <v>346</v>
      </c>
      <c r="AB6" s="120" t="s">
        <v>326</v>
      </c>
      <c r="AC6" s="121"/>
      <c r="AD6" s="121"/>
      <c r="AE6" s="120" t="s">
        <v>342</v>
      </c>
      <c r="AF6" s="120" t="s">
        <v>343</v>
      </c>
      <c r="AG6" s="120" t="s">
        <v>344</v>
      </c>
      <c r="AH6" s="120" t="s">
        <v>345</v>
      </c>
      <c r="AI6" s="120" t="s">
        <v>346</v>
      </c>
      <c r="AJ6" s="120" t="s">
        <v>326</v>
      </c>
      <c r="AK6" s="120" t="s">
        <v>347</v>
      </c>
      <c r="AL6" s="122" t="s">
        <v>348</v>
      </c>
      <c r="AM6" s="122" t="s">
        <v>349</v>
      </c>
      <c r="AN6" s="122" t="s">
        <v>350</v>
      </c>
      <c r="AO6" s="123" t="s">
        <v>325</v>
      </c>
      <c r="AP6" s="122" t="s">
        <v>351</v>
      </c>
      <c r="AQ6" s="124" t="s">
        <v>352</v>
      </c>
    </row>
    <row r="7" spans="1:43" ht="21.95" customHeight="1" x14ac:dyDescent="0.3">
      <c r="A7" s="119">
        <v>1</v>
      </c>
      <c r="B7" s="50" t="s">
        <v>10</v>
      </c>
      <c r="C7" s="125">
        <v>2.75</v>
      </c>
      <c r="D7" s="126">
        <v>5</v>
      </c>
      <c r="E7" s="126">
        <v>4</v>
      </c>
      <c r="F7" s="125">
        <v>14.5</v>
      </c>
      <c r="G7" s="127">
        <f t="shared" ref="G7:G30" si="0">SUM(C7:F7)</f>
        <v>26.25</v>
      </c>
      <c r="H7" s="93" t="str">
        <f t="shared" ref="H7:H30" si="1">IF(G7&gt;=91,"A1",IF(G7&gt;=81,"A2",IF(G7&gt;=71,"B1",IF(G7&gt;=61,"B2",IF(G7&gt;=51,"C1",IF(G7&gt;=41,"C2",IF(G7&gt;=33,"D","E")))))))</f>
        <v>E</v>
      </c>
      <c r="I7" s="128">
        <v>5.25</v>
      </c>
      <c r="J7" s="126">
        <v>4</v>
      </c>
      <c r="K7" s="126">
        <v>4</v>
      </c>
      <c r="L7" s="126">
        <v>32.5</v>
      </c>
      <c r="M7" s="126">
        <f t="shared" ref="M7:M30" si="2">SUM(I7:L7)</f>
        <v>45.75</v>
      </c>
      <c r="N7" s="93" t="str">
        <f t="shared" ref="N7:N30" si="3">IF(M7&gt;=91,"A1",IF(M7&gt;=81,"A2",IF(M7&gt;=71,"B1",IF(M7&gt;=61,"B2",IF(M7&gt;=51,"C1",IF(M7&gt;=41,"C2",IF(M7&gt;=33,"D","E")))))))</f>
        <v>C2</v>
      </c>
      <c r="O7" s="119">
        <v>1</v>
      </c>
      <c r="P7" s="50" t="s">
        <v>10</v>
      </c>
      <c r="Q7" s="126">
        <v>0</v>
      </c>
      <c r="R7" s="126">
        <v>3</v>
      </c>
      <c r="S7" s="126">
        <v>2</v>
      </c>
      <c r="T7" s="126">
        <v>14</v>
      </c>
      <c r="U7" s="126">
        <f t="shared" ref="U7:U30" si="4">SUM(Q7:T7)</f>
        <v>19</v>
      </c>
      <c r="V7" s="93" t="str">
        <f t="shared" ref="V7:V30" si="5">IF(U7&gt;=91,"A1",IF(U7&gt;=81,"A2",IF(U7&gt;=71,"B1",IF(U7&gt;=61,"B2",IF(U7&gt;=51,"C1",IF(U7&gt;=41,"C2",IF(U7&gt;=33,"D","E")))))))</f>
        <v>E</v>
      </c>
      <c r="W7" s="128">
        <v>4</v>
      </c>
      <c r="X7" s="126">
        <v>3</v>
      </c>
      <c r="Y7" s="126">
        <v>4</v>
      </c>
      <c r="Z7" s="126">
        <v>19.5</v>
      </c>
      <c r="AA7" s="126">
        <f t="shared" ref="AA7:AA30" si="6">SUM(W7:Z7)</f>
        <v>30.5</v>
      </c>
      <c r="AB7" s="93" t="str">
        <f t="shared" ref="AB7:AB30" si="7">IF(AA7&gt;=91,"A1",IF(AA7&gt;=81,"A2",IF(AA7&gt;=71,"B1",IF(AA7&gt;=61,"B2",IF(AA7&gt;=51,"C1",IF(AA7&gt;=41,"C2",IF(AA7&gt;=33,"D","E")))))))</f>
        <v>E</v>
      </c>
      <c r="AC7" s="119">
        <v>1</v>
      </c>
      <c r="AD7" s="50" t="s">
        <v>10</v>
      </c>
      <c r="AE7" s="126">
        <v>2</v>
      </c>
      <c r="AF7" s="126">
        <v>4.5</v>
      </c>
      <c r="AG7" s="126">
        <v>5</v>
      </c>
      <c r="AH7" s="126">
        <v>17</v>
      </c>
      <c r="AI7" s="126">
        <f t="shared" ref="AI7:AI30" si="8">SUM(AE7:AH7)</f>
        <v>28.5</v>
      </c>
      <c r="AJ7" s="93" t="str">
        <f t="shared" ref="AJ7:AJ30" si="9">IF(AI7&gt;=91,"A1",IF(AI7&gt;=81,"A2",IF(AI7&gt;=71,"B1",IF(AI7&gt;=61,"B2",IF(AI7&gt;=51,"C1",IF(AI7&gt;=41,"C2",IF(AI7&gt;=33,"D","E")))))))</f>
        <v>E</v>
      </c>
      <c r="AK7" s="126">
        <v>14</v>
      </c>
      <c r="AL7" s="129">
        <v>27</v>
      </c>
      <c r="AM7" s="130">
        <v>19.5</v>
      </c>
      <c r="AN7" s="131">
        <f t="shared" ref="AN7:AN30" si="10">(G7+M7+U7+AA7+AI7+AK7)</f>
        <v>164</v>
      </c>
      <c r="AO7" s="132">
        <f>(AN7/550)*100</f>
        <v>29.818181818181817</v>
      </c>
      <c r="AP7" s="126" t="str">
        <f>IF(AO7&gt;=91,"A1",IF(AO7&gt;=81,"A2",IF(AO7&gt;=71,"B1",IF(AO7&gt;=61,"B2",IF(AO7&gt;=51,"C1",IF(AO7&gt;=41,"C2",IF(AO7&gt;=33,"D","E")))))))</f>
        <v>E</v>
      </c>
      <c r="AQ7" s="126">
        <v>82</v>
      </c>
    </row>
    <row r="8" spans="1:43" ht="21.95" customHeight="1" x14ac:dyDescent="0.3">
      <c r="A8" s="119">
        <v>2</v>
      </c>
      <c r="B8" s="61" t="s">
        <v>32</v>
      </c>
      <c r="C8" s="125">
        <v>7.25</v>
      </c>
      <c r="D8" s="126">
        <v>5</v>
      </c>
      <c r="E8" s="126">
        <v>4</v>
      </c>
      <c r="F8" s="125">
        <v>33.5</v>
      </c>
      <c r="G8" s="127">
        <f t="shared" si="0"/>
        <v>49.75</v>
      </c>
      <c r="H8" s="93" t="str">
        <f t="shared" si="1"/>
        <v>C2</v>
      </c>
      <c r="I8" s="128">
        <v>6.25</v>
      </c>
      <c r="J8" s="126">
        <v>4</v>
      </c>
      <c r="K8" s="126">
        <v>4</v>
      </c>
      <c r="L8" s="126">
        <v>38.5</v>
      </c>
      <c r="M8" s="126">
        <f t="shared" si="2"/>
        <v>52.75</v>
      </c>
      <c r="N8" s="93" t="str">
        <f t="shared" si="3"/>
        <v>C1</v>
      </c>
      <c r="O8" s="119">
        <v>2</v>
      </c>
      <c r="P8" s="61" t="s">
        <v>32</v>
      </c>
      <c r="Q8" s="126">
        <v>7</v>
      </c>
      <c r="R8" s="126">
        <v>3</v>
      </c>
      <c r="S8" s="126">
        <v>3</v>
      </c>
      <c r="T8" s="126">
        <v>20.5</v>
      </c>
      <c r="U8" s="126">
        <f t="shared" si="4"/>
        <v>33.5</v>
      </c>
      <c r="V8" s="93" t="str">
        <f t="shared" si="5"/>
        <v>D</v>
      </c>
      <c r="W8" s="99">
        <v>8.25</v>
      </c>
      <c r="X8" s="126">
        <v>3</v>
      </c>
      <c r="Y8" s="126">
        <v>5</v>
      </c>
      <c r="Z8" s="126">
        <v>38</v>
      </c>
      <c r="AA8" s="126">
        <f t="shared" si="6"/>
        <v>54.25</v>
      </c>
      <c r="AB8" s="93" t="str">
        <f t="shared" si="7"/>
        <v>C1</v>
      </c>
      <c r="AC8" s="119">
        <v>2</v>
      </c>
      <c r="AD8" s="61" t="s">
        <v>32</v>
      </c>
      <c r="AE8" s="126">
        <v>9.25</v>
      </c>
      <c r="AF8" s="126">
        <v>4.5</v>
      </c>
      <c r="AG8" s="126">
        <v>4.5</v>
      </c>
      <c r="AH8" s="126">
        <v>23.5</v>
      </c>
      <c r="AI8" s="126">
        <f t="shared" si="8"/>
        <v>41.75</v>
      </c>
      <c r="AJ8" s="93" t="str">
        <f t="shared" si="9"/>
        <v>C2</v>
      </c>
      <c r="AK8" s="126">
        <v>23</v>
      </c>
      <c r="AL8" s="133">
        <v>31.5</v>
      </c>
      <c r="AM8" s="133">
        <v>34</v>
      </c>
      <c r="AN8" s="131">
        <f t="shared" si="10"/>
        <v>255</v>
      </c>
      <c r="AO8" s="132">
        <f t="shared" ref="AO8:AO30" si="11">(AN8/550)*100</f>
        <v>46.36363636363636</v>
      </c>
      <c r="AP8" s="126" t="str">
        <f t="shared" ref="AP8:AP29" si="12">IF(AO8&gt;=91,"A1",IF(AO8&gt;=81,"A2",IF(AO8&gt;=71,"B1",IF(AO8&gt;=61,"B2",IF(AO8&gt;=51,"C1",IF(AO8&gt;=41,"C2",IF(AO8&gt;=33,"D","E")))))))</f>
        <v>C2</v>
      </c>
      <c r="AQ8" s="126">
        <v>85</v>
      </c>
    </row>
    <row r="9" spans="1:43" ht="21.95" customHeight="1" x14ac:dyDescent="0.3">
      <c r="A9" s="119">
        <v>3</v>
      </c>
      <c r="B9" s="61" t="s">
        <v>36</v>
      </c>
      <c r="C9" s="134">
        <v>7.25</v>
      </c>
      <c r="D9" s="126">
        <v>5</v>
      </c>
      <c r="E9" s="126">
        <v>4</v>
      </c>
      <c r="F9" s="134">
        <v>35</v>
      </c>
      <c r="G9" s="127">
        <f t="shared" si="0"/>
        <v>51.25</v>
      </c>
      <c r="H9" s="135" t="str">
        <f t="shared" si="1"/>
        <v>C1</v>
      </c>
      <c r="I9" s="134">
        <v>7</v>
      </c>
      <c r="J9" s="126">
        <v>4</v>
      </c>
      <c r="K9" s="126">
        <v>4</v>
      </c>
      <c r="L9" s="126">
        <v>33.5</v>
      </c>
      <c r="M9" s="126">
        <f t="shared" si="2"/>
        <v>48.5</v>
      </c>
      <c r="N9" s="93" t="str">
        <f t="shared" si="3"/>
        <v>C2</v>
      </c>
      <c r="O9" s="119">
        <v>3</v>
      </c>
      <c r="P9" s="61" t="s">
        <v>36</v>
      </c>
      <c r="Q9" s="126">
        <v>5.25</v>
      </c>
      <c r="R9" s="126">
        <v>3</v>
      </c>
      <c r="S9" s="126">
        <v>3</v>
      </c>
      <c r="T9" s="126">
        <v>40.5</v>
      </c>
      <c r="U9" s="126">
        <f t="shared" si="4"/>
        <v>51.75</v>
      </c>
      <c r="V9" s="93" t="str">
        <f t="shared" si="5"/>
        <v>C1</v>
      </c>
      <c r="W9" s="128">
        <v>8.5</v>
      </c>
      <c r="X9" s="126">
        <v>3</v>
      </c>
      <c r="Y9" s="126">
        <v>4.5</v>
      </c>
      <c r="Z9" s="126">
        <v>47.5</v>
      </c>
      <c r="AA9" s="126">
        <f t="shared" si="6"/>
        <v>63.5</v>
      </c>
      <c r="AB9" s="93" t="str">
        <f t="shared" si="7"/>
        <v>B2</v>
      </c>
      <c r="AC9" s="119">
        <v>3</v>
      </c>
      <c r="AD9" s="61" t="s">
        <v>36</v>
      </c>
      <c r="AE9" s="126">
        <v>6.5</v>
      </c>
      <c r="AF9" s="126">
        <v>4</v>
      </c>
      <c r="AG9" s="126">
        <v>5</v>
      </c>
      <c r="AH9" s="126">
        <v>34</v>
      </c>
      <c r="AI9" s="126">
        <f t="shared" si="8"/>
        <v>49.5</v>
      </c>
      <c r="AJ9" s="93" t="str">
        <f t="shared" si="9"/>
        <v>C2</v>
      </c>
      <c r="AK9" s="126">
        <v>39.5</v>
      </c>
      <c r="AL9" s="133">
        <v>27</v>
      </c>
      <c r="AM9" s="133">
        <v>26.5</v>
      </c>
      <c r="AN9" s="131">
        <f t="shared" si="10"/>
        <v>304</v>
      </c>
      <c r="AO9" s="132">
        <f t="shared" si="11"/>
        <v>55.272727272727273</v>
      </c>
      <c r="AP9" s="126" t="str">
        <f t="shared" si="12"/>
        <v>C1</v>
      </c>
      <c r="AQ9" s="126">
        <v>83</v>
      </c>
    </row>
    <row r="10" spans="1:43" ht="21.95" customHeight="1" x14ac:dyDescent="0.3">
      <c r="A10" s="119">
        <v>4</v>
      </c>
      <c r="B10" s="61" t="s">
        <v>39</v>
      </c>
      <c r="C10" s="134">
        <v>5.5</v>
      </c>
      <c r="D10" s="126">
        <v>4</v>
      </c>
      <c r="E10" s="126">
        <v>4</v>
      </c>
      <c r="F10" s="134">
        <v>32</v>
      </c>
      <c r="G10" s="127">
        <f t="shared" si="0"/>
        <v>45.5</v>
      </c>
      <c r="H10" s="135" t="str">
        <f t="shared" si="1"/>
        <v>C2</v>
      </c>
      <c r="I10" s="134">
        <v>5.25</v>
      </c>
      <c r="J10" s="126">
        <v>3</v>
      </c>
      <c r="K10" s="126">
        <v>3</v>
      </c>
      <c r="L10" s="126">
        <v>35.5</v>
      </c>
      <c r="M10" s="126">
        <f t="shared" si="2"/>
        <v>46.75</v>
      </c>
      <c r="N10" s="93" t="str">
        <f t="shared" si="3"/>
        <v>C2</v>
      </c>
      <c r="O10" s="119">
        <v>4</v>
      </c>
      <c r="P10" s="61" t="s">
        <v>39</v>
      </c>
      <c r="Q10" s="126">
        <v>9.5</v>
      </c>
      <c r="R10" s="126">
        <v>4</v>
      </c>
      <c r="S10" s="126">
        <v>4</v>
      </c>
      <c r="T10" s="126">
        <v>57.5</v>
      </c>
      <c r="U10" s="126">
        <f t="shared" si="4"/>
        <v>75</v>
      </c>
      <c r="V10" s="93" t="str">
        <f t="shared" si="5"/>
        <v>B1</v>
      </c>
      <c r="W10" s="128">
        <v>8</v>
      </c>
      <c r="X10" s="126">
        <v>3</v>
      </c>
      <c r="Y10" s="126">
        <v>3</v>
      </c>
      <c r="Z10" s="126">
        <v>57</v>
      </c>
      <c r="AA10" s="126">
        <f t="shared" si="6"/>
        <v>71</v>
      </c>
      <c r="AB10" s="93" t="str">
        <f t="shared" si="7"/>
        <v>B1</v>
      </c>
      <c r="AC10" s="119">
        <v>4</v>
      </c>
      <c r="AD10" s="61" t="s">
        <v>39</v>
      </c>
      <c r="AE10" s="126">
        <v>9.5</v>
      </c>
      <c r="AF10" s="126">
        <v>4</v>
      </c>
      <c r="AG10" s="126">
        <v>4</v>
      </c>
      <c r="AH10" s="126">
        <v>35.5</v>
      </c>
      <c r="AI10" s="126">
        <f t="shared" si="8"/>
        <v>53</v>
      </c>
      <c r="AJ10" s="93" t="str">
        <f t="shared" si="9"/>
        <v>C1</v>
      </c>
      <c r="AK10" s="126">
        <v>29.5</v>
      </c>
      <c r="AL10" s="133">
        <v>25</v>
      </c>
      <c r="AM10" s="133">
        <v>24.5</v>
      </c>
      <c r="AN10" s="131">
        <f t="shared" si="10"/>
        <v>320.75</v>
      </c>
      <c r="AO10" s="132">
        <f t="shared" si="11"/>
        <v>58.318181818181813</v>
      </c>
      <c r="AP10" s="126" t="str">
        <f t="shared" si="12"/>
        <v>C1</v>
      </c>
      <c r="AQ10" s="126">
        <v>70</v>
      </c>
    </row>
    <row r="11" spans="1:43" ht="21.95" customHeight="1" x14ac:dyDescent="0.3">
      <c r="A11" s="119">
        <v>5</v>
      </c>
      <c r="B11" s="61" t="s">
        <v>42</v>
      </c>
      <c r="C11" s="134">
        <v>6.25</v>
      </c>
      <c r="D11" s="126">
        <v>5</v>
      </c>
      <c r="E11" s="126">
        <v>5</v>
      </c>
      <c r="F11" s="134">
        <v>45.5</v>
      </c>
      <c r="G11" s="127">
        <f t="shared" si="0"/>
        <v>61.75</v>
      </c>
      <c r="H11" s="135" t="str">
        <f t="shared" si="1"/>
        <v>B2</v>
      </c>
      <c r="I11" s="134">
        <v>8.25</v>
      </c>
      <c r="J11" s="126">
        <v>4</v>
      </c>
      <c r="K11" s="126">
        <v>4</v>
      </c>
      <c r="L11" s="126">
        <v>43.5</v>
      </c>
      <c r="M11" s="126">
        <f t="shared" si="2"/>
        <v>59.75</v>
      </c>
      <c r="N11" s="93" t="str">
        <f t="shared" si="3"/>
        <v>C1</v>
      </c>
      <c r="O11" s="119">
        <v>5</v>
      </c>
      <c r="P11" s="61" t="s">
        <v>42</v>
      </c>
      <c r="Q11" s="126">
        <v>3.5</v>
      </c>
      <c r="R11" s="126">
        <v>5</v>
      </c>
      <c r="S11" s="126">
        <v>3.5</v>
      </c>
      <c r="T11" s="126">
        <v>42</v>
      </c>
      <c r="U11" s="126">
        <f t="shared" si="4"/>
        <v>54</v>
      </c>
      <c r="V11" s="93" t="str">
        <f t="shared" si="5"/>
        <v>C1</v>
      </c>
      <c r="W11" s="128">
        <v>8.25</v>
      </c>
      <c r="X11" s="126">
        <v>4</v>
      </c>
      <c r="Y11" s="126">
        <v>4.5</v>
      </c>
      <c r="Z11" s="126">
        <v>60.5</v>
      </c>
      <c r="AA11" s="126">
        <f t="shared" si="6"/>
        <v>77.25</v>
      </c>
      <c r="AB11" s="93" t="str">
        <f t="shared" si="7"/>
        <v>B1</v>
      </c>
      <c r="AC11" s="119">
        <v>5</v>
      </c>
      <c r="AD11" s="61" t="s">
        <v>42</v>
      </c>
      <c r="AE11" s="126">
        <v>8.5</v>
      </c>
      <c r="AF11" s="126">
        <v>4</v>
      </c>
      <c r="AG11" s="126">
        <v>4</v>
      </c>
      <c r="AH11" s="126">
        <v>55</v>
      </c>
      <c r="AI11" s="126">
        <f t="shared" si="8"/>
        <v>71.5</v>
      </c>
      <c r="AJ11" s="93" t="str">
        <f t="shared" si="9"/>
        <v>B1</v>
      </c>
      <c r="AK11" s="126">
        <v>44</v>
      </c>
      <c r="AL11" s="133">
        <v>45</v>
      </c>
      <c r="AM11" s="133">
        <v>33.5</v>
      </c>
      <c r="AN11" s="131">
        <f t="shared" si="10"/>
        <v>368.25</v>
      </c>
      <c r="AO11" s="132">
        <f t="shared" si="11"/>
        <v>66.954545454545453</v>
      </c>
      <c r="AP11" s="126" t="str">
        <f t="shared" si="12"/>
        <v>B2</v>
      </c>
      <c r="AQ11" s="126">
        <v>72</v>
      </c>
    </row>
    <row r="12" spans="1:43" ht="21.95" customHeight="1" x14ac:dyDescent="0.3">
      <c r="A12" s="119">
        <v>6</v>
      </c>
      <c r="B12" s="61" t="s">
        <v>45</v>
      </c>
      <c r="C12" s="134">
        <v>7.75</v>
      </c>
      <c r="D12" s="126">
        <v>4</v>
      </c>
      <c r="E12" s="126">
        <v>4</v>
      </c>
      <c r="F12" s="134">
        <v>46.5</v>
      </c>
      <c r="G12" s="127">
        <f t="shared" si="0"/>
        <v>62.25</v>
      </c>
      <c r="H12" s="135" t="str">
        <f t="shared" si="1"/>
        <v>B2</v>
      </c>
      <c r="I12" s="134">
        <v>6.5</v>
      </c>
      <c r="J12" s="126">
        <v>4</v>
      </c>
      <c r="K12" s="126">
        <v>4</v>
      </c>
      <c r="L12" s="126">
        <v>50</v>
      </c>
      <c r="M12" s="126">
        <f t="shared" si="2"/>
        <v>64.5</v>
      </c>
      <c r="N12" s="93" t="str">
        <f t="shared" si="3"/>
        <v>B2</v>
      </c>
      <c r="O12" s="119">
        <v>6</v>
      </c>
      <c r="P12" s="61" t="s">
        <v>45</v>
      </c>
      <c r="Q12" s="126">
        <v>7.75</v>
      </c>
      <c r="R12" s="126">
        <v>4</v>
      </c>
      <c r="S12" s="126">
        <v>4</v>
      </c>
      <c r="T12" s="126">
        <v>59</v>
      </c>
      <c r="U12" s="126">
        <f t="shared" si="4"/>
        <v>74.75</v>
      </c>
      <c r="V12" s="93" t="str">
        <f t="shared" si="5"/>
        <v>B1</v>
      </c>
      <c r="W12" s="128">
        <v>9.25</v>
      </c>
      <c r="X12" s="126">
        <v>4</v>
      </c>
      <c r="Y12" s="126">
        <v>5</v>
      </c>
      <c r="Z12" s="126">
        <v>73.5</v>
      </c>
      <c r="AA12" s="126">
        <f t="shared" si="6"/>
        <v>91.75</v>
      </c>
      <c r="AB12" s="93" t="str">
        <f t="shared" si="7"/>
        <v>A1</v>
      </c>
      <c r="AC12" s="119">
        <v>6</v>
      </c>
      <c r="AD12" s="61" t="s">
        <v>45</v>
      </c>
      <c r="AE12" s="126">
        <v>9</v>
      </c>
      <c r="AF12" s="126">
        <v>5</v>
      </c>
      <c r="AG12" s="126">
        <v>5</v>
      </c>
      <c r="AH12" s="126">
        <v>48</v>
      </c>
      <c r="AI12" s="126">
        <f t="shared" si="8"/>
        <v>67</v>
      </c>
      <c r="AJ12" s="93" t="str">
        <f t="shared" si="9"/>
        <v>B2</v>
      </c>
      <c r="AK12" s="126">
        <v>31.5</v>
      </c>
      <c r="AL12" s="133">
        <v>45</v>
      </c>
      <c r="AM12" s="133">
        <v>45.5</v>
      </c>
      <c r="AN12" s="131">
        <f t="shared" si="10"/>
        <v>391.75</v>
      </c>
      <c r="AO12" s="132">
        <f t="shared" si="11"/>
        <v>71.227272727272734</v>
      </c>
      <c r="AP12" s="126" t="str">
        <f t="shared" si="12"/>
        <v>B1</v>
      </c>
      <c r="AQ12" s="126">
        <v>81</v>
      </c>
    </row>
    <row r="13" spans="1:43" ht="21.95" customHeight="1" x14ac:dyDescent="0.3">
      <c r="A13" s="119">
        <v>7</v>
      </c>
      <c r="B13" s="61" t="s">
        <v>49</v>
      </c>
      <c r="C13" s="134">
        <v>8.25</v>
      </c>
      <c r="D13" s="126">
        <v>5</v>
      </c>
      <c r="E13" s="126">
        <v>4</v>
      </c>
      <c r="F13" s="134">
        <v>44</v>
      </c>
      <c r="G13" s="127">
        <f t="shared" si="0"/>
        <v>61.25</v>
      </c>
      <c r="H13" s="135" t="str">
        <f t="shared" si="1"/>
        <v>B2</v>
      </c>
      <c r="I13" s="134">
        <v>5.25</v>
      </c>
      <c r="J13" s="126">
        <v>4</v>
      </c>
      <c r="K13" s="126">
        <v>4</v>
      </c>
      <c r="L13" s="126">
        <v>46.5</v>
      </c>
      <c r="M13" s="126">
        <f t="shared" si="2"/>
        <v>59.75</v>
      </c>
      <c r="N13" s="93" t="str">
        <f t="shared" si="3"/>
        <v>C1</v>
      </c>
      <c r="O13" s="119">
        <v>7</v>
      </c>
      <c r="P13" s="61" t="s">
        <v>49</v>
      </c>
      <c r="Q13" s="126">
        <v>8.5</v>
      </c>
      <c r="R13" s="126">
        <v>3</v>
      </c>
      <c r="S13" s="126">
        <v>3.5</v>
      </c>
      <c r="T13" s="126">
        <v>51.5</v>
      </c>
      <c r="U13" s="126">
        <f t="shared" si="4"/>
        <v>66.5</v>
      </c>
      <c r="V13" s="93" t="str">
        <f t="shared" si="5"/>
        <v>B2</v>
      </c>
      <c r="W13" s="128">
        <v>9.25</v>
      </c>
      <c r="X13" s="126">
        <v>4</v>
      </c>
      <c r="Y13" s="126">
        <v>4.5</v>
      </c>
      <c r="Z13" s="126">
        <v>74.5</v>
      </c>
      <c r="AA13" s="126">
        <f t="shared" si="6"/>
        <v>92.25</v>
      </c>
      <c r="AB13" s="93" t="str">
        <f t="shared" si="7"/>
        <v>A1</v>
      </c>
      <c r="AC13" s="119">
        <v>7</v>
      </c>
      <c r="AD13" s="61" t="s">
        <v>49</v>
      </c>
      <c r="AE13" s="126">
        <v>8.75</v>
      </c>
      <c r="AF13" s="126">
        <v>4</v>
      </c>
      <c r="AG13" s="126">
        <v>5</v>
      </c>
      <c r="AH13" s="126">
        <v>62.5</v>
      </c>
      <c r="AI13" s="126">
        <f t="shared" si="8"/>
        <v>80.25</v>
      </c>
      <c r="AJ13" s="93" t="str">
        <f t="shared" si="9"/>
        <v>B1</v>
      </c>
      <c r="AK13" s="126">
        <v>33.5</v>
      </c>
      <c r="AL13" s="133">
        <v>39</v>
      </c>
      <c r="AM13" s="133">
        <v>42</v>
      </c>
      <c r="AN13" s="131">
        <f t="shared" si="10"/>
        <v>393.5</v>
      </c>
      <c r="AO13" s="132">
        <f t="shared" si="11"/>
        <v>71.545454545454547</v>
      </c>
      <c r="AP13" s="126" t="str">
        <f t="shared" si="12"/>
        <v>B1</v>
      </c>
      <c r="AQ13" s="126">
        <v>72</v>
      </c>
    </row>
    <row r="14" spans="1:43" ht="21.95" customHeight="1" x14ac:dyDescent="0.3">
      <c r="A14" s="119">
        <v>8</v>
      </c>
      <c r="B14" s="61" t="s">
        <v>52</v>
      </c>
      <c r="C14" s="134">
        <v>9</v>
      </c>
      <c r="D14" s="126">
        <v>5</v>
      </c>
      <c r="E14" s="126">
        <v>5</v>
      </c>
      <c r="F14" s="134">
        <v>68.5</v>
      </c>
      <c r="G14" s="127">
        <f t="shared" si="0"/>
        <v>87.5</v>
      </c>
      <c r="H14" s="135" t="str">
        <f t="shared" si="1"/>
        <v>A2</v>
      </c>
      <c r="I14" s="134">
        <v>8.25</v>
      </c>
      <c r="J14" s="126">
        <v>5</v>
      </c>
      <c r="K14" s="126">
        <v>4</v>
      </c>
      <c r="L14" s="126">
        <v>72.5</v>
      </c>
      <c r="M14" s="126">
        <f t="shared" si="2"/>
        <v>89.75</v>
      </c>
      <c r="N14" s="93" t="str">
        <f t="shared" si="3"/>
        <v>A2</v>
      </c>
      <c r="O14" s="119">
        <v>8</v>
      </c>
      <c r="P14" s="61" t="s">
        <v>52</v>
      </c>
      <c r="Q14" s="126">
        <v>8.5</v>
      </c>
      <c r="R14" s="126">
        <v>5</v>
      </c>
      <c r="S14" s="126">
        <v>5</v>
      </c>
      <c r="T14" s="126">
        <v>63.5</v>
      </c>
      <c r="U14" s="126">
        <f t="shared" si="4"/>
        <v>82</v>
      </c>
      <c r="V14" s="93" t="str">
        <f t="shared" si="5"/>
        <v>A2</v>
      </c>
      <c r="W14" s="128">
        <v>9.75</v>
      </c>
      <c r="X14" s="126">
        <v>5</v>
      </c>
      <c r="Y14" s="126">
        <v>5</v>
      </c>
      <c r="Z14" s="126">
        <v>79</v>
      </c>
      <c r="AA14" s="126">
        <f t="shared" si="6"/>
        <v>98.75</v>
      </c>
      <c r="AB14" s="93" t="str">
        <f t="shared" si="7"/>
        <v>A1</v>
      </c>
      <c r="AC14" s="119">
        <v>8</v>
      </c>
      <c r="AD14" s="61" t="s">
        <v>52</v>
      </c>
      <c r="AE14" s="126">
        <v>10</v>
      </c>
      <c r="AF14" s="126">
        <v>5</v>
      </c>
      <c r="AG14" s="126">
        <v>5</v>
      </c>
      <c r="AH14" s="126">
        <v>68.5</v>
      </c>
      <c r="AI14" s="126">
        <f t="shared" si="8"/>
        <v>88.5</v>
      </c>
      <c r="AJ14" s="93" t="str">
        <f t="shared" si="9"/>
        <v>A2</v>
      </c>
      <c r="AK14" s="126">
        <v>50</v>
      </c>
      <c r="AL14" s="133">
        <v>49</v>
      </c>
      <c r="AM14" s="133">
        <v>50</v>
      </c>
      <c r="AN14" s="131">
        <f t="shared" si="10"/>
        <v>496.5</v>
      </c>
      <c r="AO14" s="132">
        <f t="shared" si="11"/>
        <v>90.272727272727266</v>
      </c>
      <c r="AP14" s="126" t="str">
        <f t="shared" si="12"/>
        <v>A2</v>
      </c>
      <c r="AQ14" s="126">
        <v>60</v>
      </c>
    </row>
    <row r="15" spans="1:43" ht="21.95" customHeight="1" x14ac:dyDescent="0.3">
      <c r="A15" s="119">
        <v>9</v>
      </c>
      <c r="B15" s="61" t="s">
        <v>56</v>
      </c>
      <c r="C15" s="134">
        <v>1.25</v>
      </c>
      <c r="D15" s="126">
        <v>4</v>
      </c>
      <c r="E15" s="126">
        <v>3</v>
      </c>
      <c r="F15" s="134">
        <v>5.5</v>
      </c>
      <c r="G15" s="127">
        <f t="shared" si="0"/>
        <v>13.75</v>
      </c>
      <c r="H15" s="135" t="str">
        <f t="shared" si="1"/>
        <v>E</v>
      </c>
      <c r="I15" s="134">
        <v>3.25</v>
      </c>
      <c r="J15" s="126">
        <v>3</v>
      </c>
      <c r="K15" s="126">
        <v>4</v>
      </c>
      <c r="L15" s="126">
        <v>16</v>
      </c>
      <c r="M15" s="126">
        <f t="shared" si="2"/>
        <v>26.25</v>
      </c>
      <c r="N15" s="93" t="str">
        <f t="shared" si="3"/>
        <v>E</v>
      </c>
      <c r="O15" s="119">
        <v>9</v>
      </c>
      <c r="P15" s="61" t="s">
        <v>56</v>
      </c>
      <c r="Q15" s="126">
        <v>1</v>
      </c>
      <c r="R15" s="126">
        <v>2</v>
      </c>
      <c r="S15" s="126">
        <v>2</v>
      </c>
      <c r="T15" s="126">
        <v>13</v>
      </c>
      <c r="U15" s="126">
        <f t="shared" si="4"/>
        <v>18</v>
      </c>
      <c r="V15" s="93" t="str">
        <f t="shared" si="5"/>
        <v>E</v>
      </c>
      <c r="W15" s="128">
        <v>2.5</v>
      </c>
      <c r="X15" s="126">
        <v>2.5</v>
      </c>
      <c r="Y15" s="126">
        <v>3.5</v>
      </c>
      <c r="Z15" s="126">
        <v>16</v>
      </c>
      <c r="AA15" s="126">
        <f t="shared" si="6"/>
        <v>24.5</v>
      </c>
      <c r="AB15" s="93" t="str">
        <f t="shared" si="7"/>
        <v>E</v>
      </c>
      <c r="AC15" s="119">
        <v>9</v>
      </c>
      <c r="AD15" s="61" t="s">
        <v>56</v>
      </c>
      <c r="AE15" s="126">
        <v>0.75</v>
      </c>
      <c r="AF15" s="126">
        <v>3</v>
      </c>
      <c r="AG15" s="126">
        <v>5</v>
      </c>
      <c r="AH15" s="126">
        <v>14</v>
      </c>
      <c r="AI15" s="126">
        <f t="shared" si="8"/>
        <v>22.75</v>
      </c>
      <c r="AJ15" s="93" t="str">
        <f t="shared" si="9"/>
        <v>E</v>
      </c>
      <c r="AK15" s="126">
        <v>10</v>
      </c>
      <c r="AL15" s="133">
        <v>11</v>
      </c>
      <c r="AM15" s="133">
        <v>2</v>
      </c>
      <c r="AN15" s="131">
        <f t="shared" si="10"/>
        <v>115.25</v>
      </c>
      <c r="AO15" s="132">
        <f t="shared" si="11"/>
        <v>20.954545454545453</v>
      </c>
      <c r="AP15" s="126" t="str">
        <f t="shared" si="12"/>
        <v>E</v>
      </c>
      <c r="AQ15" s="126">
        <v>82</v>
      </c>
    </row>
    <row r="16" spans="1:43" ht="21.95" customHeight="1" x14ac:dyDescent="0.3">
      <c r="A16" s="119">
        <v>10</v>
      </c>
      <c r="B16" s="61" t="s">
        <v>60</v>
      </c>
      <c r="C16" s="134">
        <v>7</v>
      </c>
      <c r="D16" s="126">
        <v>5</v>
      </c>
      <c r="E16" s="126">
        <v>5</v>
      </c>
      <c r="F16" s="134">
        <v>56</v>
      </c>
      <c r="G16" s="127">
        <f t="shared" si="0"/>
        <v>73</v>
      </c>
      <c r="H16" s="135" t="str">
        <f t="shared" si="1"/>
        <v>B1</v>
      </c>
      <c r="I16" s="134">
        <v>9</v>
      </c>
      <c r="J16" s="126">
        <v>4</v>
      </c>
      <c r="K16" s="126">
        <v>4</v>
      </c>
      <c r="L16" s="126">
        <v>63.5</v>
      </c>
      <c r="M16" s="126">
        <f t="shared" si="2"/>
        <v>80.5</v>
      </c>
      <c r="N16" s="93" t="str">
        <f t="shared" si="3"/>
        <v>B1</v>
      </c>
      <c r="O16" s="119">
        <v>10</v>
      </c>
      <c r="P16" s="61" t="s">
        <v>60</v>
      </c>
      <c r="Q16" s="126">
        <v>9.25</v>
      </c>
      <c r="R16" s="126">
        <v>5</v>
      </c>
      <c r="S16" s="126">
        <v>5</v>
      </c>
      <c r="T16" s="126">
        <v>58</v>
      </c>
      <c r="U16" s="126">
        <f t="shared" si="4"/>
        <v>77.25</v>
      </c>
      <c r="V16" s="93" t="str">
        <f t="shared" si="5"/>
        <v>B1</v>
      </c>
      <c r="W16" s="128">
        <v>9.75</v>
      </c>
      <c r="X16" s="126">
        <v>5</v>
      </c>
      <c r="Y16" s="126">
        <v>5</v>
      </c>
      <c r="Z16" s="126">
        <v>78.5</v>
      </c>
      <c r="AA16" s="126">
        <f t="shared" si="6"/>
        <v>98.25</v>
      </c>
      <c r="AB16" s="93" t="str">
        <f t="shared" si="7"/>
        <v>A1</v>
      </c>
      <c r="AC16" s="119">
        <v>10</v>
      </c>
      <c r="AD16" s="61" t="s">
        <v>60</v>
      </c>
      <c r="AE16" s="126">
        <v>9.75</v>
      </c>
      <c r="AF16" s="126">
        <v>5</v>
      </c>
      <c r="AG16" s="126">
        <v>5</v>
      </c>
      <c r="AH16" s="126">
        <v>69</v>
      </c>
      <c r="AI16" s="126">
        <f t="shared" si="8"/>
        <v>88.75</v>
      </c>
      <c r="AJ16" s="93" t="str">
        <f t="shared" si="9"/>
        <v>A2</v>
      </c>
      <c r="AK16" s="126">
        <v>44</v>
      </c>
      <c r="AL16" s="133">
        <v>42</v>
      </c>
      <c r="AM16" s="133">
        <v>45.5</v>
      </c>
      <c r="AN16" s="131">
        <f t="shared" si="10"/>
        <v>461.75</v>
      </c>
      <c r="AO16" s="132">
        <f t="shared" si="11"/>
        <v>83.954545454545453</v>
      </c>
      <c r="AP16" s="126" t="str">
        <f t="shared" si="12"/>
        <v>A2</v>
      </c>
      <c r="AQ16" s="126">
        <v>73</v>
      </c>
    </row>
    <row r="17" spans="1:43" ht="21.95" customHeight="1" x14ac:dyDescent="0.3">
      <c r="A17" s="119">
        <v>11</v>
      </c>
      <c r="B17" s="61" t="s">
        <v>63</v>
      </c>
      <c r="C17" s="134">
        <v>7.5</v>
      </c>
      <c r="D17" s="126">
        <v>5</v>
      </c>
      <c r="E17" s="126">
        <v>4</v>
      </c>
      <c r="F17" s="134">
        <v>59.5</v>
      </c>
      <c r="G17" s="127">
        <f t="shared" si="0"/>
        <v>76</v>
      </c>
      <c r="H17" s="135" t="str">
        <f t="shared" si="1"/>
        <v>B1</v>
      </c>
      <c r="I17" s="134">
        <v>8.75</v>
      </c>
      <c r="J17" s="126">
        <v>4</v>
      </c>
      <c r="K17" s="126">
        <v>4</v>
      </c>
      <c r="L17" s="126">
        <v>62.5</v>
      </c>
      <c r="M17" s="126">
        <f t="shared" si="2"/>
        <v>79.25</v>
      </c>
      <c r="N17" s="93" t="str">
        <f t="shared" si="3"/>
        <v>B1</v>
      </c>
      <c r="O17" s="119">
        <v>11</v>
      </c>
      <c r="P17" s="61" t="s">
        <v>63</v>
      </c>
      <c r="Q17" s="126">
        <v>8</v>
      </c>
      <c r="R17" s="126">
        <v>5</v>
      </c>
      <c r="S17" s="126">
        <v>5</v>
      </c>
      <c r="T17" s="126">
        <v>50</v>
      </c>
      <c r="U17" s="126">
        <f t="shared" si="4"/>
        <v>68</v>
      </c>
      <c r="V17" s="93" t="str">
        <f t="shared" si="5"/>
        <v>B2</v>
      </c>
      <c r="W17" s="128">
        <v>9.25</v>
      </c>
      <c r="X17" s="126">
        <v>5</v>
      </c>
      <c r="Y17" s="126">
        <v>5</v>
      </c>
      <c r="Z17" s="126">
        <v>67.5</v>
      </c>
      <c r="AA17" s="126">
        <f t="shared" si="6"/>
        <v>86.75</v>
      </c>
      <c r="AB17" s="93" t="str">
        <f t="shared" si="7"/>
        <v>A2</v>
      </c>
      <c r="AC17" s="119">
        <v>11</v>
      </c>
      <c r="AD17" s="61" t="s">
        <v>63</v>
      </c>
      <c r="AE17" s="126">
        <v>9.25</v>
      </c>
      <c r="AF17" s="126">
        <v>5</v>
      </c>
      <c r="AG17" s="126">
        <v>5</v>
      </c>
      <c r="AH17" s="126">
        <v>56</v>
      </c>
      <c r="AI17" s="126">
        <f t="shared" si="8"/>
        <v>75.25</v>
      </c>
      <c r="AJ17" s="93" t="str">
        <f t="shared" si="9"/>
        <v>B1</v>
      </c>
      <c r="AK17" s="126">
        <v>43.5</v>
      </c>
      <c r="AL17" s="133">
        <v>46</v>
      </c>
      <c r="AM17" s="133">
        <v>33.5</v>
      </c>
      <c r="AN17" s="131">
        <f t="shared" si="10"/>
        <v>428.75</v>
      </c>
      <c r="AO17" s="132">
        <f t="shared" si="11"/>
        <v>77.954545454545453</v>
      </c>
      <c r="AP17" s="126" t="str">
        <f t="shared" si="12"/>
        <v>B1</v>
      </c>
      <c r="AQ17" s="126">
        <v>71</v>
      </c>
    </row>
    <row r="18" spans="1:43" ht="21.95" customHeight="1" x14ac:dyDescent="0.3">
      <c r="A18" s="119">
        <v>12</v>
      </c>
      <c r="B18" s="61" t="s">
        <v>66</v>
      </c>
      <c r="C18" s="134">
        <v>6</v>
      </c>
      <c r="D18" s="126">
        <v>5</v>
      </c>
      <c r="E18" s="126">
        <v>5</v>
      </c>
      <c r="F18" s="134">
        <v>40</v>
      </c>
      <c r="G18" s="127">
        <f t="shared" si="0"/>
        <v>56</v>
      </c>
      <c r="H18" s="135" t="str">
        <f t="shared" si="1"/>
        <v>C1</v>
      </c>
      <c r="I18" s="134">
        <v>5.5</v>
      </c>
      <c r="J18" s="126">
        <v>4</v>
      </c>
      <c r="K18" s="126">
        <v>4</v>
      </c>
      <c r="L18" s="126">
        <v>32.5</v>
      </c>
      <c r="M18" s="126">
        <f t="shared" si="2"/>
        <v>46</v>
      </c>
      <c r="N18" s="93" t="str">
        <f t="shared" si="3"/>
        <v>C2</v>
      </c>
      <c r="O18" s="119">
        <v>12</v>
      </c>
      <c r="P18" s="61" t="s">
        <v>66</v>
      </c>
      <c r="Q18" s="126">
        <v>6.25</v>
      </c>
      <c r="R18" s="126">
        <v>4</v>
      </c>
      <c r="S18" s="126">
        <v>3</v>
      </c>
      <c r="T18" s="126">
        <v>30.5</v>
      </c>
      <c r="U18" s="126">
        <f t="shared" si="4"/>
        <v>43.75</v>
      </c>
      <c r="V18" s="93" t="str">
        <f t="shared" si="5"/>
        <v>C2</v>
      </c>
      <c r="W18" s="128">
        <v>7.25</v>
      </c>
      <c r="X18" s="126">
        <v>5</v>
      </c>
      <c r="Y18" s="126">
        <v>4.5</v>
      </c>
      <c r="Z18" s="126">
        <v>57</v>
      </c>
      <c r="AA18" s="126">
        <f t="shared" si="6"/>
        <v>73.75</v>
      </c>
      <c r="AB18" s="93" t="str">
        <f t="shared" si="7"/>
        <v>B1</v>
      </c>
      <c r="AC18" s="119">
        <v>12</v>
      </c>
      <c r="AD18" s="61" t="s">
        <v>66</v>
      </c>
      <c r="AE18" s="126">
        <v>6.5</v>
      </c>
      <c r="AF18" s="126">
        <v>4</v>
      </c>
      <c r="AG18" s="126">
        <v>5</v>
      </c>
      <c r="AH18" s="126">
        <v>42</v>
      </c>
      <c r="AI18" s="126">
        <f t="shared" si="8"/>
        <v>57.5</v>
      </c>
      <c r="AJ18" s="93" t="str">
        <f t="shared" si="9"/>
        <v>C1</v>
      </c>
      <c r="AK18" s="126">
        <v>31.5</v>
      </c>
      <c r="AL18" s="133">
        <v>37</v>
      </c>
      <c r="AM18" s="133">
        <v>35.5</v>
      </c>
      <c r="AN18" s="131">
        <f t="shared" si="10"/>
        <v>308.5</v>
      </c>
      <c r="AO18" s="132">
        <f t="shared" si="11"/>
        <v>56.090909090909093</v>
      </c>
      <c r="AP18" s="126" t="str">
        <f t="shared" si="12"/>
        <v>C1</v>
      </c>
      <c r="AQ18" s="126">
        <v>88</v>
      </c>
    </row>
    <row r="19" spans="1:43" ht="21.95" customHeight="1" x14ac:dyDescent="0.25">
      <c r="A19" s="119">
        <v>13</v>
      </c>
      <c r="B19" s="61" t="s">
        <v>69</v>
      </c>
      <c r="C19" s="134">
        <v>5.75</v>
      </c>
      <c r="D19" s="126">
        <v>5</v>
      </c>
      <c r="E19" s="126">
        <v>4</v>
      </c>
      <c r="F19" s="134">
        <v>41.5</v>
      </c>
      <c r="G19" s="127">
        <f t="shared" si="0"/>
        <v>56.25</v>
      </c>
      <c r="H19" s="135" t="str">
        <f t="shared" si="1"/>
        <v>C1</v>
      </c>
      <c r="I19" s="134">
        <v>8</v>
      </c>
      <c r="J19" s="126">
        <v>4</v>
      </c>
      <c r="K19" s="126">
        <v>4</v>
      </c>
      <c r="L19" s="126">
        <v>43</v>
      </c>
      <c r="M19" s="126">
        <f t="shared" si="2"/>
        <v>59</v>
      </c>
      <c r="N19" s="93" t="str">
        <f t="shared" si="3"/>
        <v>C1</v>
      </c>
      <c r="O19" s="119">
        <v>13</v>
      </c>
      <c r="P19" s="61" t="s">
        <v>69</v>
      </c>
      <c r="Q19" s="126">
        <v>6</v>
      </c>
      <c r="R19" s="126">
        <v>4</v>
      </c>
      <c r="S19" s="126">
        <v>3</v>
      </c>
      <c r="T19" s="126">
        <v>35</v>
      </c>
      <c r="U19" s="126">
        <f t="shared" si="4"/>
        <v>48</v>
      </c>
      <c r="V19" s="93" t="str">
        <f t="shared" si="5"/>
        <v>C2</v>
      </c>
      <c r="W19" s="128">
        <v>5.5</v>
      </c>
      <c r="X19" s="126">
        <v>3.5</v>
      </c>
      <c r="Y19" s="126">
        <v>3.5</v>
      </c>
      <c r="Z19" s="126">
        <v>52.5</v>
      </c>
      <c r="AA19" s="126">
        <f t="shared" si="6"/>
        <v>65</v>
      </c>
      <c r="AB19" s="93" t="str">
        <f t="shared" si="7"/>
        <v>B2</v>
      </c>
      <c r="AC19" s="119">
        <v>13</v>
      </c>
      <c r="AD19" s="61" t="s">
        <v>69</v>
      </c>
      <c r="AE19" s="126">
        <v>6.5</v>
      </c>
      <c r="AF19" s="126">
        <v>4</v>
      </c>
      <c r="AG19" s="126">
        <v>3.5</v>
      </c>
      <c r="AH19" s="126">
        <v>43</v>
      </c>
      <c r="AI19" s="126">
        <f t="shared" si="8"/>
        <v>57</v>
      </c>
      <c r="AJ19" s="93" t="str">
        <f t="shared" si="9"/>
        <v>C1</v>
      </c>
      <c r="AK19" s="126">
        <v>26</v>
      </c>
      <c r="AL19" s="133">
        <v>46</v>
      </c>
      <c r="AM19" s="133">
        <v>40</v>
      </c>
      <c r="AN19" s="131">
        <f t="shared" si="10"/>
        <v>311.25</v>
      </c>
      <c r="AO19" s="132">
        <f t="shared" si="11"/>
        <v>56.590909090909093</v>
      </c>
      <c r="AP19" s="126" t="str">
        <f t="shared" si="12"/>
        <v>C1</v>
      </c>
      <c r="AQ19" s="126">
        <v>79</v>
      </c>
    </row>
    <row r="20" spans="1:43" ht="21.95" customHeight="1" x14ac:dyDescent="0.25">
      <c r="A20" s="119">
        <v>14</v>
      </c>
      <c r="B20" s="61" t="s">
        <v>72</v>
      </c>
      <c r="C20" s="134">
        <v>9</v>
      </c>
      <c r="D20" s="126">
        <v>5</v>
      </c>
      <c r="E20" s="126">
        <v>5</v>
      </c>
      <c r="F20" s="134">
        <v>64</v>
      </c>
      <c r="G20" s="127">
        <f t="shared" si="0"/>
        <v>83</v>
      </c>
      <c r="H20" s="135" t="str">
        <f t="shared" si="1"/>
        <v>A2</v>
      </c>
      <c r="I20" s="134">
        <v>9.25</v>
      </c>
      <c r="J20" s="126">
        <v>5</v>
      </c>
      <c r="K20" s="126">
        <v>5</v>
      </c>
      <c r="L20" s="126">
        <v>70</v>
      </c>
      <c r="M20" s="126">
        <f t="shared" si="2"/>
        <v>89.25</v>
      </c>
      <c r="N20" s="93" t="str">
        <f t="shared" si="3"/>
        <v>A2</v>
      </c>
      <c r="O20" s="119">
        <v>14</v>
      </c>
      <c r="P20" s="61" t="s">
        <v>72</v>
      </c>
      <c r="Q20" s="126">
        <v>9</v>
      </c>
      <c r="R20" s="126">
        <v>5</v>
      </c>
      <c r="S20" s="126">
        <v>5</v>
      </c>
      <c r="T20" s="126">
        <v>68.5</v>
      </c>
      <c r="U20" s="126">
        <f t="shared" si="4"/>
        <v>87.5</v>
      </c>
      <c r="V20" s="93" t="str">
        <f t="shared" si="5"/>
        <v>A2</v>
      </c>
      <c r="W20" s="128">
        <v>9.75</v>
      </c>
      <c r="X20" s="126">
        <v>5</v>
      </c>
      <c r="Y20" s="126">
        <v>5</v>
      </c>
      <c r="Z20" s="126">
        <v>74</v>
      </c>
      <c r="AA20" s="126">
        <f t="shared" si="6"/>
        <v>93.75</v>
      </c>
      <c r="AB20" s="93" t="str">
        <f t="shared" si="7"/>
        <v>A1</v>
      </c>
      <c r="AC20" s="119">
        <v>14</v>
      </c>
      <c r="AD20" s="61" t="s">
        <v>72</v>
      </c>
      <c r="AE20" s="126">
        <v>9.5</v>
      </c>
      <c r="AF20" s="126">
        <v>5</v>
      </c>
      <c r="AG20" s="126">
        <v>5</v>
      </c>
      <c r="AH20" s="126">
        <v>76.5</v>
      </c>
      <c r="AI20" s="126">
        <f t="shared" si="8"/>
        <v>96</v>
      </c>
      <c r="AJ20" s="93" t="str">
        <f t="shared" si="9"/>
        <v>A1</v>
      </c>
      <c r="AK20" s="126">
        <v>49.5</v>
      </c>
      <c r="AL20" s="133">
        <v>47.5</v>
      </c>
      <c r="AM20" s="133">
        <v>48</v>
      </c>
      <c r="AN20" s="131">
        <f t="shared" si="10"/>
        <v>499</v>
      </c>
      <c r="AO20" s="132">
        <f t="shared" si="11"/>
        <v>90.72727272727272</v>
      </c>
      <c r="AP20" s="126" t="str">
        <f t="shared" si="12"/>
        <v>A2</v>
      </c>
      <c r="AQ20" s="126">
        <v>88</v>
      </c>
    </row>
    <row r="21" spans="1:43" ht="21.95" customHeight="1" x14ac:dyDescent="0.25">
      <c r="A21" s="119">
        <v>15</v>
      </c>
      <c r="B21" s="61" t="s">
        <v>75</v>
      </c>
      <c r="C21" s="134">
        <v>8.5</v>
      </c>
      <c r="D21" s="126">
        <v>5</v>
      </c>
      <c r="E21" s="126">
        <v>5</v>
      </c>
      <c r="F21" s="134">
        <v>67.5</v>
      </c>
      <c r="G21" s="127">
        <f t="shared" si="0"/>
        <v>86</v>
      </c>
      <c r="H21" s="135" t="str">
        <f t="shared" si="1"/>
        <v>A2</v>
      </c>
      <c r="I21" s="134">
        <v>9.75</v>
      </c>
      <c r="J21" s="126">
        <v>5</v>
      </c>
      <c r="K21" s="126">
        <v>5</v>
      </c>
      <c r="L21" s="126">
        <v>73.5</v>
      </c>
      <c r="M21" s="126">
        <f t="shared" si="2"/>
        <v>93.25</v>
      </c>
      <c r="N21" s="93" t="str">
        <f t="shared" si="3"/>
        <v>A1</v>
      </c>
      <c r="O21" s="119">
        <v>15</v>
      </c>
      <c r="P21" s="61" t="s">
        <v>75</v>
      </c>
      <c r="Q21" s="126">
        <v>8</v>
      </c>
      <c r="R21" s="126">
        <v>5</v>
      </c>
      <c r="S21" s="126">
        <v>5</v>
      </c>
      <c r="T21" s="126">
        <v>73</v>
      </c>
      <c r="U21" s="126">
        <f t="shared" si="4"/>
        <v>91</v>
      </c>
      <c r="V21" s="93" t="str">
        <f t="shared" si="5"/>
        <v>A1</v>
      </c>
      <c r="W21" s="128">
        <v>10</v>
      </c>
      <c r="X21" s="126">
        <v>5</v>
      </c>
      <c r="Y21" s="126">
        <v>5</v>
      </c>
      <c r="Z21" s="126">
        <v>76.5</v>
      </c>
      <c r="AA21" s="126">
        <f t="shared" si="6"/>
        <v>96.5</v>
      </c>
      <c r="AB21" s="93" t="str">
        <f t="shared" si="7"/>
        <v>A1</v>
      </c>
      <c r="AC21" s="119">
        <v>15</v>
      </c>
      <c r="AD21" s="61" t="s">
        <v>75</v>
      </c>
      <c r="AE21" s="126">
        <v>9.5</v>
      </c>
      <c r="AF21" s="126">
        <v>5</v>
      </c>
      <c r="AG21" s="126">
        <v>5</v>
      </c>
      <c r="AH21" s="126">
        <v>80</v>
      </c>
      <c r="AI21" s="126">
        <f t="shared" si="8"/>
        <v>99.5</v>
      </c>
      <c r="AJ21" s="93" t="str">
        <f t="shared" si="9"/>
        <v>A1</v>
      </c>
      <c r="AK21" s="126">
        <v>50</v>
      </c>
      <c r="AL21" s="133">
        <v>48</v>
      </c>
      <c r="AM21" s="133">
        <v>48</v>
      </c>
      <c r="AN21" s="131">
        <f t="shared" si="10"/>
        <v>516.25</v>
      </c>
      <c r="AO21" s="132">
        <f t="shared" si="11"/>
        <v>93.86363636363636</v>
      </c>
      <c r="AP21" s="126" t="str">
        <f t="shared" si="12"/>
        <v>A1</v>
      </c>
      <c r="AQ21" s="126">
        <v>87</v>
      </c>
    </row>
    <row r="22" spans="1:43" ht="21.95" customHeight="1" x14ac:dyDescent="0.25">
      <c r="A22" s="119">
        <v>16</v>
      </c>
      <c r="B22" s="61" t="s">
        <v>78</v>
      </c>
      <c r="C22" s="134">
        <v>5</v>
      </c>
      <c r="D22" s="126">
        <v>4</v>
      </c>
      <c r="E22" s="126">
        <v>4</v>
      </c>
      <c r="F22" s="134">
        <v>43</v>
      </c>
      <c r="G22" s="127">
        <f t="shared" si="0"/>
        <v>56</v>
      </c>
      <c r="H22" s="135" t="str">
        <f t="shared" si="1"/>
        <v>C1</v>
      </c>
      <c r="I22" s="134">
        <v>7</v>
      </c>
      <c r="J22" s="126">
        <v>4</v>
      </c>
      <c r="K22" s="126">
        <v>5</v>
      </c>
      <c r="L22" s="126">
        <v>43.5</v>
      </c>
      <c r="M22" s="126">
        <f t="shared" si="2"/>
        <v>59.5</v>
      </c>
      <c r="N22" s="93" t="str">
        <f t="shared" si="3"/>
        <v>C1</v>
      </c>
      <c r="O22" s="119">
        <v>16</v>
      </c>
      <c r="P22" s="61" t="s">
        <v>78</v>
      </c>
      <c r="Q22" s="126">
        <v>7.75</v>
      </c>
      <c r="R22" s="126">
        <v>5</v>
      </c>
      <c r="S22" s="126">
        <v>5</v>
      </c>
      <c r="T22" s="126">
        <v>62</v>
      </c>
      <c r="U22" s="126">
        <f t="shared" si="4"/>
        <v>79.75</v>
      </c>
      <c r="V22" s="93" t="str">
        <f t="shared" si="5"/>
        <v>B1</v>
      </c>
      <c r="W22" s="128">
        <v>6.5</v>
      </c>
      <c r="X22" s="126">
        <v>4</v>
      </c>
      <c r="Y22" s="126">
        <v>4.5</v>
      </c>
      <c r="Z22" s="126">
        <v>61.5</v>
      </c>
      <c r="AA22" s="126">
        <f t="shared" si="6"/>
        <v>76.5</v>
      </c>
      <c r="AB22" s="93" t="str">
        <f t="shared" si="7"/>
        <v>B1</v>
      </c>
      <c r="AC22" s="119">
        <v>16</v>
      </c>
      <c r="AD22" s="61" t="s">
        <v>78</v>
      </c>
      <c r="AE22" s="126">
        <v>6</v>
      </c>
      <c r="AF22" s="126">
        <v>4</v>
      </c>
      <c r="AG22" s="126">
        <v>5</v>
      </c>
      <c r="AH22" s="126">
        <v>54</v>
      </c>
      <c r="AI22" s="126">
        <f t="shared" si="8"/>
        <v>69</v>
      </c>
      <c r="AJ22" s="93" t="str">
        <f t="shared" si="9"/>
        <v>B2</v>
      </c>
      <c r="AK22" s="126">
        <v>24</v>
      </c>
      <c r="AL22" s="133">
        <v>31</v>
      </c>
      <c r="AM22" s="133">
        <v>22</v>
      </c>
      <c r="AN22" s="131">
        <f t="shared" si="10"/>
        <v>364.75</v>
      </c>
      <c r="AO22" s="132">
        <f t="shared" si="11"/>
        <v>66.318181818181827</v>
      </c>
      <c r="AP22" s="126" t="str">
        <f t="shared" si="12"/>
        <v>B2</v>
      </c>
      <c r="AQ22" s="126">
        <v>73</v>
      </c>
    </row>
    <row r="23" spans="1:43" ht="21.95" customHeight="1" x14ac:dyDescent="0.25">
      <c r="A23" s="119">
        <v>17</v>
      </c>
      <c r="B23" s="61" t="s">
        <v>81</v>
      </c>
      <c r="C23" s="134">
        <v>2</v>
      </c>
      <c r="D23" s="126">
        <v>5</v>
      </c>
      <c r="E23" s="126">
        <v>4</v>
      </c>
      <c r="F23" s="134">
        <v>28</v>
      </c>
      <c r="G23" s="127">
        <f t="shared" si="0"/>
        <v>39</v>
      </c>
      <c r="H23" s="135" t="str">
        <f t="shared" si="1"/>
        <v>D</v>
      </c>
      <c r="I23" s="134">
        <v>5.75</v>
      </c>
      <c r="J23" s="126">
        <v>4</v>
      </c>
      <c r="K23" s="126">
        <v>4</v>
      </c>
      <c r="L23" s="126">
        <v>31.5</v>
      </c>
      <c r="M23" s="126">
        <f t="shared" si="2"/>
        <v>45.25</v>
      </c>
      <c r="N23" s="93" t="str">
        <f t="shared" si="3"/>
        <v>C2</v>
      </c>
      <c r="O23" s="119">
        <v>17</v>
      </c>
      <c r="P23" s="61" t="s">
        <v>81</v>
      </c>
      <c r="Q23" s="126">
        <v>4</v>
      </c>
      <c r="R23" s="126">
        <v>4</v>
      </c>
      <c r="S23" s="126">
        <v>3</v>
      </c>
      <c r="T23" s="126">
        <v>19.5</v>
      </c>
      <c r="U23" s="126">
        <f t="shared" si="4"/>
        <v>30.5</v>
      </c>
      <c r="V23" s="93" t="str">
        <f t="shared" si="5"/>
        <v>E</v>
      </c>
      <c r="W23" s="128">
        <v>4.25</v>
      </c>
      <c r="X23" s="126">
        <v>3</v>
      </c>
      <c r="Y23" s="126">
        <v>3.5</v>
      </c>
      <c r="Z23" s="126">
        <v>22.5</v>
      </c>
      <c r="AA23" s="126">
        <f t="shared" si="6"/>
        <v>33.25</v>
      </c>
      <c r="AB23" s="93" t="str">
        <f t="shared" si="7"/>
        <v>D</v>
      </c>
      <c r="AC23" s="119">
        <v>17</v>
      </c>
      <c r="AD23" s="61" t="s">
        <v>81</v>
      </c>
      <c r="AE23" s="126">
        <v>3.5</v>
      </c>
      <c r="AF23" s="126">
        <v>4.5</v>
      </c>
      <c r="AG23" s="126">
        <v>5</v>
      </c>
      <c r="AH23" s="126">
        <v>17</v>
      </c>
      <c r="AI23" s="126">
        <f t="shared" si="8"/>
        <v>30</v>
      </c>
      <c r="AJ23" s="93" t="str">
        <f t="shared" si="9"/>
        <v>E</v>
      </c>
      <c r="AK23" s="126">
        <v>17</v>
      </c>
      <c r="AL23" s="133">
        <v>19</v>
      </c>
      <c r="AM23" s="133">
        <v>17</v>
      </c>
      <c r="AN23" s="131">
        <f t="shared" si="10"/>
        <v>195</v>
      </c>
      <c r="AO23" s="132">
        <f t="shared" si="11"/>
        <v>35.454545454545453</v>
      </c>
      <c r="AP23" s="126" t="str">
        <f t="shared" si="12"/>
        <v>D</v>
      </c>
      <c r="AQ23" s="126">
        <v>83</v>
      </c>
    </row>
    <row r="24" spans="1:43" ht="21.95" customHeight="1" x14ac:dyDescent="0.25">
      <c r="A24" s="119">
        <v>18</v>
      </c>
      <c r="B24" s="61" t="s">
        <v>256</v>
      </c>
      <c r="C24" s="134">
        <v>9</v>
      </c>
      <c r="D24" s="126">
        <v>5</v>
      </c>
      <c r="E24" s="126">
        <v>5</v>
      </c>
      <c r="F24" s="134">
        <v>66</v>
      </c>
      <c r="G24" s="127">
        <f t="shared" si="0"/>
        <v>85</v>
      </c>
      <c r="H24" s="135" t="str">
        <f t="shared" si="1"/>
        <v>A2</v>
      </c>
      <c r="I24" s="134">
        <v>9</v>
      </c>
      <c r="J24" s="126">
        <v>4</v>
      </c>
      <c r="K24" s="126">
        <v>4</v>
      </c>
      <c r="L24" s="126">
        <v>58</v>
      </c>
      <c r="M24" s="126">
        <f t="shared" si="2"/>
        <v>75</v>
      </c>
      <c r="N24" s="93" t="str">
        <f t="shared" si="3"/>
        <v>B1</v>
      </c>
      <c r="O24" s="119">
        <v>18</v>
      </c>
      <c r="P24" s="61" t="s">
        <v>256</v>
      </c>
      <c r="Q24" s="126">
        <v>6</v>
      </c>
      <c r="R24" s="126">
        <v>5</v>
      </c>
      <c r="S24" s="126">
        <v>5</v>
      </c>
      <c r="T24" s="126">
        <v>63</v>
      </c>
      <c r="U24" s="126">
        <f t="shared" si="4"/>
        <v>79</v>
      </c>
      <c r="V24" s="93" t="str">
        <f t="shared" si="5"/>
        <v>B1</v>
      </c>
      <c r="W24" s="128">
        <v>9.75</v>
      </c>
      <c r="X24" s="126">
        <v>4.5</v>
      </c>
      <c r="Y24" s="126">
        <v>5</v>
      </c>
      <c r="Z24" s="126">
        <v>72</v>
      </c>
      <c r="AA24" s="126">
        <f t="shared" si="6"/>
        <v>91.25</v>
      </c>
      <c r="AB24" s="93" t="str">
        <f t="shared" si="7"/>
        <v>A1</v>
      </c>
      <c r="AC24" s="119">
        <v>18</v>
      </c>
      <c r="AD24" s="61" t="s">
        <v>256</v>
      </c>
      <c r="AE24" s="126">
        <v>8.25</v>
      </c>
      <c r="AF24" s="126">
        <v>4</v>
      </c>
      <c r="AG24" s="126">
        <v>5</v>
      </c>
      <c r="AH24" s="126">
        <v>46.5</v>
      </c>
      <c r="AI24" s="126">
        <f t="shared" si="8"/>
        <v>63.75</v>
      </c>
      <c r="AJ24" s="93" t="str">
        <f t="shared" si="9"/>
        <v>B2</v>
      </c>
      <c r="AK24" s="126">
        <v>45.5</v>
      </c>
      <c r="AL24" s="133">
        <v>48</v>
      </c>
      <c r="AM24" s="133">
        <v>47</v>
      </c>
      <c r="AN24" s="131">
        <f t="shared" si="10"/>
        <v>439.5</v>
      </c>
      <c r="AO24" s="132">
        <f t="shared" si="11"/>
        <v>79.909090909090907</v>
      </c>
      <c r="AP24" s="126" t="str">
        <f t="shared" si="12"/>
        <v>B1</v>
      </c>
      <c r="AQ24" s="126">
        <v>56</v>
      </c>
    </row>
    <row r="25" spans="1:43" ht="21.95" customHeight="1" x14ac:dyDescent="0.25">
      <c r="A25" s="119">
        <v>19</v>
      </c>
      <c r="B25" s="61" t="s">
        <v>87</v>
      </c>
      <c r="C25" s="134">
        <v>6.25</v>
      </c>
      <c r="D25" s="126">
        <v>5</v>
      </c>
      <c r="E25" s="126">
        <v>5</v>
      </c>
      <c r="F25" s="134">
        <v>52.5</v>
      </c>
      <c r="G25" s="127">
        <f t="shared" si="0"/>
        <v>68.75</v>
      </c>
      <c r="H25" s="135" t="str">
        <f t="shared" si="1"/>
        <v>B2</v>
      </c>
      <c r="I25" s="134">
        <v>8.5</v>
      </c>
      <c r="J25" s="126">
        <v>4</v>
      </c>
      <c r="K25" s="126">
        <v>4</v>
      </c>
      <c r="L25" s="126">
        <v>47</v>
      </c>
      <c r="M25" s="126">
        <f t="shared" si="2"/>
        <v>63.5</v>
      </c>
      <c r="N25" s="93" t="str">
        <f t="shared" si="3"/>
        <v>B2</v>
      </c>
      <c r="O25" s="119">
        <v>19</v>
      </c>
      <c r="P25" s="61" t="s">
        <v>87</v>
      </c>
      <c r="Q25" s="126">
        <v>6</v>
      </c>
      <c r="R25" s="126">
        <v>5</v>
      </c>
      <c r="S25" s="126">
        <v>5</v>
      </c>
      <c r="T25" s="126">
        <v>49</v>
      </c>
      <c r="U25" s="126">
        <f t="shared" si="4"/>
        <v>65</v>
      </c>
      <c r="V25" s="93" t="str">
        <f t="shared" si="5"/>
        <v>B2</v>
      </c>
      <c r="W25" s="128">
        <v>9</v>
      </c>
      <c r="X25" s="126">
        <v>5</v>
      </c>
      <c r="Y25" s="126">
        <v>5</v>
      </c>
      <c r="Z25" s="126">
        <v>66</v>
      </c>
      <c r="AA25" s="126">
        <f t="shared" si="6"/>
        <v>85</v>
      </c>
      <c r="AB25" s="93" t="str">
        <f t="shared" si="7"/>
        <v>A2</v>
      </c>
      <c r="AC25" s="119">
        <v>19</v>
      </c>
      <c r="AD25" s="61" t="s">
        <v>87</v>
      </c>
      <c r="AE25" s="126">
        <v>7.25</v>
      </c>
      <c r="AF25" s="126">
        <v>5</v>
      </c>
      <c r="AG25" s="126">
        <v>5</v>
      </c>
      <c r="AH25" s="126">
        <v>51.5</v>
      </c>
      <c r="AI25" s="126">
        <f t="shared" si="8"/>
        <v>68.75</v>
      </c>
      <c r="AJ25" s="93" t="str">
        <f t="shared" si="9"/>
        <v>B2</v>
      </c>
      <c r="AK25" s="126">
        <v>33.5</v>
      </c>
      <c r="AL25" s="133">
        <v>40.5</v>
      </c>
      <c r="AM25" s="133">
        <v>46</v>
      </c>
      <c r="AN25" s="131">
        <f t="shared" si="10"/>
        <v>384.5</v>
      </c>
      <c r="AO25" s="132">
        <f t="shared" si="11"/>
        <v>69.909090909090907</v>
      </c>
      <c r="AP25" s="126" t="str">
        <f t="shared" si="12"/>
        <v>B2</v>
      </c>
      <c r="AQ25" s="126">
        <v>88</v>
      </c>
    </row>
    <row r="26" spans="1:43" ht="21.95" customHeight="1" x14ac:dyDescent="0.25">
      <c r="A26" s="119">
        <v>20</v>
      </c>
      <c r="B26" s="61" t="s">
        <v>90</v>
      </c>
      <c r="C26" s="134">
        <v>9</v>
      </c>
      <c r="D26" s="126">
        <v>5</v>
      </c>
      <c r="E26" s="126">
        <v>5</v>
      </c>
      <c r="F26" s="134">
        <v>67.5</v>
      </c>
      <c r="G26" s="127">
        <f t="shared" si="0"/>
        <v>86.5</v>
      </c>
      <c r="H26" s="135" t="str">
        <f t="shared" si="1"/>
        <v>A2</v>
      </c>
      <c r="I26" s="134">
        <v>7</v>
      </c>
      <c r="J26" s="126">
        <v>4</v>
      </c>
      <c r="K26" s="126">
        <v>4</v>
      </c>
      <c r="L26" s="126">
        <v>59</v>
      </c>
      <c r="M26" s="126">
        <f t="shared" si="2"/>
        <v>74</v>
      </c>
      <c r="N26" s="93" t="str">
        <f t="shared" si="3"/>
        <v>B1</v>
      </c>
      <c r="O26" s="119">
        <v>20</v>
      </c>
      <c r="P26" s="61" t="s">
        <v>90</v>
      </c>
      <c r="Q26" s="126">
        <v>10</v>
      </c>
      <c r="R26" s="126">
        <v>5</v>
      </c>
      <c r="S26" s="126">
        <v>5</v>
      </c>
      <c r="T26" s="126">
        <v>67</v>
      </c>
      <c r="U26" s="126">
        <f t="shared" si="4"/>
        <v>87</v>
      </c>
      <c r="V26" s="93" t="str">
        <f t="shared" si="5"/>
        <v>A2</v>
      </c>
      <c r="W26" s="128">
        <v>10</v>
      </c>
      <c r="X26" s="126">
        <v>5</v>
      </c>
      <c r="Y26" s="126">
        <v>5</v>
      </c>
      <c r="Z26" s="126">
        <v>78.5</v>
      </c>
      <c r="AA26" s="126">
        <f t="shared" si="6"/>
        <v>98.5</v>
      </c>
      <c r="AB26" s="93" t="str">
        <f t="shared" si="7"/>
        <v>A1</v>
      </c>
      <c r="AC26" s="119">
        <v>20</v>
      </c>
      <c r="AD26" s="61" t="s">
        <v>90</v>
      </c>
      <c r="AE26" s="126">
        <v>9.25</v>
      </c>
      <c r="AF26" s="126">
        <v>5</v>
      </c>
      <c r="AG26" s="126">
        <v>5</v>
      </c>
      <c r="AH26" s="126">
        <v>73</v>
      </c>
      <c r="AI26" s="126">
        <f t="shared" si="8"/>
        <v>92.25</v>
      </c>
      <c r="AJ26" s="93" t="str">
        <f t="shared" si="9"/>
        <v>A1</v>
      </c>
      <c r="AK26" s="126">
        <v>45.5</v>
      </c>
      <c r="AL26" s="133">
        <v>47</v>
      </c>
      <c r="AM26" s="133">
        <v>46</v>
      </c>
      <c r="AN26" s="131">
        <f t="shared" si="10"/>
        <v>483.75</v>
      </c>
      <c r="AO26" s="132">
        <f t="shared" si="11"/>
        <v>87.954545454545453</v>
      </c>
      <c r="AP26" s="126" t="str">
        <f t="shared" si="12"/>
        <v>A2</v>
      </c>
      <c r="AQ26" s="126">
        <v>83</v>
      </c>
    </row>
    <row r="27" spans="1:43" ht="21.95" customHeight="1" x14ac:dyDescent="0.25">
      <c r="A27" s="119">
        <v>21</v>
      </c>
      <c r="B27" s="61" t="s">
        <v>281</v>
      </c>
      <c r="C27" s="134">
        <v>7.5</v>
      </c>
      <c r="D27" s="126">
        <v>5</v>
      </c>
      <c r="E27" s="126">
        <v>5</v>
      </c>
      <c r="F27" s="134">
        <v>54</v>
      </c>
      <c r="G27" s="127">
        <f t="shared" si="0"/>
        <v>71.5</v>
      </c>
      <c r="H27" s="135" t="str">
        <f t="shared" si="1"/>
        <v>B1</v>
      </c>
      <c r="I27" s="134">
        <v>8.25</v>
      </c>
      <c r="J27" s="126">
        <v>4</v>
      </c>
      <c r="K27" s="126">
        <v>4</v>
      </c>
      <c r="L27" s="126">
        <v>54.5</v>
      </c>
      <c r="M27" s="126">
        <f t="shared" si="2"/>
        <v>70.75</v>
      </c>
      <c r="N27" s="93" t="str">
        <f t="shared" si="3"/>
        <v>B2</v>
      </c>
      <c r="O27" s="119">
        <v>21</v>
      </c>
      <c r="P27" s="61" t="s">
        <v>281</v>
      </c>
      <c r="Q27" s="126">
        <v>8.5</v>
      </c>
      <c r="R27" s="126">
        <v>5</v>
      </c>
      <c r="S27" s="126">
        <v>4</v>
      </c>
      <c r="T27" s="126">
        <v>50.5</v>
      </c>
      <c r="U27" s="126">
        <f t="shared" si="4"/>
        <v>68</v>
      </c>
      <c r="V27" s="93" t="str">
        <f t="shared" si="5"/>
        <v>B2</v>
      </c>
      <c r="W27" s="136">
        <v>9</v>
      </c>
      <c r="X27" s="126">
        <v>4.5</v>
      </c>
      <c r="Y27" s="126">
        <v>4.5</v>
      </c>
      <c r="Z27" s="126">
        <v>59.5</v>
      </c>
      <c r="AA27" s="126">
        <f t="shared" si="6"/>
        <v>77.5</v>
      </c>
      <c r="AB27" s="93" t="str">
        <f t="shared" si="7"/>
        <v>B1</v>
      </c>
      <c r="AC27" s="119">
        <v>21</v>
      </c>
      <c r="AD27" s="61" t="s">
        <v>281</v>
      </c>
      <c r="AE27" s="126">
        <v>9</v>
      </c>
      <c r="AF27" s="126">
        <v>4</v>
      </c>
      <c r="AG27" s="126">
        <v>5</v>
      </c>
      <c r="AH27" s="126">
        <v>64.5</v>
      </c>
      <c r="AI27" s="126">
        <f t="shared" si="8"/>
        <v>82.5</v>
      </c>
      <c r="AJ27" s="93" t="str">
        <f t="shared" si="9"/>
        <v>A2</v>
      </c>
      <c r="AK27" s="126">
        <v>32</v>
      </c>
      <c r="AL27" s="133">
        <v>45</v>
      </c>
      <c r="AM27" s="133">
        <v>40</v>
      </c>
      <c r="AN27" s="131">
        <f t="shared" si="10"/>
        <v>402.25</v>
      </c>
      <c r="AO27" s="132">
        <f t="shared" si="11"/>
        <v>73.136363636363626</v>
      </c>
      <c r="AP27" s="126" t="str">
        <f t="shared" si="12"/>
        <v>B1</v>
      </c>
      <c r="AQ27" s="126">
        <v>87</v>
      </c>
    </row>
    <row r="28" spans="1:43" ht="21.95" customHeight="1" x14ac:dyDescent="0.25">
      <c r="A28" s="119">
        <v>22</v>
      </c>
      <c r="B28" s="61" t="s">
        <v>97</v>
      </c>
      <c r="C28" s="134">
        <v>8</v>
      </c>
      <c r="D28" s="126">
        <v>5</v>
      </c>
      <c r="E28" s="126">
        <v>4</v>
      </c>
      <c r="F28" s="134">
        <v>53.5</v>
      </c>
      <c r="G28" s="127">
        <f t="shared" si="0"/>
        <v>70.5</v>
      </c>
      <c r="H28" s="135" t="str">
        <f t="shared" si="1"/>
        <v>B2</v>
      </c>
      <c r="I28" s="134">
        <v>8.5</v>
      </c>
      <c r="J28" s="126">
        <v>4</v>
      </c>
      <c r="K28" s="126">
        <v>4</v>
      </c>
      <c r="L28" s="126">
        <v>63.5</v>
      </c>
      <c r="M28" s="126">
        <f t="shared" si="2"/>
        <v>80</v>
      </c>
      <c r="N28" s="93" t="str">
        <f t="shared" si="3"/>
        <v>B1</v>
      </c>
      <c r="O28" s="119">
        <v>22</v>
      </c>
      <c r="P28" s="61" t="s">
        <v>97</v>
      </c>
      <c r="Q28" s="126">
        <v>7.5</v>
      </c>
      <c r="R28" s="126">
        <v>5</v>
      </c>
      <c r="S28" s="126">
        <v>5</v>
      </c>
      <c r="T28" s="126">
        <v>65.5</v>
      </c>
      <c r="U28" s="126">
        <f t="shared" si="4"/>
        <v>83</v>
      </c>
      <c r="V28" s="93" t="str">
        <f t="shared" si="5"/>
        <v>A2</v>
      </c>
      <c r="W28" s="136">
        <v>9</v>
      </c>
      <c r="X28" s="126">
        <v>5</v>
      </c>
      <c r="Y28" s="126">
        <v>5</v>
      </c>
      <c r="Z28" s="126">
        <v>69</v>
      </c>
      <c r="AA28" s="126">
        <f t="shared" si="6"/>
        <v>88</v>
      </c>
      <c r="AB28" s="93" t="str">
        <f t="shared" si="7"/>
        <v>A2</v>
      </c>
      <c r="AC28" s="119">
        <v>22</v>
      </c>
      <c r="AD28" s="61" t="s">
        <v>97</v>
      </c>
      <c r="AE28" s="126">
        <v>9.25</v>
      </c>
      <c r="AF28" s="126">
        <v>5</v>
      </c>
      <c r="AG28" s="126">
        <v>5</v>
      </c>
      <c r="AH28" s="126">
        <v>73</v>
      </c>
      <c r="AI28" s="126">
        <f t="shared" si="8"/>
        <v>92.25</v>
      </c>
      <c r="AJ28" s="93" t="str">
        <f t="shared" si="9"/>
        <v>A1</v>
      </c>
      <c r="AK28" s="126">
        <v>47.5</v>
      </c>
      <c r="AL28" s="137">
        <v>43</v>
      </c>
      <c r="AM28" s="137">
        <v>44.5</v>
      </c>
      <c r="AN28" s="131">
        <f t="shared" si="10"/>
        <v>461.25</v>
      </c>
      <c r="AO28" s="132">
        <f t="shared" si="11"/>
        <v>83.86363636363636</v>
      </c>
      <c r="AP28" s="126" t="str">
        <f t="shared" si="12"/>
        <v>A2</v>
      </c>
      <c r="AQ28" s="126">
        <v>77</v>
      </c>
    </row>
    <row r="29" spans="1:43" ht="21.95" customHeight="1" x14ac:dyDescent="0.25">
      <c r="A29" s="138">
        <v>23</v>
      </c>
      <c r="B29" s="139" t="s">
        <v>100</v>
      </c>
      <c r="C29" s="140">
        <v>2.25</v>
      </c>
      <c r="D29" s="141">
        <v>3</v>
      </c>
      <c r="E29" s="141">
        <v>3</v>
      </c>
      <c r="F29" s="140">
        <v>10.5</v>
      </c>
      <c r="G29" s="142">
        <f t="shared" si="0"/>
        <v>18.75</v>
      </c>
      <c r="H29" s="143" t="str">
        <f t="shared" si="1"/>
        <v>E</v>
      </c>
      <c r="I29" s="140">
        <v>3.5</v>
      </c>
      <c r="J29" s="141">
        <v>4</v>
      </c>
      <c r="K29" s="141">
        <v>4</v>
      </c>
      <c r="L29" s="141">
        <v>22.5</v>
      </c>
      <c r="M29" s="141">
        <f t="shared" si="2"/>
        <v>34</v>
      </c>
      <c r="N29" s="144" t="str">
        <f t="shared" si="3"/>
        <v>D</v>
      </c>
      <c r="O29" s="138">
        <v>23</v>
      </c>
      <c r="P29" s="139" t="s">
        <v>100</v>
      </c>
      <c r="Q29" s="141">
        <v>1.75</v>
      </c>
      <c r="R29" s="141">
        <v>2</v>
      </c>
      <c r="S29" s="141">
        <v>2</v>
      </c>
      <c r="T29" s="141">
        <v>16</v>
      </c>
      <c r="U29" s="141">
        <f t="shared" si="4"/>
        <v>21.75</v>
      </c>
      <c r="V29" s="144" t="str">
        <f t="shared" si="5"/>
        <v>E</v>
      </c>
      <c r="W29" s="145">
        <v>3.75</v>
      </c>
      <c r="X29" s="141">
        <v>2.5</v>
      </c>
      <c r="Y29" s="141">
        <v>3</v>
      </c>
      <c r="Z29" s="141">
        <v>20</v>
      </c>
      <c r="AA29" s="141">
        <f t="shared" si="6"/>
        <v>29.25</v>
      </c>
      <c r="AB29" s="144" t="str">
        <f t="shared" si="7"/>
        <v>E</v>
      </c>
      <c r="AC29" s="138">
        <v>23</v>
      </c>
      <c r="AD29" s="139" t="s">
        <v>100</v>
      </c>
      <c r="AE29" s="141">
        <v>4.75</v>
      </c>
      <c r="AF29" s="141">
        <v>3</v>
      </c>
      <c r="AG29" s="141">
        <v>2</v>
      </c>
      <c r="AH29" s="141">
        <v>9.5</v>
      </c>
      <c r="AI29" s="141">
        <f t="shared" si="8"/>
        <v>19.25</v>
      </c>
      <c r="AJ29" s="144" t="str">
        <f t="shared" si="9"/>
        <v>E</v>
      </c>
      <c r="AK29" s="141">
        <v>14</v>
      </c>
      <c r="AL29" s="145">
        <v>20</v>
      </c>
      <c r="AM29" s="146">
        <v>15.5</v>
      </c>
      <c r="AN29" s="131">
        <f t="shared" si="10"/>
        <v>137</v>
      </c>
      <c r="AO29" s="132">
        <f t="shared" si="11"/>
        <v>24.90909090909091</v>
      </c>
      <c r="AP29" s="141" t="str">
        <f t="shared" si="12"/>
        <v>E</v>
      </c>
      <c r="AQ29" s="141">
        <v>49</v>
      </c>
    </row>
    <row r="30" spans="1:43" ht="21.95" customHeight="1" x14ac:dyDescent="0.25">
      <c r="A30" s="119">
        <v>24</v>
      </c>
      <c r="B30" s="147" t="s">
        <v>104</v>
      </c>
      <c r="C30" s="134">
        <v>8</v>
      </c>
      <c r="D30" s="126">
        <v>5</v>
      </c>
      <c r="E30" s="126">
        <v>5</v>
      </c>
      <c r="F30" s="134">
        <v>65.5</v>
      </c>
      <c r="G30" s="127">
        <f t="shared" si="0"/>
        <v>83.5</v>
      </c>
      <c r="H30" s="135" t="str">
        <f t="shared" si="1"/>
        <v>A2</v>
      </c>
      <c r="I30" s="134">
        <v>9.25</v>
      </c>
      <c r="J30" s="126">
        <v>5</v>
      </c>
      <c r="K30" s="126">
        <v>5</v>
      </c>
      <c r="L30" s="126">
        <v>64</v>
      </c>
      <c r="M30" s="126">
        <f t="shared" si="2"/>
        <v>83.25</v>
      </c>
      <c r="N30" s="93" t="str">
        <f t="shared" si="3"/>
        <v>A2</v>
      </c>
      <c r="O30" s="119">
        <v>24</v>
      </c>
      <c r="P30" s="147" t="s">
        <v>104</v>
      </c>
      <c r="Q30" s="126">
        <v>9.25</v>
      </c>
      <c r="R30" s="126">
        <v>5</v>
      </c>
      <c r="S30" s="126">
        <v>5</v>
      </c>
      <c r="T30" s="126">
        <v>66.5</v>
      </c>
      <c r="U30" s="126">
        <f t="shared" si="4"/>
        <v>85.75</v>
      </c>
      <c r="V30" s="93" t="str">
        <f t="shared" si="5"/>
        <v>A2</v>
      </c>
      <c r="W30" s="128">
        <v>8.25</v>
      </c>
      <c r="X30" s="126">
        <v>5</v>
      </c>
      <c r="Y30" s="126">
        <v>5</v>
      </c>
      <c r="Z30" s="126">
        <v>78</v>
      </c>
      <c r="AA30" s="126">
        <f t="shared" si="6"/>
        <v>96.25</v>
      </c>
      <c r="AB30" s="93" t="str">
        <f t="shared" si="7"/>
        <v>A1</v>
      </c>
      <c r="AC30" s="119">
        <v>24</v>
      </c>
      <c r="AD30" s="147" t="s">
        <v>104</v>
      </c>
      <c r="AE30" s="126">
        <v>9.25</v>
      </c>
      <c r="AF30" s="126">
        <v>5</v>
      </c>
      <c r="AG30" s="126">
        <v>5</v>
      </c>
      <c r="AH30" s="126">
        <v>72.5</v>
      </c>
      <c r="AI30" s="126">
        <f t="shared" si="8"/>
        <v>91.75</v>
      </c>
      <c r="AJ30" s="93" t="str">
        <f t="shared" si="9"/>
        <v>A1</v>
      </c>
      <c r="AK30" s="126">
        <v>47.5</v>
      </c>
      <c r="AL30" s="148">
        <v>42.5</v>
      </c>
      <c r="AM30" s="148">
        <v>46.5</v>
      </c>
      <c r="AN30" s="131">
        <f t="shared" si="10"/>
        <v>488</v>
      </c>
      <c r="AO30" s="132">
        <f t="shared" si="11"/>
        <v>88.727272727272734</v>
      </c>
      <c r="AP30" s="126" t="str">
        <f>IF(AO30&gt;=91,"A1",IF(AO30&gt;=81,"A2",IF(AO30&gt;=71,"B1",IF(AO30&gt;=61,"B2",IF(AO30&gt;=51,"C1",IF(AO30&gt;=41,"C2",IF(AO30&gt;=33,"D","E")))))))</f>
        <v>A2</v>
      </c>
      <c r="AQ30" s="126">
        <v>80</v>
      </c>
    </row>
    <row r="31" spans="1:43" ht="15.75" customHeight="1" x14ac:dyDescent="0.25">
      <c r="A31" s="149"/>
      <c r="B31" s="150"/>
      <c r="C31" s="149"/>
      <c r="D31" s="149"/>
      <c r="E31" s="149"/>
      <c r="F31" s="149"/>
      <c r="G31" s="149"/>
      <c r="H31" s="149"/>
      <c r="I31" s="151"/>
      <c r="O31" s="149"/>
      <c r="P31" s="150"/>
      <c r="AC31" s="149"/>
      <c r="AD31" s="150"/>
    </row>
    <row r="32" spans="1:43" ht="15.75" customHeight="1" x14ac:dyDescent="0.25">
      <c r="A32" s="149"/>
      <c r="B32" s="150"/>
      <c r="C32" s="149"/>
      <c r="D32" s="149"/>
      <c r="E32" s="149"/>
      <c r="F32" s="149"/>
      <c r="G32" s="149"/>
      <c r="H32" s="149"/>
      <c r="I32" s="151"/>
      <c r="O32" s="149"/>
      <c r="P32" s="150"/>
      <c r="AC32" s="149"/>
      <c r="AD32" s="150"/>
    </row>
    <row r="33" spans="1:30" x14ac:dyDescent="0.25">
      <c r="A33" s="149"/>
      <c r="B33" s="150"/>
      <c r="C33" s="149"/>
      <c r="D33" s="149"/>
      <c r="E33" s="149"/>
      <c r="F33" s="149"/>
      <c r="G33" s="149"/>
      <c r="H33" s="149"/>
      <c r="I33" s="151"/>
      <c r="O33" s="149"/>
      <c r="P33" s="150"/>
      <c r="AC33" s="149"/>
      <c r="AD33" s="150"/>
    </row>
    <row r="34" spans="1:30" x14ac:dyDescent="0.25">
      <c r="A34" s="149"/>
      <c r="B34" s="150"/>
      <c r="C34" s="149"/>
      <c r="D34" s="149"/>
      <c r="E34" s="149"/>
      <c r="F34" s="149"/>
      <c r="G34" s="149"/>
      <c r="H34" s="149"/>
      <c r="I34" s="151"/>
      <c r="O34" s="149"/>
      <c r="P34" s="150"/>
      <c r="AC34" s="149"/>
      <c r="AD34" s="150"/>
    </row>
    <row r="35" spans="1:30" x14ac:dyDescent="0.25">
      <c r="A35" s="149"/>
      <c r="B35" s="150"/>
      <c r="C35" s="149"/>
      <c r="D35" s="149"/>
      <c r="E35" s="149"/>
      <c r="F35" s="149"/>
      <c r="G35" s="149"/>
      <c r="H35" s="149"/>
      <c r="I35" s="151"/>
      <c r="O35" s="149"/>
      <c r="P35" s="150"/>
      <c r="AC35" s="149"/>
      <c r="AD35" s="150"/>
    </row>
    <row r="36" spans="1:30" x14ac:dyDescent="0.25">
      <c r="A36" s="149"/>
      <c r="B36" s="150"/>
      <c r="C36" s="149"/>
      <c r="D36" s="149"/>
      <c r="E36" s="149"/>
      <c r="F36" s="149"/>
      <c r="G36" s="149"/>
      <c r="H36" s="149"/>
      <c r="I36" s="151"/>
      <c r="O36" s="149"/>
      <c r="P36" s="150"/>
      <c r="AC36" s="149"/>
      <c r="AD36" s="150"/>
    </row>
    <row r="37" spans="1:30" x14ac:dyDescent="0.25">
      <c r="A37" s="149"/>
      <c r="B37" s="150"/>
      <c r="C37" s="149"/>
      <c r="D37" s="149"/>
      <c r="E37" s="149"/>
      <c r="F37" s="149"/>
      <c r="G37" s="149"/>
      <c r="H37" s="149"/>
      <c r="I37" s="151"/>
      <c r="O37" s="149"/>
      <c r="P37" s="150"/>
      <c r="AC37" s="149"/>
      <c r="AD37" s="150"/>
    </row>
    <row r="38" spans="1:30" x14ac:dyDescent="0.25">
      <c r="A38" s="149"/>
      <c r="B38" s="150"/>
      <c r="C38" s="149"/>
      <c r="D38" s="149"/>
      <c r="E38" s="149"/>
      <c r="F38" s="149"/>
      <c r="G38" s="149"/>
      <c r="H38" s="149"/>
      <c r="I38" s="151"/>
      <c r="O38" s="149"/>
      <c r="P38" s="150"/>
      <c r="AC38" s="149"/>
      <c r="AD38" s="150"/>
    </row>
    <row r="39" spans="1:30" x14ac:dyDescent="0.25">
      <c r="A39" s="149"/>
      <c r="B39" s="150"/>
      <c r="C39" s="149"/>
      <c r="D39" s="149"/>
      <c r="E39" s="149"/>
      <c r="F39" s="149"/>
      <c r="G39" s="149"/>
      <c r="H39" s="149"/>
      <c r="I39" s="151"/>
      <c r="O39" s="149"/>
      <c r="P39" s="150"/>
      <c r="AC39" s="149"/>
      <c r="AD39" s="150"/>
    </row>
    <row r="40" spans="1:30" x14ac:dyDescent="0.25">
      <c r="A40" s="149"/>
      <c r="B40" s="150"/>
      <c r="C40" s="149"/>
      <c r="D40" s="149"/>
      <c r="E40" s="149"/>
      <c r="F40" s="149"/>
      <c r="G40" s="149"/>
      <c r="H40" s="149"/>
      <c r="I40" s="151"/>
      <c r="O40" s="149"/>
      <c r="P40" s="150"/>
      <c r="AC40" s="149"/>
      <c r="AD40" s="150"/>
    </row>
    <row r="41" spans="1:30" x14ac:dyDescent="0.25">
      <c r="A41" s="149"/>
      <c r="B41" s="150"/>
      <c r="C41" s="149"/>
      <c r="D41" s="149"/>
      <c r="E41" s="149"/>
      <c r="F41" s="149"/>
      <c r="G41" s="149"/>
      <c r="H41" s="149"/>
      <c r="I41" s="151"/>
      <c r="O41" s="149"/>
      <c r="P41" s="150"/>
      <c r="AC41" s="149"/>
      <c r="AD41" s="150"/>
    </row>
    <row r="42" spans="1:30" x14ac:dyDescent="0.25">
      <c r="A42" s="149"/>
      <c r="B42" s="150"/>
      <c r="C42" s="149"/>
      <c r="D42" s="149"/>
      <c r="E42" s="149"/>
      <c r="F42" s="149"/>
      <c r="G42" s="149"/>
      <c r="H42" s="149"/>
      <c r="I42" s="151"/>
      <c r="O42" s="149"/>
      <c r="P42" s="150"/>
      <c r="AC42" s="149"/>
      <c r="AD42" s="150"/>
    </row>
    <row r="43" spans="1:30" x14ac:dyDescent="0.25">
      <c r="A43" s="149"/>
      <c r="B43" s="150"/>
      <c r="C43" s="149"/>
      <c r="D43" s="149"/>
      <c r="E43" s="149"/>
      <c r="F43" s="149"/>
      <c r="G43" s="149"/>
      <c r="H43" s="149"/>
      <c r="I43" s="151"/>
      <c r="O43" s="149"/>
      <c r="P43" s="150"/>
      <c r="AC43" s="149"/>
      <c r="AD43" s="150"/>
    </row>
    <row r="44" spans="1:30" x14ac:dyDescent="0.25">
      <c r="A44" s="149"/>
      <c r="B44" s="150"/>
      <c r="C44" s="149"/>
      <c r="D44" s="149"/>
      <c r="E44" s="149"/>
      <c r="F44" s="149"/>
      <c r="G44" s="149"/>
      <c r="H44" s="149"/>
      <c r="I44" s="151"/>
      <c r="O44" s="149"/>
      <c r="P44" s="150"/>
      <c r="AC44" s="149"/>
      <c r="AD44" s="150"/>
    </row>
    <row r="45" spans="1:30" x14ac:dyDescent="0.25">
      <c r="A45" s="149"/>
      <c r="B45" s="150"/>
      <c r="C45" s="149"/>
      <c r="D45" s="149"/>
      <c r="E45" s="149"/>
      <c r="F45" s="149"/>
      <c r="G45" s="149"/>
      <c r="H45" s="149"/>
      <c r="I45" s="151"/>
      <c r="O45" s="149"/>
      <c r="P45" s="150"/>
      <c r="AC45" s="149"/>
      <c r="AD45" s="150"/>
    </row>
    <row r="46" spans="1:30" x14ac:dyDescent="0.25">
      <c r="A46" s="149"/>
      <c r="B46" s="150"/>
      <c r="C46" s="149"/>
      <c r="D46" s="149"/>
      <c r="E46" s="149"/>
      <c r="F46" s="149"/>
      <c r="G46" s="149"/>
      <c r="H46" s="149"/>
      <c r="I46" s="151"/>
      <c r="O46" s="149"/>
      <c r="P46" s="150"/>
      <c r="AC46" s="149"/>
      <c r="AD46" s="150"/>
    </row>
    <row r="47" spans="1:30" x14ac:dyDescent="0.25">
      <c r="A47" s="149"/>
      <c r="B47" s="150"/>
      <c r="C47" s="149"/>
      <c r="D47" s="149"/>
      <c r="E47" s="149"/>
      <c r="F47" s="149"/>
      <c r="G47" s="149"/>
      <c r="H47" s="149"/>
      <c r="I47" s="151"/>
      <c r="O47" s="149"/>
      <c r="P47" s="150"/>
      <c r="AC47" s="149"/>
      <c r="AD47" s="150"/>
    </row>
    <row r="48" spans="1:30" x14ac:dyDescent="0.25">
      <c r="A48" s="149"/>
      <c r="B48" s="150"/>
      <c r="C48" s="149"/>
      <c r="D48" s="149"/>
      <c r="E48" s="149"/>
      <c r="F48" s="149"/>
      <c r="G48" s="149"/>
      <c r="H48" s="149"/>
      <c r="I48" s="151"/>
      <c r="O48" s="149"/>
      <c r="P48" s="150"/>
      <c r="AC48" s="149"/>
      <c r="AD48" s="150"/>
    </row>
    <row r="49" spans="1:30" x14ac:dyDescent="0.25">
      <c r="A49" s="149"/>
      <c r="B49" s="150"/>
      <c r="C49" s="149"/>
      <c r="D49" s="149"/>
      <c r="E49" s="149"/>
      <c r="F49" s="149"/>
      <c r="G49" s="149"/>
      <c r="H49" s="149"/>
      <c r="I49" s="151"/>
      <c r="O49" s="149"/>
      <c r="P49" s="150"/>
      <c r="AC49" s="149"/>
      <c r="AD49" s="150"/>
    </row>
    <row r="50" spans="1:30" x14ac:dyDescent="0.25">
      <c r="A50" s="149"/>
      <c r="B50" s="150"/>
      <c r="C50" s="149"/>
      <c r="D50" s="149"/>
      <c r="E50" s="149"/>
      <c r="F50" s="149"/>
      <c r="G50" s="149"/>
      <c r="H50" s="149"/>
      <c r="I50" s="151"/>
      <c r="O50" s="149"/>
      <c r="P50" s="150"/>
      <c r="AC50" s="149"/>
      <c r="AD50" s="150"/>
    </row>
    <row r="51" spans="1:30" x14ac:dyDescent="0.25">
      <c r="A51" s="149"/>
      <c r="B51" s="150"/>
      <c r="C51" s="149"/>
      <c r="D51" s="149"/>
      <c r="E51" s="149"/>
      <c r="F51" s="149"/>
      <c r="G51" s="149"/>
      <c r="H51" s="149"/>
      <c r="I51" s="151"/>
      <c r="O51" s="149"/>
      <c r="P51" s="150"/>
      <c r="AC51" s="149"/>
      <c r="AD51" s="150"/>
    </row>
    <row r="52" spans="1:30" x14ac:dyDescent="0.25">
      <c r="A52" s="149"/>
      <c r="B52" s="150"/>
      <c r="C52" s="149"/>
      <c r="D52" s="149"/>
      <c r="E52" s="149"/>
      <c r="F52" s="149"/>
      <c r="G52" s="149"/>
      <c r="H52" s="149"/>
      <c r="I52" s="151"/>
      <c r="O52" s="149"/>
      <c r="P52" s="150"/>
      <c r="AC52" s="149"/>
      <c r="AD52" s="150"/>
    </row>
    <row r="53" spans="1:30" x14ac:dyDescent="0.25">
      <c r="A53" s="149"/>
      <c r="B53" s="150"/>
      <c r="C53" s="149"/>
      <c r="D53" s="149"/>
      <c r="E53" s="149"/>
      <c r="F53" s="149"/>
      <c r="G53" s="149"/>
      <c r="H53" s="149"/>
      <c r="I53" s="151"/>
      <c r="O53" s="149"/>
      <c r="P53" s="150"/>
      <c r="AC53" s="149"/>
      <c r="AD53" s="150"/>
    </row>
    <row r="54" spans="1:30" x14ac:dyDescent="0.25">
      <c r="A54" s="149"/>
      <c r="B54" s="150"/>
      <c r="C54" s="149"/>
      <c r="D54" s="149"/>
      <c r="E54" s="149"/>
      <c r="F54" s="149"/>
      <c r="G54" s="149"/>
      <c r="H54" s="149"/>
      <c r="I54" s="151"/>
      <c r="O54" s="149"/>
      <c r="P54" s="150"/>
      <c r="AC54" s="149"/>
      <c r="AD54" s="150"/>
    </row>
    <row r="55" spans="1:30" x14ac:dyDescent="0.25">
      <c r="A55" s="149"/>
      <c r="B55" s="150"/>
      <c r="C55" s="149"/>
      <c r="D55" s="149"/>
      <c r="E55" s="149"/>
      <c r="F55" s="149"/>
      <c r="G55" s="149"/>
      <c r="H55" s="149"/>
      <c r="I55" s="151"/>
      <c r="O55" s="149"/>
      <c r="P55" s="150"/>
      <c r="AC55" s="149"/>
      <c r="AD55" s="150"/>
    </row>
    <row r="56" spans="1:30" x14ac:dyDescent="0.25">
      <c r="A56" s="149"/>
      <c r="B56" s="150"/>
      <c r="C56" s="149"/>
      <c r="D56" s="149"/>
      <c r="E56" s="149"/>
      <c r="F56" s="149"/>
      <c r="G56" s="149"/>
      <c r="H56" s="149"/>
      <c r="I56" s="151"/>
      <c r="O56" s="149"/>
      <c r="P56" s="150"/>
      <c r="AC56" s="149"/>
      <c r="AD56" s="150"/>
    </row>
    <row r="57" spans="1:30" x14ac:dyDescent="0.25">
      <c r="A57" s="149"/>
      <c r="B57" s="150"/>
      <c r="C57" s="149"/>
      <c r="D57" s="149"/>
      <c r="E57" s="149"/>
      <c r="F57" s="149"/>
      <c r="G57" s="149"/>
      <c r="H57" s="149"/>
      <c r="I57" s="151"/>
      <c r="O57" s="149"/>
      <c r="P57" s="150"/>
      <c r="AC57" s="149"/>
      <c r="AD57" s="150"/>
    </row>
    <row r="58" spans="1:30" x14ac:dyDescent="0.25">
      <c r="A58" s="149"/>
      <c r="B58" s="150"/>
      <c r="C58" s="149"/>
      <c r="D58" s="149"/>
      <c r="E58" s="149"/>
      <c r="F58" s="149"/>
      <c r="G58" s="149"/>
      <c r="H58" s="149"/>
      <c r="I58" s="151"/>
      <c r="O58" s="149"/>
      <c r="P58" s="150"/>
      <c r="AC58" s="149"/>
      <c r="AD58" s="150"/>
    </row>
    <row r="59" spans="1:30" x14ac:dyDescent="0.25">
      <c r="A59" s="151"/>
      <c r="B59" s="151"/>
      <c r="C59" s="151"/>
      <c r="D59" s="151"/>
      <c r="E59" s="151"/>
      <c r="F59" s="151"/>
      <c r="G59" s="151"/>
      <c r="H59" s="151"/>
      <c r="I59" s="151"/>
      <c r="O59" s="151"/>
      <c r="P59" s="151"/>
      <c r="AC59" s="151"/>
      <c r="AD59" s="151"/>
    </row>
    <row r="60" spans="1:30" x14ac:dyDescent="0.25">
      <c r="A60" s="151"/>
      <c r="B60" s="151"/>
      <c r="C60" s="151"/>
      <c r="D60" s="151"/>
      <c r="E60" s="151"/>
      <c r="F60" s="151"/>
      <c r="G60" s="151"/>
      <c r="H60" s="151"/>
      <c r="I60" s="151"/>
      <c r="O60" s="151"/>
      <c r="P60" s="151"/>
      <c r="AC60" s="151"/>
      <c r="AD60" s="151"/>
    </row>
    <row r="61" spans="1:30" x14ac:dyDescent="0.25">
      <c r="A61" s="151"/>
      <c r="B61" s="151"/>
      <c r="C61" s="151"/>
      <c r="D61" s="151"/>
      <c r="E61" s="151"/>
      <c r="F61" s="151"/>
      <c r="G61" s="151"/>
      <c r="H61" s="151"/>
      <c r="I61" s="151"/>
      <c r="O61" s="151"/>
      <c r="P61" s="151"/>
      <c r="AC61" s="151"/>
      <c r="AD61" s="151"/>
    </row>
    <row r="62" spans="1:30" x14ac:dyDescent="0.25">
      <c r="A62" s="151"/>
      <c r="B62" s="151"/>
      <c r="C62" s="151"/>
      <c r="D62" s="151"/>
      <c r="E62" s="151"/>
      <c r="F62" s="151"/>
      <c r="G62" s="151"/>
      <c r="H62" s="151"/>
      <c r="I62" s="151"/>
      <c r="O62" s="151"/>
      <c r="P62" s="151"/>
      <c r="AC62" s="151"/>
      <c r="AD62" s="151"/>
    </row>
    <row r="63" spans="1:30" x14ac:dyDescent="0.25">
      <c r="A63" s="151"/>
      <c r="B63" s="151"/>
      <c r="C63" s="151"/>
      <c r="D63" s="151"/>
      <c r="E63" s="151"/>
      <c r="F63" s="151"/>
      <c r="G63" s="151"/>
      <c r="H63" s="151"/>
      <c r="I63" s="151"/>
      <c r="O63" s="151"/>
      <c r="P63" s="151"/>
      <c r="AC63" s="151"/>
      <c r="AD63" s="151"/>
    </row>
    <row r="64" spans="1:30" x14ac:dyDescent="0.25">
      <c r="A64" s="151"/>
      <c r="B64" s="151"/>
      <c r="C64" s="151"/>
      <c r="D64" s="151"/>
      <c r="E64" s="151"/>
      <c r="F64" s="151"/>
      <c r="G64" s="151"/>
      <c r="H64" s="151"/>
      <c r="I64" s="151"/>
      <c r="O64" s="151"/>
      <c r="P64" s="151"/>
      <c r="AC64" s="151"/>
      <c r="AD64" s="151"/>
    </row>
    <row r="65" spans="1:30" x14ac:dyDescent="0.25">
      <c r="A65" s="151"/>
      <c r="B65" s="151"/>
      <c r="C65" s="151"/>
      <c r="D65" s="151"/>
      <c r="E65" s="151"/>
      <c r="F65" s="151"/>
      <c r="G65" s="151"/>
      <c r="H65" s="151"/>
      <c r="I65" s="151"/>
      <c r="O65" s="151"/>
      <c r="P65" s="151"/>
      <c r="AC65" s="151"/>
      <c r="AD65" s="151"/>
    </row>
    <row r="66" spans="1:30" x14ac:dyDescent="0.25">
      <c r="A66" s="151"/>
      <c r="B66" s="151"/>
      <c r="C66" s="151"/>
      <c r="D66" s="151"/>
      <c r="E66" s="151"/>
      <c r="F66" s="151"/>
      <c r="G66" s="151"/>
      <c r="H66" s="151"/>
      <c r="I66" s="151"/>
      <c r="O66" s="151"/>
      <c r="P66" s="151"/>
      <c r="AC66" s="151"/>
      <c r="AD66" s="151"/>
    </row>
    <row r="67" spans="1:30" x14ac:dyDescent="0.25">
      <c r="A67" s="151"/>
      <c r="B67" s="151"/>
      <c r="C67" s="151"/>
      <c r="D67" s="151"/>
      <c r="E67" s="151"/>
      <c r="F67" s="151"/>
      <c r="G67" s="151"/>
      <c r="H67" s="151"/>
      <c r="I67" s="151"/>
      <c r="O67" s="151"/>
      <c r="P67" s="151"/>
      <c r="AC67" s="151"/>
      <c r="AD67" s="151"/>
    </row>
    <row r="68" spans="1:30" x14ac:dyDescent="0.25">
      <c r="A68" s="151"/>
      <c r="B68" s="151"/>
      <c r="C68" s="151"/>
      <c r="D68" s="151"/>
      <c r="E68" s="151"/>
      <c r="F68" s="151"/>
      <c r="G68" s="151"/>
      <c r="H68" s="151"/>
      <c r="I68" s="151"/>
      <c r="O68" s="151"/>
      <c r="P68" s="151"/>
      <c r="AC68" s="151"/>
      <c r="AD68" s="151"/>
    </row>
    <row r="69" spans="1:30" x14ac:dyDescent="0.25">
      <c r="A69" s="151"/>
      <c r="B69" s="151"/>
      <c r="C69" s="151"/>
      <c r="D69" s="151"/>
      <c r="E69" s="151"/>
      <c r="F69" s="151"/>
      <c r="G69" s="151"/>
      <c r="H69" s="151"/>
      <c r="I69" s="151"/>
      <c r="O69" s="151"/>
      <c r="P69" s="151"/>
      <c r="AC69" s="151"/>
      <c r="AD69" s="151"/>
    </row>
    <row r="70" spans="1:30" x14ac:dyDescent="0.25">
      <c r="A70" s="151"/>
      <c r="B70" s="151"/>
      <c r="C70" s="151"/>
      <c r="D70" s="151"/>
      <c r="E70" s="151"/>
      <c r="F70" s="151"/>
      <c r="G70" s="151"/>
      <c r="H70" s="151"/>
      <c r="I70" s="151"/>
      <c r="O70" s="151"/>
      <c r="P70" s="151"/>
      <c r="AC70" s="151"/>
      <c r="AD70" s="151"/>
    </row>
    <row r="71" spans="1:30" x14ac:dyDescent="0.25">
      <c r="A71" s="151"/>
      <c r="B71" s="151"/>
      <c r="C71" s="151"/>
      <c r="D71" s="151"/>
      <c r="E71" s="151"/>
      <c r="F71" s="151"/>
      <c r="G71" s="151"/>
      <c r="H71" s="151"/>
      <c r="I71" s="151"/>
      <c r="O71" s="151"/>
      <c r="P71" s="151"/>
      <c r="AC71" s="151"/>
      <c r="AD71" s="151"/>
    </row>
    <row r="72" spans="1:30" x14ac:dyDescent="0.25">
      <c r="A72" s="151"/>
      <c r="B72" s="151"/>
      <c r="C72" s="151"/>
      <c r="D72" s="151"/>
      <c r="E72" s="151"/>
      <c r="F72" s="151"/>
      <c r="G72" s="151"/>
      <c r="H72" s="151"/>
      <c r="I72" s="151"/>
      <c r="O72" s="151"/>
      <c r="P72" s="151"/>
      <c r="AC72" s="151"/>
      <c r="AD72" s="151"/>
    </row>
    <row r="73" spans="1:30" x14ac:dyDescent="0.25">
      <c r="A73" s="151"/>
      <c r="B73" s="151"/>
      <c r="C73" s="151"/>
      <c r="D73" s="151"/>
      <c r="E73" s="151"/>
      <c r="F73" s="151"/>
      <c r="G73" s="151"/>
      <c r="H73" s="151"/>
      <c r="I73" s="151"/>
      <c r="O73" s="151"/>
      <c r="P73" s="151"/>
      <c r="AC73" s="151"/>
      <c r="AD73" s="151"/>
    </row>
    <row r="74" spans="1:30" x14ac:dyDescent="0.25">
      <c r="A74" s="151"/>
      <c r="B74" s="151"/>
      <c r="C74" s="151"/>
      <c r="D74" s="151"/>
      <c r="E74" s="151"/>
      <c r="F74" s="151"/>
      <c r="G74" s="151"/>
      <c r="H74" s="151"/>
      <c r="I74" s="151"/>
      <c r="O74" s="151"/>
      <c r="P74" s="151"/>
      <c r="AC74" s="151"/>
      <c r="AD74" s="151"/>
    </row>
    <row r="75" spans="1:30" x14ac:dyDescent="0.25">
      <c r="A75" s="151"/>
      <c r="B75" s="151"/>
      <c r="C75" s="151"/>
      <c r="D75" s="151"/>
      <c r="E75" s="151"/>
      <c r="F75" s="151"/>
      <c r="G75" s="151"/>
      <c r="H75" s="151"/>
      <c r="I75" s="151"/>
      <c r="O75" s="151"/>
      <c r="P75" s="151"/>
      <c r="AC75" s="151"/>
      <c r="AD75" s="151"/>
    </row>
    <row r="76" spans="1:30" x14ac:dyDescent="0.25">
      <c r="A76" s="151"/>
      <c r="B76" s="151"/>
      <c r="C76" s="151"/>
      <c r="D76" s="151"/>
      <c r="E76" s="151"/>
      <c r="F76" s="151"/>
      <c r="G76" s="151"/>
      <c r="H76" s="151"/>
      <c r="I76" s="151"/>
      <c r="O76" s="151"/>
      <c r="P76" s="151"/>
      <c r="AC76" s="151"/>
      <c r="AD76" s="151"/>
    </row>
    <row r="77" spans="1:30" x14ac:dyDescent="0.25">
      <c r="A77" s="151"/>
      <c r="B77" s="151"/>
      <c r="C77" s="151"/>
      <c r="D77" s="151"/>
      <c r="E77" s="151"/>
      <c r="F77" s="151"/>
      <c r="G77" s="151"/>
      <c r="H77" s="151"/>
      <c r="I77" s="151"/>
      <c r="O77" s="151"/>
      <c r="P77" s="151"/>
      <c r="AC77" s="151"/>
      <c r="AD77" s="151"/>
    </row>
    <row r="78" spans="1:30" x14ac:dyDescent="0.25">
      <c r="A78" s="151"/>
      <c r="B78" s="151"/>
      <c r="C78" s="151"/>
      <c r="D78" s="151"/>
      <c r="E78" s="151"/>
      <c r="F78" s="151"/>
      <c r="G78" s="151"/>
      <c r="H78" s="151"/>
      <c r="I78" s="151"/>
      <c r="O78" s="151"/>
      <c r="P78" s="151"/>
      <c r="AC78" s="151"/>
      <c r="AD78" s="151"/>
    </row>
    <row r="79" spans="1:30" x14ac:dyDescent="0.25">
      <c r="A79" s="151"/>
      <c r="B79" s="151"/>
      <c r="C79" s="151"/>
      <c r="D79" s="151"/>
      <c r="E79" s="151"/>
      <c r="F79" s="151"/>
      <c r="G79" s="151"/>
      <c r="H79" s="151"/>
      <c r="I79" s="151"/>
      <c r="O79" s="151"/>
      <c r="P79" s="151"/>
      <c r="AC79" s="151"/>
      <c r="AD79" s="151"/>
    </row>
    <row r="80" spans="1:30" x14ac:dyDescent="0.25">
      <c r="A80" s="151"/>
      <c r="B80" s="151"/>
      <c r="C80" s="151"/>
      <c r="D80" s="151"/>
      <c r="E80" s="151"/>
      <c r="F80" s="151"/>
      <c r="G80" s="151"/>
      <c r="H80" s="151"/>
      <c r="I80" s="151"/>
      <c r="O80" s="151"/>
      <c r="P80" s="151"/>
      <c r="AC80" s="151"/>
      <c r="AD80" s="151"/>
    </row>
    <row r="81" spans="1:30" x14ac:dyDescent="0.25">
      <c r="A81" s="151"/>
      <c r="B81" s="151"/>
      <c r="C81" s="151"/>
      <c r="D81" s="151"/>
      <c r="E81" s="151"/>
      <c r="F81" s="151"/>
      <c r="G81" s="151"/>
      <c r="H81" s="151"/>
      <c r="I81" s="151"/>
      <c r="O81" s="151"/>
      <c r="P81" s="151"/>
      <c r="AC81" s="151"/>
      <c r="AD81" s="151"/>
    </row>
    <row r="82" spans="1:30" x14ac:dyDescent="0.25">
      <c r="A82" s="151"/>
      <c r="B82" s="151"/>
      <c r="C82" s="151"/>
      <c r="D82" s="151"/>
      <c r="E82" s="151"/>
      <c r="F82" s="151"/>
      <c r="G82" s="151"/>
      <c r="H82" s="151"/>
      <c r="I82" s="151"/>
      <c r="O82" s="151"/>
      <c r="P82" s="151"/>
      <c r="AC82" s="151"/>
      <c r="AD82" s="151"/>
    </row>
    <row r="83" spans="1:30" x14ac:dyDescent="0.25">
      <c r="A83" s="151"/>
      <c r="B83" s="151"/>
      <c r="C83" s="151"/>
      <c r="D83" s="151"/>
      <c r="E83" s="151"/>
      <c r="F83" s="151"/>
      <c r="G83" s="151"/>
      <c r="H83" s="151"/>
      <c r="I83" s="151"/>
      <c r="O83" s="151"/>
      <c r="P83" s="151"/>
      <c r="AC83" s="151"/>
      <c r="AD83" s="151"/>
    </row>
    <row r="84" spans="1:30" x14ac:dyDescent="0.25">
      <c r="A84" s="151"/>
      <c r="B84" s="151"/>
      <c r="C84" s="151"/>
      <c r="D84" s="151"/>
      <c r="E84" s="151"/>
      <c r="F84" s="151"/>
      <c r="G84" s="151"/>
      <c r="H84" s="151"/>
      <c r="I84" s="151"/>
      <c r="O84" s="151"/>
      <c r="P84" s="151"/>
      <c r="AC84" s="151"/>
      <c r="AD84" s="151"/>
    </row>
    <row r="85" spans="1:30" x14ac:dyDescent="0.25">
      <c r="A85" s="151"/>
      <c r="B85" s="151"/>
      <c r="C85" s="151"/>
      <c r="D85" s="151"/>
      <c r="E85" s="151"/>
      <c r="F85" s="151"/>
      <c r="G85" s="151"/>
      <c r="H85" s="151"/>
      <c r="I85" s="151"/>
      <c r="O85" s="151"/>
      <c r="P85" s="151"/>
      <c r="AC85" s="151"/>
      <c r="AD85" s="151"/>
    </row>
    <row r="86" spans="1:30" x14ac:dyDescent="0.25">
      <c r="A86" s="151"/>
      <c r="B86" s="151"/>
      <c r="C86" s="151"/>
      <c r="D86" s="151"/>
      <c r="E86" s="151"/>
      <c r="F86" s="151"/>
      <c r="G86" s="151"/>
      <c r="H86" s="151"/>
      <c r="I86" s="151"/>
      <c r="O86" s="151"/>
      <c r="P86" s="151"/>
      <c r="AC86" s="151"/>
      <c r="AD86" s="151"/>
    </row>
    <row r="87" spans="1:30" x14ac:dyDescent="0.25">
      <c r="A87" s="151"/>
      <c r="B87" s="151"/>
      <c r="C87" s="151"/>
      <c r="D87" s="151"/>
      <c r="E87" s="151"/>
      <c r="F87" s="151"/>
      <c r="G87" s="151"/>
      <c r="H87" s="151"/>
      <c r="I87" s="151"/>
      <c r="O87" s="151"/>
      <c r="P87" s="151"/>
      <c r="AC87" s="151"/>
      <c r="AD87" s="151"/>
    </row>
    <row r="88" spans="1:30" x14ac:dyDescent="0.25">
      <c r="A88" s="151"/>
      <c r="B88" s="151"/>
      <c r="C88" s="151"/>
      <c r="D88" s="151"/>
      <c r="E88" s="151"/>
      <c r="F88" s="151"/>
      <c r="G88" s="151"/>
      <c r="H88" s="151"/>
      <c r="I88" s="151"/>
      <c r="O88" s="151"/>
      <c r="P88" s="151"/>
      <c r="AC88" s="151"/>
      <c r="AD88" s="151"/>
    </row>
    <row r="89" spans="1:30" x14ac:dyDescent="0.25">
      <c r="A89" s="151"/>
      <c r="B89" s="151"/>
      <c r="C89" s="151"/>
      <c r="D89" s="151"/>
      <c r="E89" s="151"/>
      <c r="F89" s="151"/>
      <c r="G89" s="151"/>
      <c r="H89" s="151"/>
      <c r="I89" s="151"/>
      <c r="O89" s="151"/>
      <c r="P89" s="151"/>
      <c r="AC89" s="151"/>
      <c r="AD89" s="151"/>
    </row>
    <row r="90" spans="1:30" x14ac:dyDescent="0.25">
      <c r="A90" s="151"/>
      <c r="B90" s="151"/>
      <c r="C90" s="151"/>
      <c r="D90" s="151"/>
      <c r="E90" s="151"/>
      <c r="F90" s="151"/>
      <c r="G90" s="151"/>
      <c r="H90" s="151"/>
      <c r="I90" s="151"/>
      <c r="O90" s="151"/>
      <c r="P90" s="151"/>
      <c r="AC90" s="151"/>
      <c r="AD90" s="151"/>
    </row>
    <row r="91" spans="1:30" x14ac:dyDescent="0.25">
      <c r="A91" s="151"/>
      <c r="B91" s="151"/>
      <c r="C91" s="151"/>
      <c r="D91" s="151"/>
      <c r="E91" s="151"/>
      <c r="F91" s="151"/>
      <c r="G91" s="151"/>
      <c r="H91" s="151"/>
      <c r="I91" s="151"/>
      <c r="O91" s="151"/>
      <c r="P91" s="151"/>
      <c r="AC91" s="151"/>
      <c r="AD91" s="151"/>
    </row>
    <row r="92" spans="1:30" x14ac:dyDescent="0.25">
      <c r="A92" s="151"/>
      <c r="B92" s="151"/>
      <c r="C92" s="151"/>
      <c r="D92" s="151"/>
      <c r="E92" s="151"/>
      <c r="F92" s="151"/>
      <c r="G92" s="151"/>
      <c r="H92" s="151"/>
      <c r="I92" s="151"/>
      <c r="O92" s="151"/>
      <c r="P92" s="151"/>
      <c r="AC92" s="151"/>
      <c r="AD92" s="151"/>
    </row>
    <row r="93" spans="1:30" x14ac:dyDescent="0.25">
      <c r="A93" s="151"/>
      <c r="B93" s="151"/>
      <c r="C93" s="151"/>
      <c r="D93" s="151"/>
      <c r="E93" s="151"/>
      <c r="F93" s="151"/>
      <c r="G93" s="151"/>
      <c r="H93" s="151"/>
      <c r="I93" s="151"/>
      <c r="O93" s="151"/>
      <c r="P93" s="151"/>
      <c r="AC93" s="151"/>
      <c r="AD93" s="151"/>
    </row>
    <row r="94" spans="1:30" x14ac:dyDescent="0.25">
      <c r="A94" s="151"/>
      <c r="B94" s="151"/>
      <c r="C94" s="151"/>
      <c r="D94" s="151"/>
      <c r="E94" s="151"/>
      <c r="F94" s="151"/>
      <c r="G94" s="151"/>
      <c r="H94" s="151"/>
      <c r="I94" s="151"/>
      <c r="O94" s="151"/>
      <c r="P94" s="151"/>
      <c r="AC94" s="151"/>
      <c r="AD94" s="151"/>
    </row>
    <row r="95" spans="1:30" x14ac:dyDescent="0.25">
      <c r="A95" s="151"/>
      <c r="B95" s="151"/>
      <c r="C95" s="151"/>
      <c r="D95" s="151"/>
      <c r="E95" s="151"/>
      <c r="F95" s="151"/>
      <c r="G95" s="151"/>
      <c r="H95" s="151"/>
      <c r="I95" s="151"/>
      <c r="O95" s="151"/>
      <c r="P95" s="151"/>
      <c r="AC95" s="151"/>
      <c r="AD95" s="151"/>
    </row>
    <row r="96" spans="1:30" x14ac:dyDescent="0.25">
      <c r="A96" s="151"/>
      <c r="B96" s="151"/>
      <c r="C96" s="151"/>
      <c r="D96" s="151"/>
      <c r="E96" s="151"/>
      <c r="F96" s="151"/>
      <c r="G96" s="151"/>
      <c r="H96" s="151"/>
      <c r="I96" s="151"/>
      <c r="O96" s="151"/>
      <c r="P96" s="151"/>
      <c r="AC96" s="151"/>
      <c r="AD96" s="151"/>
    </row>
    <row r="97" spans="1:30" x14ac:dyDescent="0.25">
      <c r="A97" s="151"/>
      <c r="B97" s="151"/>
      <c r="C97" s="151"/>
      <c r="D97" s="151"/>
      <c r="E97" s="151"/>
      <c r="F97" s="151"/>
      <c r="G97" s="151"/>
      <c r="H97" s="151"/>
      <c r="I97" s="151"/>
      <c r="O97" s="151"/>
      <c r="P97" s="151"/>
      <c r="AC97" s="151"/>
      <c r="AD97" s="151"/>
    </row>
    <row r="98" spans="1:30" x14ac:dyDescent="0.25">
      <c r="A98" s="151"/>
      <c r="B98" s="151"/>
      <c r="C98" s="151"/>
      <c r="D98" s="151"/>
      <c r="E98" s="151"/>
      <c r="F98" s="151"/>
      <c r="G98" s="151"/>
      <c r="H98" s="151"/>
      <c r="I98" s="151"/>
      <c r="O98" s="151"/>
      <c r="P98" s="151"/>
      <c r="AC98" s="151"/>
      <c r="AD98" s="151"/>
    </row>
    <row r="99" spans="1:30" x14ac:dyDescent="0.25">
      <c r="A99" s="151"/>
      <c r="B99" s="151"/>
      <c r="C99" s="151"/>
      <c r="D99" s="151"/>
      <c r="E99" s="151"/>
      <c r="F99" s="151"/>
      <c r="G99" s="151"/>
      <c r="H99" s="151"/>
      <c r="I99" s="151"/>
      <c r="O99" s="151"/>
      <c r="P99" s="151"/>
      <c r="AC99" s="151"/>
      <c r="AD99" s="151"/>
    </row>
    <row r="100" spans="1:30" x14ac:dyDescent="0.25">
      <c r="A100" s="151"/>
      <c r="B100" s="151"/>
      <c r="C100" s="151"/>
      <c r="D100" s="151"/>
      <c r="E100" s="151"/>
      <c r="F100" s="151"/>
      <c r="G100" s="151"/>
      <c r="H100" s="151"/>
      <c r="I100" s="151"/>
      <c r="O100" s="151"/>
      <c r="P100" s="151"/>
      <c r="AC100" s="151"/>
      <c r="AD100" s="151"/>
    </row>
    <row r="101" spans="1:30" x14ac:dyDescent="0.25">
      <c r="A101" s="151"/>
      <c r="B101" s="151"/>
      <c r="C101" s="151"/>
      <c r="D101" s="151"/>
      <c r="E101" s="151"/>
      <c r="F101" s="151"/>
      <c r="G101" s="151"/>
      <c r="H101" s="151"/>
      <c r="I101" s="151"/>
      <c r="O101" s="151"/>
      <c r="P101" s="151"/>
      <c r="AC101" s="151"/>
      <c r="AD101" s="151"/>
    </row>
    <row r="102" spans="1:30" x14ac:dyDescent="0.25">
      <c r="A102" s="151"/>
      <c r="B102" s="151"/>
      <c r="C102" s="151"/>
      <c r="D102" s="151"/>
      <c r="E102" s="151"/>
      <c r="F102" s="151"/>
      <c r="G102" s="151"/>
      <c r="H102" s="151"/>
      <c r="I102" s="151"/>
      <c r="O102" s="151"/>
      <c r="P102" s="151"/>
      <c r="AC102" s="151"/>
      <c r="AD102" s="151"/>
    </row>
    <row r="103" spans="1:30" x14ac:dyDescent="0.25">
      <c r="A103" s="151"/>
      <c r="B103" s="151"/>
      <c r="C103" s="151"/>
      <c r="D103" s="151"/>
      <c r="E103" s="151"/>
      <c r="F103" s="151"/>
      <c r="G103" s="151"/>
      <c r="H103" s="151"/>
      <c r="I103" s="151"/>
      <c r="O103" s="151"/>
      <c r="P103" s="151"/>
      <c r="AC103" s="151"/>
      <c r="AD103" s="151"/>
    </row>
    <row r="104" spans="1:30" x14ac:dyDescent="0.25">
      <c r="A104" s="151"/>
      <c r="B104" s="151"/>
      <c r="C104" s="151"/>
      <c r="D104" s="151"/>
      <c r="E104" s="151"/>
      <c r="F104" s="151"/>
      <c r="G104" s="151"/>
      <c r="H104" s="151"/>
      <c r="I104" s="151"/>
      <c r="O104" s="151"/>
      <c r="P104" s="151"/>
      <c r="AC104" s="151"/>
      <c r="AD104" s="151"/>
    </row>
    <row r="105" spans="1:30" x14ac:dyDescent="0.25">
      <c r="A105" s="151"/>
      <c r="B105" s="151"/>
      <c r="C105" s="151"/>
      <c r="D105" s="151"/>
      <c r="E105" s="151"/>
      <c r="F105" s="151"/>
      <c r="G105" s="151"/>
      <c r="H105" s="151"/>
      <c r="I105" s="151"/>
      <c r="O105" s="151"/>
      <c r="P105" s="151"/>
      <c r="AC105" s="151"/>
      <c r="AD105" s="151"/>
    </row>
    <row r="106" spans="1:30" x14ac:dyDescent="0.25">
      <c r="A106" s="151"/>
      <c r="B106" s="151"/>
      <c r="C106" s="151"/>
      <c r="D106" s="151"/>
      <c r="E106" s="151"/>
      <c r="F106" s="151"/>
      <c r="G106" s="151"/>
      <c r="H106" s="151"/>
      <c r="I106" s="151"/>
      <c r="O106" s="151"/>
      <c r="P106" s="151"/>
      <c r="AC106" s="151"/>
      <c r="AD106" s="151"/>
    </row>
    <row r="107" spans="1:30" x14ac:dyDescent="0.25">
      <c r="A107" s="151"/>
      <c r="B107" s="151"/>
      <c r="C107" s="151"/>
      <c r="D107" s="151"/>
      <c r="E107" s="151"/>
      <c r="F107" s="151"/>
      <c r="G107" s="151"/>
      <c r="H107" s="151"/>
      <c r="I107" s="151"/>
      <c r="O107" s="151"/>
      <c r="P107" s="151"/>
      <c r="AC107" s="151"/>
      <c r="AD107" s="151"/>
    </row>
    <row r="108" spans="1:30" x14ac:dyDescent="0.25">
      <c r="A108" s="151"/>
      <c r="B108" s="151"/>
      <c r="C108" s="151"/>
      <c r="D108" s="151"/>
      <c r="E108" s="151"/>
      <c r="F108" s="151"/>
      <c r="G108" s="151"/>
      <c r="H108" s="151"/>
      <c r="I108" s="151"/>
      <c r="O108" s="151"/>
      <c r="P108" s="151"/>
      <c r="AC108" s="151"/>
      <c r="AD108" s="151"/>
    </row>
    <row r="109" spans="1:30" x14ac:dyDescent="0.25">
      <c r="A109" s="151"/>
      <c r="B109" s="151"/>
      <c r="C109" s="151"/>
      <c r="D109" s="151"/>
      <c r="E109" s="151"/>
      <c r="F109" s="151"/>
      <c r="G109" s="151"/>
      <c r="H109" s="151"/>
      <c r="I109" s="151"/>
      <c r="O109" s="151"/>
      <c r="P109" s="151"/>
      <c r="AC109" s="151"/>
      <c r="AD109" s="151"/>
    </row>
    <row r="110" spans="1:30" x14ac:dyDescent="0.25">
      <c r="A110" s="151"/>
      <c r="B110" s="151"/>
      <c r="C110" s="151"/>
      <c r="D110" s="151"/>
      <c r="E110" s="151"/>
      <c r="F110" s="151"/>
      <c r="G110" s="151"/>
      <c r="H110" s="151"/>
      <c r="I110" s="151"/>
      <c r="O110" s="151"/>
      <c r="P110" s="151"/>
      <c r="AC110" s="151"/>
      <c r="AD110" s="151"/>
    </row>
    <row r="111" spans="1:30" x14ac:dyDescent="0.25">
      <c r="A111" s="151"/>
      <c r="B111" s="151"/>
      <c r="C111" s="151"/>
      <c r="D111" s="151"/>
      <c r="E111" s="151"/>
      <c r="F111" s="151"/>
      <c r="G111" s="151"/>
      <c r="H111" s="151"/>
      <c r="I111" s="151"/>
      <c r="O111" s="151"/>
      <c r="P111" s="151"/>
      <c r="AC111" s="151"/>
      <c r="AD111" s="151"/>
    </row>
    <row r="112" spans="1:30" x14ac:dyDescent="0.25">
      <c r="A112" s="151"/>
      <c r="B112" s="151"/>
      <c r="C112" s="151"/>
      <c r="D112" s="151"/>
      <c r="E112" s="151"/>
      <c r="F112" s="151"/>
      <c r="G112" s="151"/>
      <c r="H112" s="151"/>
      <c r="I112" s="151"/>
      <c r="O112" s="151"/>
      <c r="P112" s="151"/>
      <c r="AC112" s="151"/>
      <c r="AD112" s="151"/>
    </row>
    <row r="113" spans="1:30" x14ac:dyDescent="0.25">
      <c r="A113" s="151"/>
      <c r="B113" s="151"/>
      <c r="C113" s="151"/>
      <c r="D113" s="151"/>
      <c r="E113" s="151"/>
      <c r="F113" s="151"/>
      <c r="G113" s="151"/>
      <c r="H113" s="151"/>
      <c r="I113" s="151"/>
      <c r="O113" s="151"/>
      <c r="P113" s="151"/>
      <c r="AC113" s="151"/>
      <c r="AD113" s="151"/>
    </row>
    <row r="114" spans="1:30" x14ac:dyDescent="0.25">
      <c r="A114" s="151"/>
      <c r="B114" s="151"/>
      <c r="C114" s="151"/>
      <c r="D114" s="151"/>
      <c r="E114" s="151"/>
      <c r="F114" s="151"/>
      <c r="G114" s="151"/>
      <c r="H114" s="151"/>
      <c r="I114" s="151"/>
      <c r="O114" s="151"/>
      <c r="P114" s="151"/>
      <c r="AC114" s="151"/>
      <c r="AD114" s="151"/>
    </row>
    <row r="115" spans="1:30" x14ac:dyDescent="0.25">
      <c r="A115" s="151"/>
      <c r="B115" s="151"/>
      <c r="C115" s="151"/>
      <c r="D115" s="151"/>
      <c r="E115" s="151"/>
      <c r="F115" s="151"/>
      <c r="G115" s="151"/>
      <c r="H115" s="151"/>
      <c r="I115" s="151"/>
      <c r="O115" s="151"/>
      <c r="P115" s="151"/>
      <c r="AC115" s="151"/>
      <c r="AD115" s="151"/>
    </row>
    <row r="116" spans="1:30" x14ac:dyDescent="0.25">
      <c r="A116" s="151"/>
      <c r="B116" s="151"/>
      <c r="C116" s="151"/>
      <c r="D116" s="151"/>
      <c r="E116" s="151"/>
      <c r="F116" s="151"/>
      <c r="G116" s="151"/>
      <c r="H116" s="151"/>
      <c r="I116" s="151"/>
      <c r="O116" s="151"/>
      <c r="P116" s="151"/>
      <c r="AC116" s="151"/>
      <c r="AD116" s="151"/>
    </row>
    <row r="117" spans="1:30" x14ac:dyDescent="0.25">
      <c r="A117" s="151"/>
      <c r="B117" s="151"/>
      <c r="C117" s="151"/>
      <c r="D117" s="151"/>
      <c r="E117" s="151"/>
      <c r="F117" s="151"/>
      <c r="G117" s="151"/>
      <c r="H117" s="151"/>
      <c r="I117" s="151"/>
      <c r="O117" s="151"/>
      <c r="P117" s="151"/>
      <c r="AC117" s="151"/>
      <c r="AD117" s="151"/>
    </row>
    <row r="118" spans="1:30" x14ac:dyDescent="0.25">
      <c r="A118" s="151"/>
      <c r="B118" s="151"/>
      <c r="C118" s="151"/>
      <c r="D118" s="151"/>
      <c r="E118" s="151"/>
      <c r="F118" s="151"/>
      <c r="G118" s="151"/>
      <c r="H118" s="151"/>
      <c r="I118" s="151"/>
      <c r="O118" s="151"/>
      <c r="P118" s="151"/>
      <c r="AC118" s="151"/>
      <c r="AD118" s="151"/>
    </row>
    <row r="119" spans="1:30" x14ac:dyDescent="0.25">
      <c r="A119" s="151"/>
      <c r="B119" s="151"/>
      <c r="C119" s="151"/>
      <c r="D119" s="151"/>
      <c r="E119" s="151"/>
      <c r="F119" s="151"/>
      <c r="G119" s="151"/>
      <c r="H119" s="151"/>
      <c r="I119" s="151"/>
      <c r="O119" s="151"/>
      <c r="P119" s="151"/>
      <c r="AC119" s="151"/>
      <c r="AD119" s="151"/>
    </row>
    <row r="120" spans="1:30" x14ac:dyDescent="0.25">
      <c r="A120" s="151"/>
      <c r="B120" s="151"/>
      <c r="C120" s="151"/>
      <c r="D120" s="151"/>
      <c r="E120" s="151"/>
      <c r="F120" s="151"/>
      <c r="G120" s="151"/>
      <c r="H120" s="151"/>
      <c r="I120" s="151"/>
      <c r="O120" s="151"/>
      <c r="P120" s="151"/>
      <c r="AC120" s="151"/>
      <c r="AD120" s="151"/>
    </row>
    <row r="121" spans="1:30" x14ac:dyDescent="0.25">
      <c r="A121" s="151"/>
      <c r="B121" s="151"/>
      <c r="C121" s="151"/>
      <c r="D121" s="151"/>
      <c r="E121" s="151"/>
      <c r="F121" s="151"/>
      <c r="G121" s="151"/>
      <c r="H121" s="151"/>
      <c r="I121" s="151"/>
      <c r="O121" s="151"/>
      <c r="P121" s="151"/>
      <c r="AC121" s="151"/>
      <c r="AD121" s="151"/>
    </row>
    <row r="122" spans="1:30" x14ac:dyDescent="0.25">
      <c r="A122" s="151"/>
      <c r="B122" s="151"/>
      <c r="C122" s="151"/>
      <c r="D122" s="151"/>
      <c r="E122" s="151"/>
      <c r="F122" s="151"/>
      <c r="G122" s="151"/>
      <c r="H122" s="151"/>
      <c r="I122" s="151"/>
      <c r="O122" s="151"/>
      <c r="P122" s="151"/>
      <c r="AC122" s="151"/>
      <c r="AD122" s="151"/>
    </row>
    <row r="123" spans="1:30" x14ac:dyDescent="0.25">
      <c r="A123" s="151"/>
      <c r="B123" s="151"/>
      <c r="C123" s="151"/>
      <c r="D123" s="151"/>
      <c r="E123" s="151"/>
      <c r="F123" s="151"/>
      <c r="G123" s="151"/>
      <c r="H123" s="151"/>
      <c r="I123" s="151"/>
      <c r="O123" s="151"/>
      <c r="P123" s="151"/>
      <c r="AC123" s="151"/>
      <c r="AD123" s="151"/>
    </row>
    <row r="124" spans="1:30" x14ac:dyDescent="0.25">
      <c r="A124" s="151"/>
      <c r="B124" s="151"/>
      <c r="C124" s="151"/>
      <c r="D124" s="151"/>
      <c r="E124" s="151"/>
      <c r="F124" s="151"/>
      <c r="G124" s="151"/>
      <c r="H124" s="151"/>
      <c r="I124" s="151"/>
      <c r="O124" s="151"/>
      <c r="P124" s="151"/>
      <c r="AC124" s="151"/>
      <c r="AD124" s="151"/>
    </row>
    <row r="125" spans="1:30" x14ac:dyDescent="0.25">
      <c r="A125" s="151"/>
      <c r="B125" s="151"/>
      <c r="C125" s="151"/>
      <c r="D125" s="151"/>
      <c r="E125" s="151"/>
      <c r="F125" s="151"/>
      <c r="G125" s="151"/>
      <c r="H125" s="151"/>
      <c r="I125" s="151"/>
      <c r="O125" s="151"/>
      <c r="P125" s="151"/>
      <c r="AC125" s="151"/>
      <c r="AD125" s="151"/>
    </row>
    <row r="126" spans="1:30" x14ac:dyDescent="0.25">
      <c r="A126" s="151"/>
      <c r="B126" s="151"/>
      <c r="C126" s="151"/>
      <c r="D126" s="151"/>
      <c r="E126" s="151"/>
      <c r="F126" s="151"/>
      <c r="G126" s="151"/>
      <c r="H126" s="151"/>
      <c r="I126" s="151"/>
      <c r="O126" s="151"/>
      <c r="P126" s="151"/>
      <c r="AC126" s="151"/>
      <c r="AD126" s="151"/>
    </row>
    <row r="127" spans="1:30" x14ac:dyDescent="0.25">
      <c r="A127" s="151"/>
      <c r="B127" s="151"/>
      <c r="C127" s="151"/>
      <c r="D127" s="151"/>
      <c r="E127" s="151"/>
      <c r="F127" s="151"/>
      <c r="G127" s="151"/>
      <c r="H127" s="151"/>
      <c r="I127" s="151"/>
      <c r="O127" s="151"/>
      <c r="P127" s="151"/>
      <c r="AC127" s="151"/>
      <c r="AD127" s="151"/>
    </row>
    <row r="128" spans="1:30" x14ac:dyDescent="0.25">
      <c r="A128" s="151"/>
      <c r="B128" s="151"/>
      <c r="C128" s="151"/>
      <c r="D128" s="151"/>
      <c r="E128" s="151"/>
      <c r="F128" s="151"/>
      <c r="G128" s="151"/>
      <c r="H128" s="151"/>
      <c r="I128" s="151"/>
      <c r="O128" s="151"/>
      <c r="P128" s="151"/>
      <c r="AC128" s="151"/>
      <c r="AD128" s="151"/>
    </row>
    <row r="129" spans="1:30" x14ac:dyDescent="0.25">
      <c r="A129" s="151"/>
      <c r="B129" s="151"/>
      <c r="C129" s="151"/>
      <c r="D129" s="151"/>
      <c r="E129" s="151"/>
      <c r="F129" s="151"/>
      <c r="G129" s="151"/>
      <c r="H129" s="151"/>
      <c r="I129" s="151"/>
      <c r="O129" s="151"/>
      <c r="P129" s="151"/>
      <c r="AC129" s="151"/>
      <c r="AD129" s="151"/>
    </row>
    <row r="130" spans="1:30" x14ac:dyDescent="0.25">
      <c r="A130" s="151"/>
      <c r="B130" s="151"/>
      <c r="C130" s="151"/>
      <c r="D130" s="151"/>
      <c r="E130" s="151"/>
      <c r="F130" s="151"/>
      <c r="G130" s="151"/>
      <c r="H130" s="151"/>
      <c r="I130" s="151"/>
      <c r="O130" s="151"/>
      <c r="P130" s="151"/>
      <c r="AC130" s="151"/>
      <c r="AD130" s="151"/>
    </row>
    <row r="131" spans="1:30" x14ac:dyDescent="0.25">
      <c r="A131" s="151"/>
      <c r="B131" s="151"/>
      <c r="C131" s="151"/>
      <c r="D131" s="151"/>
      <c r="E131" s="151"/>
      <c r="F131" s="151"/>
      <c r="G131" s="151"/>
      <c r="H131" s="151"/>
      <c r="I131" s="151"/>
      <c r="O131" s="151"/>
      <c r="P131" s="151"/>
      <c r="AC131" s="151"/>
      <c r="AD131" s="151"/>
    </row>
    <row r="132" spans="1:30" x14ac:dyDescent="0.25">
      <c r="A132" s="151"/>
      <c r="B132" s="151"/>
      <c r="C132" s="151"/>
      <c r="D132" s="151"/>
      <c r="E132" s="151"/>
      <c r="F132" s="151"/>
      <c r="G132" s="151"/>
      <c r="H132" s="151"/>
      <c r="I132" s="151"/>
      <c r="O132" s="151"/>
      <c r="P132" s="151"/>
      <c r="AC132" s="151"/>
      <c r="AD132" s="151"/>
    </row>
    <row r="133" spans="1:30" x14ac:dyDescent="0.25">
      <c r="A133" s="151"/>
      <c r="B133" s="151"/>
      <c r="C133" s="151"/>
      <c r="D133" s="151"/>
      <c r="E133" s="151"/>
      <c r="F133" s="151"/>
      <c r="G133" s="151"/>
      <c r="H133" s="151"/>
      <c r="I133" s="151"/>
      <c r="O133" s="151"/>
      <c r="P133" s="151"/>
      <c r="AC133" s="151"/>
      <c r="AD133" s="151"/>
    </row>
    <row r="134" spans="1:30" x14ac:dyDescent="0.25">
      <c r="A134" s="151"/>
      <c r="B134" s="151"/>
      <c r="C134" s="151"/>
      <c r="D134" s="151"/>
      <c r="E134" s="151"/>
      <c r="F134" s="151"/>
      <c r="G134" s="151"/>
      <c r="H134" s="151"/>
      <c r="I134" s="151"/>
      <c r="O134" s="151"/>
      <c r="P134" s="151"/>
      <c r="AC134" s="151"/>
      <c r="AD134" s="151"/>
    </row>
    <row r="135" spans="1:30" x14ac:dyDescent="0.25">
      <c r="A135" s="151"/>
      <c r="B135" s="151"/>
      <c r="C135" s="151"/>
      <c r="D135" s="151"/>
      <c r="E135" s="151"/>
      <c r="F135" s="151"/>
      <c r="G135" s="151"/>
      <c r="H135" s="151"/>
      <c r="I135" s="151"/>
      <c r="O135" s="151"/>
      <c r="P135" s="151"/>
      <c r="AC135" s="151"/>
      <c r="AD135" s="151"/>
    </row>
    <row r="136" spans="1:30" x14ac:dyDescent="0.25">
      <c r="A136" s="151"/>
      <c r="B136" s="151"/>
      <c r="C136" s="151"/>
      <c r="D136" s="151"/>
      <c r="E136" s="151"/>
      <c r="F136" s="151"/>
      <c r="G136" s="151"/>
      <c r="H136" s="151"/>
      <c r="I136" s="151"/>
      <c r="O136" s="151"/>
      <c r="P136" s="151"/>
      <c r="AC136" s="151"/>
      <c r="AD136" s="151"/>
    </row>
    <row r="137" spans="1:30" x14ac:dyDescent="0.25">
      <c r="A137" s="151"/>
      <c r="B137" s="151"/>
      <c r="C137" s="151"/>
      <c r="D137" s="151"/>
      <c r="E137" s="151"/>
      <c r="F137" s="151"/>
      <c r="G137" s="151"/>
      <c r="H137" s="151"/>
      <c r="I137" s="151"/>
      <c r="O137" s="151"/>
      <c r="P137" s="151"/>
      <c r="AC137" s="151"/>
      <c r="AD137" s="151"/>
    </row>
    <row r="138" spans="1:30" x14ac:dyDescent="0.25">
      <c r="A138" s="151"/>
      <c r="B138" s="151"/>
      <c r="C138" s="151"/>
      <c r="D138" s="151"/>
      <c r="E138" s="151"/>
      <c r="F138" s="151"/>
      <c r="G138" s="151"/>
      <c r="H138" s="151"/>
      <c r="I138" s="151"/>
      <c r="O138" s="151"/>
      <c r="P138" s="151"/>
      <c r="AC138" s="151"/>
      <c r="AD138" s="151"/>
    </row>
    <row r="139" spans="1:30" x14ac:dyDescent="0.25">
      <c r="A139" s="151"/>
      <c r="B139" s="151"/>
      <c r="C139" s="151"/>
      <c r="D139" s="151"/>
      <c r="E139" s="151"/>
      <c r="F139" s="151"/>
      <c r="G139" s="151"/>
      <c r="H139" s="151"/>
      <c r="I139" s="151"/>
      <c r="O139" s="151"/>
      <c r="P139" s="151"/>
      <c r="AC139" s="151"/>
      <c r="AD139" s="151"/>
    </row>
    <row r="140" spans="1:30" x14ac:dyDescent="0.25">
      <c r="A140" s="151"/>
      <c r="B140" s="151"/>
      <c r="C140" s="151"/>
      <c r="D140" s="151"/>
      <c r="E140" s="151"/>
      <c r="F140" s="151"/>
      <c r="G140" s="151"/>
      <c r="H140" s="151"/>
      <c r="I140" s="151"/>
      <c r="O140" s="151"/>
      <c r="P140" s="151"/>
      <c r="AC140" s="151"/>
      <c r="AD140" s="151"/>
    </row>
    <row r="141" spans="1:30" x14ac:dyDescent="0.25">
      <c r="A141" s="151"/>
      <c r="B141" s="151"/>
      <c r="C141" s="151"/>
      <c r="D141" s="151"/>
      <c r="E141" s="151"/>
      <c r="F141" s="151"/>
      <c r="G141" s="151"/>
      <c r="H141" s="151"/>
      <c r="I141" s="151"/>
      <c r="O141" s="151"/>
      <c r="P141" s="151"/>
      <c r="AC141" s="151"/>
      <c r="AD141" s="151"/>
    </row>
    <row r="142" spans="1:30" x14ac:dyDescent="0.25">
      <c r="A142" s="151"/>
      <c r="B142" s="151"/>
      <c r="C142" s="151"/>
      <c r="D142" s="151"/>
      <c r="E142" s="151"/>
      <c r="F142" s="151"/>
      <c r="G142" s="151"/>
      <c r="H142" s="151"/>
      <c r="I142" s="151"/>
      <c r="O142" s="151"/>
      <c r="P142" s="151"/>
      <c r="AC142" s="151"/>
      <c r="AD142" s="151"/>
    </row>
    <row r="143" spans="1:30" x14ac:dyDescent="0.25">
      <c r="A143" s="151"/>
      <c r="B143" s="151"/>
      <c r="C143" s="151"/>
      <c r="D143" s="151"/>
      <c r="E143" s="151"/>
      <c r="F143" s="151"/>
      <c r="G143" s="151"/>
      <c r="H143" s="151"/>
      <c r="I143" s="151"/>
      <c r="O143" s="151"/>
      <c r="P143" s="151"/>
      <c r="AC143" s="151"/>
      <c r="AD143" s="151"/>
    </row>
    <row r="144" spans="1:30" x14ac:dyDescent="0.25">
      <c r="A144" s="151"/>
      <c r="B144" s="151"/>
      <c r="C144" s="151"/>
      <c r="D144" s="151"/>
      <c r="E144" s="151"/>
      <c r="F144" s="151"/>
      <c r="G144" s="151"/>
      <c r="H144" s="151"/>
      <c r="I144" s="151"/>
      <c r="O144" s="151"/>
      <c r="P144" s="151"/>
      <c r="AC144" s="151"/>
      <c r="AD144" s="151"/>
    </row>
    <row r="145" spans="1:30" x14ac:dyDescent="0.25">
      <c r="A145" s="151"/>
      <c r="B145" s="151"/>
      <c r="C145" s="151"/>
      <c r="D145" s="151"/>
      <c r="E145" s="151"/>
      <c r="F145" s="151"/>
      <c r="G145" s="151"/>
      <c r="H145" s="151"/>
      <c r="I145" s="151"/>
      <c r="O145" s="151"/>
      <c r="P145" s="151"/>
      <c r="AC145" s="151"/>
      <c r="AD145" s="151"/>
    </row>
    <row r="146" spans="1:30" x14ac:dyDescent="0.25">
      <c r="A146" s="151"/>
      <c r="B146" s="151"/>
      <c r="C146" s="151"/>
      <c r="D146" s="151"/>
      <c r="E146" s="151"/>
      <c r="F146" s="151"/>
      <c r="G146" s="151"/>
      <c r="H146" s="151"/>
      <c r="I146" s="151"/>
      <c r="O146" s="151"/>
      <c r="P146" s="151"/>
      <c r="AC146" s="151"/>
      <c r="AD146" s="151"/>
    </row>
    <row r="147" spans="1:30" x14ac:dyDescent="0.25">
      <c r="A147" s="151"/>
      <c r="B147" s="151"/>
      <c r="C147" s="151"/>
      <c r="D147" s="151"/>
      <c r="E147" s="151"/>
      <c r="F147" s="151"/>
      <c r="G147" s="151"/>
      <c r="H147" s="151"/>
      <c r="I147" s="151"/>
      <c r="O147" s="151"/>
      <c r="P147" s="151"/>
      <c r="AC147" s="151"/>
      <c r="AD147" s="151"/>
    </row>
    <row r="148" spans="1:30" x14ac:dyDescent="0.25">
      <c r="A148" s="151"/>
      <c r="B148" s="151"/>
      <c r="C148" s="151"/>
      <c r="D148" s="151"/>
      <c r="E148" s="151"/>
      <c r="F148" s="151"/>
      <c r="G148" s="151"/>
      <c r="H148" s="151"/>
      <c r="I148" s="151"/>
      <c r="O148" s="151"/>
      <c r="P148" s="151"/>
      <c r="AC148" s="151"/>
      <c r="AD148" s="151"/>
    </row>
    <row r="149" spans="1:30" x14ac:dyDescent="0.25">
      <c r="A149" s="151"/>
      <c r="B149" s="151"/>
      <c r="C149" s="151"/>
      <c r="D149" s="151"/>
      <c r="E149" s="151"/>
      <c r="F149" s="151"/>
      <c r="G149" s="151"/>
      <c r="H149" s="151"/>
      <c r="I149" s="151"/>
      <c r="O149" s="151"/>
      <c r="P149" s="151"/>
      <c r="AC149" s="151"/>
      <c r="AD149" s="151"/>
    </row>
    <row r="150" spans="1:30" x14ac:dyDescent="0.25">
      <c r="A150" s="151"/>
      <c r="B150" s="151"/>
      <c r="C150" s="151"/>
      <c r="D150" s="151"/>
      <c r="E150" s="151"/>
      <c r="F150" s="151"/>
      <c r="G150" s="151"/>
      <c r="H150" s="151"/>
      <c r="I150" s="151"/>
      <c r="O150" s="151"/>
      <c r="P150" s="151"/>
      <c r="AC150" s="151"/>
      <c r="AD150" s="151"/>
    </row>
    <row r="151" spans="1:30" x14ac:dyDescent="0.25">
      <c r="A151" s="151"/>
      <c r="B151" s="151"/>
      <c r="C151" s="151"/>
      <c r="D151" s="151"/>
      <c r="E151" s="151"/>
      <c r="F151" s="151"/>
      <c r="G151" s="151"/>
      <c r="H151" s="151"/>
      <c r="I151" s="151"/>
      <c r="O151" s="151"/>
      <c r="P151" s="151"/>
      <c r="AC151" s="151"/>
      <c r="AD151" s="151"/>
    </row>
    <row r="152" spans="1:30" x14ac:dyDescent="0.25">
      <c r="A152" s="151"/>
      <c r="B152" s="151"/>
      <c r="C152" s="151"/>
      <c r="D152" s="151"/>
      <c r="E152" s="151"/>
      <c r="F152" s="151"/>
      <c r="G152" s="151"/>
      <c r="H152" s="151"/>
      <c r="I152" s="151"/>
      <c r="O152" s="151"/>
      <c r="P152" s="151"/>
      <c r="AC152" s="151"/>
      <c r="AD152" s="151"/>
    </row>
    <row r="153" spans="1:30" x14ac:dyDescent="0.25">
      <c r="A153" s="151"/>
      <c r="B153" s="151"/>
      <c r="C153" s="151"/>
      <c r="D153" s="151"/>
      <c r="E153" s="151"/>
      <c r="F153" s="151"/>
      <c r="G153" s="151"/>
      <c r="H153" s="151"/>
      <c r="I153" s="151"/>
      <c r="O153" s="151"/>
      <c r="P153" s="151"/>
      <c r="AC153" s="151"/>
      <c r="AD153" s="151"/>
    </row>
    <row r="154" spans="1:30" x14ac:dyDescent="0.25">
      <c r="A154" s="151"/>
      <c r="B154" s="151"/>
      <c r="C154" s="151"/>
      <c r="D154" s="151"/>
      <c r="E154" s="151"/>
      <c r="F154" s="151"/>
      <c r="G154" s="151"/>
      <c r="H154" s="151"/>
      <c r="I154" s="151"/>
      <c r="O154" s="151"/>
      <c r="P154" s="151"/>
      <c r="AC154" s="151"/>
      <c r="AD154" s="151"/>
    </row>
    <row r="155" spans="1:30" x14ac:dyDescent="0.25">
      <c r="A155" s="151"/>
      <c r="B155" s="151"/>
      <c r="C155" s="151"/>
      <c r="D155" s="151"/>
      <c r="E155" s="151"/>
      <c r="F155" s="151"/>
      <c r="G155" s="151"/>
      <c r="H155" s="151"/>
      <c r="I155" s="151"/>
      <c r="O155" s="151"/>
      <c r="P155" s="151"/>
      <c r="AC155" s="151"/>
      <c r="AD155" s="151"/>
    </row>
    <row r="156" spans="1:30" x14ac:dyDescent="0.25">
      <c r="A156" s="151"/>
      <c r="B156" s="151"/>
      <c r="C156" s="151"/>
      <c r="D156" s="151"/>
      <c r="E156" s="151"/>
      <c r="F156" s="151"/>
      <c r="G156" s="151"/>
      <c r="H156" s="151"/>
      <c r="I156" s="151"/>
      <c r="O156" s="151"/>
      <c r="P156" s="151"/>
      <c r="AC156" s="151"/>
      <c r="AD156" s="151"/>
    </row>
    <row r="157" spans="1:30" x14ac:dyDescent="0.25">
      <c r="A157" s="151"/>
      <c r="B157" s="151"/>
      <c r="C157" s="151"/>
      <c r="D157" s="151"/>
      <c r="E157" s="151"/>
      <c r="F157" s="151"/>
      <c r="G157" s="151"/>
      <c r="H157" s="151"/>
      <c r="I157" s="151"/>
      <c r="O157" s="151"/>
      <c r="P157" s="151"/>
      <c r="AC157" s="151"/>
      <c r="AD157" s="151"/>
    </row>
    <row r="158" spans="1:30" x14ac:dyDescent="0.25">
      <c r="A158" s="151"/>
      <c r="B158" s="151"/>
      <c r="C158" s="151"/>
      <c r="D158" s="151"/>
      <c r="E158" s="151"/>
      <c r="F158" s="151"/>
      <c r="G158" s="151"/>
      <c r="H158" s="151"/>
      <c r="I158" s="151"/>
      <c r="O158" s="151"/>
      <c r="P158" s="151"/>
      <c r="AC158" s="151"/>
      <c r="AD158" s="151"/>
    </row>
    <row r="159" spans="1:30" x14ac:dyDescent="0.25">
      <c r="A159" s="151"/>
      <c r="B159" s="151"/>
      <c r="C159" s="151"/>
      <c r="D159" s="151"/>
      <c r="E159" s="151"/>
      <c r="F159" s="151"/>
      <c r="G159" s="151"/>
      <c r="H159" s="151"/>
      <c r="I159" s="151"/>
      <c r="O159" s="151"/>
      <c r="P159" s="151"/>
      <c r="AC159" s="151"/>
      <c r="AD159" s="151"/>
    </row>
    <row r="160" spans="1:30" x14ac:dyDescent="0.25">
      <c r="A160" s="151"/>
      <c r="B160" s="151"/>
      <c r="C160" s="151"/>
      <c r="D160" s="151"/>
      <c r="E160" s="151"/>
      <c r="F160" s="151"/>
      <c r="G160" s="151"/>
      <c r="H160" s="151"/>
      <c r="I160" s="151"/>
      <c r="O160" s="151"/>
      <c r="P160" s="151"/>
      <c r="AC160" s="151"/>
      <c r="AD160" s="151"/>
    </row>
    <row r="161" spans="1:30" x14ac:dyDescent="0.25">
      <c r="A161" s="151"/>
      <c r="B161" s="151"/>
      <c r="C161" s="151"/>
      <c r="D161" s="151"/>
      <c r="E161" s="151"/>
      <c r="F161" s="151"/>
      <c r="G161" s="151"/>
      <c r="H161" s="151"/>
      <c r="I161" s="151"/>
      <c r="O161" s="151"/>
      <c r="P161" s="151"/>
      <c r="AC161" s="151"/>
      <c r="AD161" s="151"/>
    </row>
    <row r="162" spans="1:30" x14ac:dyDescent="0.25">
      <c r="A162" s="151"/>
      <c r="B162" s="151"/>
      <c r="C162" s="151"/>
      <c r="D162" s="151"/>
      <c r="E162" s="151"/>
      <c r="F162" s="151"/>
      <c r="G162" s="151"/>
      <c r="H162" s="151"/>
      <c r="I162" s="151"/>
      <c r="O162" s="151"/>
      <c r="P162" s="151"/>
      <c r="AC162" s="151"/>
      <c r="AD162" s="151"/>
    </row>
    <row r="163" spans="1:30" x14ac:dyDescent="0.25">
      <c r="A163" s="151"/>
      <c r="B163" s="151"/>
      <c r="C163" s="151"/>
      <c r="D163" s="151"/>
      <c r="E163" s="151"/>
      <c r="F163" s="151"/>
      <c r="G163" s="151"/>
      <c r="H163" s="151"/>
      <c r="I163" s="151"/>
      <c r="O163" s="151"/>
      <c r="P163" s="151"/>
      <c r="AC163" s="151"/>
      <c r="AD163" s="151"/>
    </row>
    <row r="164" spans="1:30" x14ac:dyDescent="0.25">
      <c r="A164" s="151"/>
      <c r="B164" s="151"/>
      <c r="C164" s="151"/>
      <c r="D164" s="151"/>
      <c r="E164" s="151"/>
      <c r="F164" s="151"/>
      <c r="G164" s="151"/>
      <c r="H164" s="151"/>
      <c r="I164" s="151"/>
      <c r="O164" s="151"/>
      <c r="P164" s="151"/>
      <c r="AC164" s="151"/>
      <c r="AD164" s="151"/>
    </row>
    <row r="165" spans="1:30" x14ac:dyDescent="0.25">
      <c r="A165" s="151"/>
      <c r="B165" s="151"/>
      <c r="C165" s="151"/>
      <c r="D165" s="151"/>
      <c r="E165" s="151"/>
      <c r="F165" s="151"/>
      <c r="G165" s="151"/>
      <c r="H165" s="151"/>
      <c r="I165" s="151"/>
      <c r="O165" s="151"/>
      <c r="P165" s="151"/>
      <c r="AC165" s="151"/>
      <c r="AD165" s="151"/>
    </row>
    <row r="166" spans="1:30" x14ac:dyDescent="0.25">
      <c r="A166" s="151"/>
      <c r="B166" s="151"/>
      <c r="C166" s="151"/>
      <c r="D166" s="151"/>
      <c r="E166" s="151"/>
      <c r="F166" s="151"/>
      <c r="G166" s="151"/>
      <c r="H166" s="151"/>
      <c r="I166" s="151"/>
      <c r="O166" s="151"/>
      <c r="P166" s="151"/>
      <c r="AC166" s="151"/>
      <c r="AD166" s="151"/>
    </row>
    <row r="167" spans="1:30" x14ac:dyDescent="0.25">
      <c r="A167" s="151"/>
      <c r="B167" s="151"/>
      <c r="C167" s="151"/>
      <c r="D167" s="151"/>
      <c r="E167" s="151"/>
      <c r="F167" s="151"/>
      <c r="G167" s="151"/>
      <c r="H167" s="151"/>
      <c r="I167" s="151"/>
      <c r="O167" s="151"/>
      <c r="P167" s="151"/>
      <c r="AC167" s="151"/>
      <c r="AD167" s="151"/>
    </row>
    <row r="168" spans="1:30" x14ac:dyDescent="0.25">
      <c r="A168" s="151"/>
      <c r="B168" s="151"/>
      <c r="C168" s="151"/>
      <c r="D168" s="151"/>
      <c r="E168" s="151"/>
      <c r="F168" s="151"/>
      <c r="G168" s="151"/>
      <c r="H168" s="151"/>
      <c r="I168" s="151"/>
      <c r="O168" s="151"/>
      <c r="P168" s="151"/>
      <c r="AC168" s="151"/>
      <c r="AD168" s="151"/>
    </row>
    <row r="169" spans="1:30" x14ac:dyDescent="0.25">
      <c r="A169" s="151"/>
      <c r="B169" s="151"/>
      <c r="C169" s="151"/>
      <c r="D169" s="151"/>
      <c r="E169" s="151"/>
      <c r="F169" s="151"/>
      <c r="G169" s="151"/>
      <c r="H169" s="151"/>
      <c r="I169" s="151"/>
      <c r="O169" s="151"/>
      <c r="P169" s="151"/>
      <c r="AC169" s="151"/>
      <c r="AD169" s="151"/>
    </row>
    <row r="170" spans="1:30" x14ac:dyDescent="0.25">
      <c r="A170" s="151"/>
      <c r="B170" s="151"/>
      <c r="C170" s="151"/>
      <c r="D170" s="151"/>
      <c r="E170" s="151"/>
      <c r="F170" s="151"/>
      <c r="G170" s="151"/>
      <c r="H170" s="151"/>
      <c r="I170" s="151"/>
      <c r="O170" s="151"/>
      <c r="P170" s="151"/>
      <c r="AC170" s="151"/>
      <c r="AD170" s="151"/>
    </row>
    <row r="171" spans="1:30" x14ac:dyDescent="0.25">
      <c r="A171" s="151"/>
      <c r="B171" s="151"/>
      <c r="C171" s="151"/>
      <c r="D171" s="151"/>
      <c r="E171" s="151"/>
      <c r="F171" s="151"/>
      <c r="G171" s="151"/>
      <c r="H171" s="151"/>
      <c r="I171" s="151"/>
      <c r="O171" s="151"/>
      <c r="P171" s="151"/>
      <c r="AC171" s="151"/>
      <c r="AD171" s="151"/>
    </row>
    <row r="172" spans="1:30" x14ac:dyDescent="0.25">
      <c r="A172" s="151"/>
      <c r="B172" s="151"/>
      <c r="C172" s="151"/>
      <c r="D172" s="151"/>
      <c r="E172" s="151"/>
      <c r="F172" s="151"/>
      <c r="G172" s="151"/>
      <c r="H172" s="151"/>
      <c r="I172" s="151"/>
      <c r="O172" s="151"/>
      <c r="P172" s="151"/>
      <c r="AC172" s="151"/>
      <c r="AD172" s="151"/>
    </row>
    <row r="173" spans="1:30" x14ac:dyDescent="0.25">
      <c r="A173" s="151"/>
      <c r="B173" s="151"/>
      <c r="C173" s="151"/>
      <c r="D173" s="151"/>
      <c r="E173" s="151"/>
      <c r="F173" s="151"/>
      <c r="G173" s="151"/>
      <c r="H173" s="151"/>
      <c r="I173" s="151"/>
      <c r="O173" s="151"/>
      <c r="P173" s="151"/>
      <c r="AC173" s="151"/>
      <c r="AD173" s="151"/>
    </row>
    <row r="174" spans="1:30" x14ac:dyDescent="0.25">
      <c r="A174" s="151"/>
      <c r="B174" s="151"/>
      <c r="C174" s="151"/>
      <c r="D174" s="151"/>
      <c r="E174" s="151"/>
      <c r="F174" s="151"/>
      <c r="G174" s="151"/>
      <c r="H174" s="151"/>
      <c r="I174" s="151"/>
      <c r="O174" s="151"/>
      <c r="P174" s="151"/>
      <c r="AC174" s="151"/>
      <c r="AD174" s="151"/>
    </row>
    <row r="175" spans="1:30" x14ac:dyDescent="0.25">
      <c r="A175" s="151"/>
      <c r="B175" s="151"/>
      <c r="C175" s="151"/>
      <c r="D175" s="151"/>
      <c r="E175" s="151"/>
      <c r="F175" s="151"/>
      <c r="G175" s="151"/>
      <c r="H175" s="151"/>
      <c r="I175" s="151"/>
      <c r="O175" s="151"/>
      <c r="P175" s="151"/>
      <c r="AC175" s="151"/>
      <c r="AD175" s="151"/>
    </row>
    <row r="176" spans="1:30" x14ac:dyDescent="0.25">
      <c r="A176" s="151"/>
      <c r="B176" s="151"/>
      <c r="C176" s="151"/>
      <c r="D176" s="151"/>
      <c r="E176" s="151"/>
      <c r="F176" s="151"/>
      <c r="G176" s="151"/>
      <c r="H176" s="151"/>
      <c r="I176" s="151"/>
      <c r="O176" s="151"/>
      <c r="P176" s="151"/>
      <c r="AC176" s="151"/>
      <c r="AD176" s="151"/>
    </row>
    <row r="177" spans="1:30" x14ac:dyDescent="0.25">
      <c r="A177" s="151"/>
      <c r="B177" s="151"/>
      <c r="C177" s="151"/>
      <c r="D177" s="151"/>
      <c r="E177" s="151"/>
      <c r="F177" s="151"/>
      <c r="G177" s="151"/>
      <c r="H177" s="151"/>
      <c r="I177" s="151"/>
      <c r="O177" s="151"/>
      <c r="P177" s="151"/>
      <c r="AC177" s="151"/>
      <c r="AD177" s="151"/>
    </row>
    <row r="178" spans="1:30" x14ac:dyDescent="0.25">
      <c r="A178" s="151"/>
      <c r="B178" s="151"/>
      <c r="C178" s="151"/>
      <c r="D178" s="151"/>
      <c r="E178" s="151"/>
      <c r="F178" s="151"/>
      <c r="G178" s="151"/>
      <c r="H178" s="151"/>
      <c r="I178" s="151"/>
      <c r="O178" s="151"/>
      <c r="P178" s="151"/>
      <c r="AC178" s="151"/>
      <c r="AD178" s="151"/>
    </row>
    <row r="179" spans="1:30" x14ac:dyDescent="0.25">
      <c r="A179" s="151"/>
      <c r="B179" s="151"/>
      <c r="C179" s="151"/>
      <c r="D179" s="151"/>
      <c r="E179" s="151"/>
      <c r="F179" s="151"/>
      <c r="G179" s="151"/>
      <c r="H179" s="151"/>
      <c r="I179" s="151"/>
      <c r="O179" s="151"/>
      <c r="P179" s="151"/>
      <c r="AC179" s="151"/>
      <c r="AD179" s="151"/>
    </row>
    <row r="180" spans="1:30" x14ac:dyDescent="0.25">
      <c r="A180" s="151"/>
      <c r="B180" s="151"/>
      <c r="C180" s="151"/>
      <c r="D180" s="151"/>
      <c r="E180" s="151"/>
      <c r="F180" s="151"/>
      <c r="G180" s="151"/>
      <c r="H180" s="151"/>
      <c r="I180" s="151"/>
      <c r="O180" s="151"/>
      <c r="P180" s="151"/>
      <c r="AC180" s="151"/>
      <c r="AD180" s="151"/>
    </row>
    <row r="181" spans="1:30" x14ac:dyDescent="0.25">
      <c r="A181" s="151"/>
      <c r="B181" s="151"/>
      <c r="C181" s="151"/>
      <c r="D181" s="151"/>
      <c r="E181" s="151"/>
      <c r="F181" s="151"/>
      <c r="G181" s="151"/>
      <c r="H181" s="151"/>
      <c r="I181" s="151"/>
      <c r="O181" s="151"/>
      <c r="P181" s="151"/>
      <c r="AC181" s="151"/>
      <c r="AD181" s="151"/>
    </row>
    <row r="182" spans="1:30" x14ac:dyDescent="0.25">
      <c r="A182" s="151"/>
      <c r="B182" s="151"/>
      <c r="C182" s="151"/>
      <c r="D182" s="151"/>
      <c r="E182" s="151"/>
      <c r="F182" s="151"/>
      <c r="G182" s="151"/>
      <c r="H182" s="151"/>
      <c r="I182" s="151"/>
      <c r="O182" s="151"/>
      <c r="P182" s="151"/>
      <c r="AC182" s="151"/>
      <c r="AD182" s="151"/>
    </row>
    <row r="183" spans="1:30" x14ac:dyDescent="0.25">
      <c r="A183" s="151"/>
      <c r="B183" s="151"/>
      <c r="C183" s="151"/>
      <c r="D183" s="151"/>
      <c r="E183" s="151"/>
      <c r="F183" s="151"/>
      <c r="G183" s="151"/>
      <c r="H183" s="151"/>
      <c r="I183" s="151"/>
      <c r="O183" s="151"/>
      <c r="P183" s="151"/>
      <c r="AC183" s="151"/>
      <c r="AD183" s="151"/>
    </row>
    <row r="184" spans="1:30" x14ac:dyDescent="0.25">
      <c r="A184" s="151"/>
      <c r="B184" s="151"/>
      <c r="C184" s="151"/>
      <c r="D184" s="151"/>
      <c r="E184" s="151"/>
      <c r="F184" s="151"/>
      <c r="G184" s="151"/>
      <c r="H184" s="151"/>
      <c r="I184" s="151"/>
      <c r="O184" s="151"/>
      <c r="P184" s="151"/>
      <c r="AC184" s="151"/>
      <c r="AD184" s="151"/>
    </row>
    <row r="185" spans="1:30" x14ac:dyDescent="0.25">
      <c r="A185" s="151"/>
      <c r="B185" s="151"/>
      <c r="C185" s="151"/>
      <c r="D185" s="151"/>
      <c r="E185" s="151"/>
      <c r="F185" s="151"/>
      <c r="G185" s="151"/>
      <c r="H185" s="151"/>
      <c r="I185" s="151"/>
      <c r="O185" s="151"/>
      <c r="P185" s="151"/>
      <c r="AC185" s="151"/>
      <c r="AD185" s="151"/>
    </row>
    <row r="186" spans="1:30" x14ac:dyDescent="0.25">
      <c r="A186" s="151"/>
      <c r="B186" s="151"/>
      <c r="C186" s="151"/>
      <c r="D186" s="151"/>
      <c r="E186" s="151"/>
      <c r="F186" s="151"/>
      <c r="G186" s="151"/>
      <c r="H186" s="151"/>
      <c r="I186" s="151"/>
      <c r="O186" s="151"/>
      <c r="P186" s="151"/>
      <c r="AC186" s="151"/>
      <c r="AD186" s="151"/>
    </row>
    <row r="187" spans="1:30" x14ac:dyDescent="0.25">
      <c r="A187" s="151"/>
      <c r="B187" s="151"/>
      <c r="C187" s="151"/>
      <c r="D187" s="151"/>
      <c r="E187" s="151"/>
      <c r="F187" s="151"/>
      <c r="G187" s="151"/>
      <c r="H187" s="151"/>
      <c r="I187" s="151"/>
      <c r="O187" s="151"/>
      <c r="P187" s="151"/>
      <c r="AC187" s="151"/>
      <c r="AD187" s="151"/>
    </row>
    <row r="188" spans="1:30" x14ac:dyDescent="0.25">
      <c r="A188" s="151"/>
      <c r="B188" s="151"/>
      <c r="C188" s="151"/>
      <c r="D188" s="151"/>
      <c r="E188" s="151"/>
      <c r="F188" s="151"/>
      <c r="G188" s="151"/>
      <c r="H188" s="151"/>
      <c r="I188" s="151"/>
      <c r="O188" s="151"/>
      <c r="P188" s="151"/>
      <c r="AC188" s="151"/>
      <c r="AD188" s="151"/>
    </row>
    <row r="189" spans="1:30" x14ac:dyDescent="0.25">
      <c r="A189" s="151"/>
      <c r="B189" s="151"/>
      <c r="C189" s="151"/>
      <c r="D189" s="151"/>
      <c r="E189" s="151"/>
      <c r="F189" s="151"/>
      <c r="G189" s="151"/>
      <c r="H189" s="151"/>
      <c r="I189" s="151"/>
      <c r="O189" s="151"/>
      <c r="P189" s="151"/>
      <c r="AC189" s="151"/>
      <c r="AD189" s="151"/>
    </row>
    <row r="190" spans="1:30" x14ac:dyDescent="0.25">
      <c r="A190" s="151"/>
      <c r="B190" s="151"/>
      <c r="C190" s="151"/>
      <c r="D190" s="151"/>
      <c r="E190" s="151"/>
      <c r="F190" s="151"/>
      <c r="G190" s="151"/>
      <c r="H190" s="151"/>
      <c r="I190" s="151"/>
      <c r="O190" s="151"/>
      <c r="P190" s="151"/>
      <c r="AC190" s="151"/>
      <c r="AD190" s="151"/>
    </row>
    <row r="191" spans="1:30" x14ac:dyDescent="0.25">
      <c r="A191" s="151"/>
      <c r="B191" s="151"/>
      <c r="C191" s="151"/>
      <c r="D191" s="151"/>
      <c r="E191" s="151"/>
      <c r="F191" s="151"/>
      <c r="G191" s="151"/>
      <c r="H191" s="151"/>
      <c r="I191" s="151"/>
      <c r="O191" s="151"/>
      <c r="P191" s="151"/>
      <c r="AC191" s="151"/>
      <c r="AD191" s="151"/>
    </row>
    <row r="192" spans="1:30" x14ac:dyDescent="0.25">
      <c r="A192" s="151"/>
      <c r="B192" s="151"/>
      <c r="C192" s="151"/>
      <c r="D192" s="151"/>
      <c r="E192" s="151"/>
      <c r="F192" s="151"/>
      <c r="G192" s="151"/>
      <c r="H192" s="151"/>
      <c r="I192" s="151"/>
      <c r="O192" s="151"/>
      <c r="P192" s="151"/>
      <c r="AC192" s="151"/>
      <c r="AD192" s="151"/>
    </row>
    <row r="193" spans="1:30" x14ac:dyDescent="0.25">
      <c r="A193" s="151"/>
      <c r="B193" s="151"/>
      <c r="C193" s="151"/>
      <c r="D193" s="151"/>
      <c r="E193" s="151"/>
      <c r="F193" s="151"/>
      <c r="G193" s="151"/>
      <c r="H193" s="151"/>
      <c r="I193" s="151"/>
      <c r="O193" s="151"/>
      <c r="P193" s="151"/>
      <c r="AC193" s="151"/>
      <c r="AD193" s="151"/>
    </row>
    <row r="194" spans="1:30" x14ac:dyDescent="0.25">
      <c r="A194" s="151"/>
      <c r="B194" s="151"/>
      <c r="C194" s="151"/>
      <c r="D194" s="151"/>
      <c r="E194" s="151"/>
      <c r="F194" s="151"/>
      <c r="G194" s="151"/>
      <c r="H194" s="151"/>
      <c r="I194" s="151"/>
      <c r="O194" s="151"/>
      <c r="P194" s="151"/>
      <c r="AC194" s="151"/>
      <c r="AD194" s="151"/>
    </row>
    <row r="195" spans="1:30" x14ac:dyDescent="0.25">
      <c r="A195" s="151"/>
      <c r="B195" s="151"/>
      <c r="C195" s="151"/>
      <c r="D195" s="151"/>
      <c r="E195" s="151"/>
      <c r="F195" s="151"/>
      <c r="G195" s="151"/>
      <c r="H195" s="151"/>
      <c r="I195" s="151"/>
      <c r="O195" s="151"/>
      <c r="P195" s="151"/>
      <c r="AC195" s="151"/>
      <c r="AD195" s="151"/>
    </row>
    <row r="196" spans="1:30" x14ac:dyDescent="0.25">
      <c r="A196" s="151"/>
      <c r="B196" s="151"/>
      <c r="C196" s="151"/>
      <c r="D196" s="151"/>
      <c r="E196" s="151"/>
      <c r="F196" s="151"/>
      <c r="G196" s="151"/>
      <c r="H196" s="151"/>
      <c r="I196" s="151"/>
      <c r="O196" s="151"/>
      <c r="P196" s="151"/>
      <c r="AC196" s="151"/>
      <c r="AD196" s="151"/>
    </row>
    <row r="197" spans="1:30" x14ac:dyDescent="0.25">
      <c r="A197" s="151"/>
      <c r="B197" s="151"/>
      <c r="C197" s="151"/>
      <c r="D197" s="151"/>
      <c r="E197" s="151"/>
      <c r="F197" s="151"/>
      <c r="G197" s="151"/>
      <c r="H197" s="151"/>
      <c r="I197" s="151"/>
      <c r="O197" s="151"/>
      <c r="P197" s="151"/>
      <c r="AC197" s="151"/>
      <c r="AD197" s="151"/>
    </row>
    <row r="198" spans="1:30" x14ac:dyDescent="0.25">
      <c r="A198" s="151"/>
      <c r="B198" s="151"/>
      <c r="C198" s="151"/>
      <c r="D198" s="151"/>
      <c r="E198" s="151"/>
      <c r="F198" s="151"/>
      <c r="G198" s="151"/>
      <c r="H198" s="151"/>
      <c r="I198" s="151"/>
      <c r="O198" s="151"/>
      <c r="P198" s="151"/>
      <c r="AC198" s="151"/>
      <c r="AD198" s="151"/>
    </row>
    <row r="199" spans="1:30" x14ac:dyDescent="0.25">
      <c r="A199" s="151"/>
      <c r="B199" s="151"/>
      <c r="C199" s="151"/>
      <c r="D199" s="151"/>
      <c r="E199" s="151"/>
      <c r="F199" s="151"/>
      <c r="G199" s="151"/>
      <c r="H199" s="151"/>
      <c r="I199" s="151"/>
      <c r="O199" s="151"/>
      <c r="P199" s="151"/>
      <c r="AC199" s="151"/>
      <c r="AD199" s="151"/>
    </row>
    <row r="200" spans="1:30" x14ac:dyDescent="0.25">
      <c r="A200" s="151"/>
      <c r="B200" s="151"/>
      <c r="C200" s="151"/>
      <c r="D200" s="151"/>
      <c r="E200" s="151"/>
      <c r="F200" s="151"/>
      <c r="G200" s="151"/>
      <c r="H200" s="151"/>
      <c r="I200" s="151"/>
      <c r="O200" s="151"/>
      <c r="P200" s="151"/>
      <c r="AC200" s="151"/>
      <c r="AD200" s="151"/>
    </row>
    <row r="201" spans="1:30" x14ac:dyDescent="0.25">
      <c r="A201" s="151"/>
      <c r="B201" s="151"/>
      <c r="C201" s="151"/>
      <c r="D201" s="151"/>
      <c r="E201" s="151"/>
      <c r="F201" s="151"/>
      <c r="G201" s="151"/>
      <c r="H201" s="151"/>
      <c r="I201" s="151"/>
      <c r="O201" s="151"/>
      <c r="P201" s="151"/>
      <c r="AC201" s="151"/>
      <c r="AD201" s="151"/>
    </row>
    <row r="202" spans="1:30" x14ac:dyDescent="0.25">
      <c r="A202" s="151"/>
      <c r="B202" s="151"/>
      <c r="C202" s="151"/>
      <c r="D202" s="151"/>
      <c r="E202" s="151"/>
      <c r="F202" s="151"/>
      <c r="G202" s="151"/>
      <c r="H202" s="151"/>
      <c r="I202" s="151"/>
      <c r="O202" s="151"/>
      <c r="P202" s="151"/>
      <c r="AC202" s="151"/>
      <c r="AD202" s="151"/>
    </row>
    <row r="203" spans="1:30" x14ac:dyDescent="0.25">
      <c r="A203" s="151"/>
      <c r="B203" s="151"/>
      <c r="C203" s="151"/>
      <c r="D203" s="151"/>
      <c r="E203" s="151"/>
      <c r="F203" s="151"/>
      <c r="G203" s="151"/>
      <c r="H203" s="151"/>
      <c r="I203" s="151"/>
      <c r="O203" s="151"/>
      <c r="P203" s="151"/>
      <c r="AC203" s="151"/>
      <c r="AD203" s="151"/>
    </row>
    <row r="204" spans="1:30" x14ac:dyDescent="0.25">
      <c r="A204" s="151"/>
      <c r="B204" s="151"/>
      <c r="C204" s="151"/>
      <c r="D204" s="151"/>
      <c r="E204" s="151"/>
      <c r="F204" s="151"/>
      <c r="G204" s="151"/>
      <c r="H204" s="151"/>
      <c r="I204" s="151"/>
      <c r="O204" s="151"/>
      <c r="P204" s="151"/>
      <c r="AC204" s="151"/>
      <c r="AD204" s="151"/>
    </row>
    <row r="205" spans="1:30" x14ac:dyDescent="0.25">
      <c r="A205" s="151"/>
      <c r="B205" s="151"/>
      <c r="C205" s="151"/>
      <c r="D205" s="151"/>
      <c r="E205" s="151"/>
      <c r="F205" s="151"/>
      <c r="G205" s="151"/>
      <c r="H205" s="151"/>
      <c r="I205" s="151"/>
      <c r="O205" s="151"/>
      <c r="P205" s="151"/>
      <c r="AC205" s="151"/>
      <c r="AD205" s="151"/>
    </row>
    <row r="206" spans="1:30" x14ac:dyDescent="0.25">
      <c r="A206" s="151"/>
      <c r="B206" s="151"/>
      <c r="C206" s="151"/>
      <c r="D206" s="151"/>
      <c r="E206" s="151"/>
      <c r="F206" s="151"/>
      <c r="G206" s="151"/>
      <c r="H206" s="151"/>
      <c r="I206" s="151"/>
      <c r="O206" s="151"/>
      <c r="P206" s="151"/>
      <c r="AC206" s="151"/>
      <c r="AD206" s="151"/>
    </row>
    <row r="207" spans="1:30" x14ac:dyDescent="0.25">
      <c r="A207" s="151"/>
      <c r="B207" s="151"/>
      <c r="C207" s="151"/>
      <c r="D207" s="151"/>
      <c r="E207" s="151"/>
      <c r="F207" s="151"/>
      <c r="G207" s="151"/>
      <c r="H207" s="151"/>
      <c r="I207" s="151"/>
      <c r="O207" s="151"/>
      <c r="P207" s="151"/>
      <c r="AC207" s="151"/>
      <c r="AD207" s="151"/>
    </row>
    <row r="208" spans="1:30" x14ac:dyDescent="0.25">
      <c r="A208" s="151"/>
      <c r="B208" s="151"/>
      <c r="C208" s="151"/>
      <c r="D208" s="151"/>
      <c r="E208" s="151"/>
      <c r="F208" s="151"/>
      <c r="G208" s="151"/>
      <c r="H208" s="151"/>
      <c r="I208" s="151"/>
      <c r="O208" s="151"/>
      <c r="P208" s="151"/>
      <c r="AC208" s="151"/>
      <c r="AD208" s="151"/>
    </row>
    <row r="209" spans="1:30" x14ac:dyDescent="0.25">
      <c r="A209" s="151"/>
      <c r="B209" s="151"/>
      <c r="C209" s="151"/>
      <c r="D209" s="151"/>
      <c r="E209" s="151"/>
      <c r="F209" s="151"/>
      <c r="G209" s="151"/>
      <c r="H209" s="151"/>
      <c r="I209" s="151"/>
      <c r="O209" s="151"/>
      <c r="P209" s="151"/>
      <c r="AC209" s="151"/>
      <c r="AD209" s="151"/>
    </row>
    <row r="210" spans="1:30" x14ac:dyDescent="0.25">
      <c r="A210" s="151"/>
      <c r="B210" s="151"/>
      <c r="C210" s="151"/>
      <c r="D210" s="151"/>
      <c r="E210" s="151"/>
      <c r="F210" s="151"/>
      <c r="G210" s="151"/>
      <c r="H210" s="151"/>
      <c r="I210" s="151"/>
      <c r="O210" s="151"/>
      <c r="P210" s="151"/>
      <c r="AC210" s="151"/>
      <c r="AD210" s="151"/>
    </row>
    <row r="211" spans="1:30" x14ac:dyDescent="0.25">
      <c r="A211" s="151"/>
      <c r="B211" s="151"/>
      <c r="C211" s="151"/>
      <c r="D211" s="151"/>
      <c r="E211" s="151"/>
      <c r="F211" s="151"/>
      <c r="G211" s="151"/>
      <c r="H211" s="151"/>
      <c r="I211" s="151"/>
      <c r="O211" s="151"/>
      <c r="P211" s="151"/>
      <c r="AC211" s="151"/>
      <c r="AD211" s="151"/>
    </row>
    <row r="212" spans="1:30" x14ac:dyDescent="0.25">
      <c r="A212" s="151"/>
      <c r="B212" s="151"/>
      <c r="C212" s="151"/>
      <c r="D212" s="151"/>
      <c r="E212" s="151"/>
      <c r="F212" s="151"/>
      <c r="G212" s="151"/>
      <c r="H212" s="151"/>
      <c r="I212" s="151"/>
      <c r="O212" s="151"/>
      <c r="P212" s="151"/>
      <c r="AC212" s="151"/>
      <c r="AD212" s="151"/>
    </row>
    <row r="213" spans="1:30" x14ac:dyDescent="0.25">
      <c r="A213" s="151"/>
      <c r="B213" s="151"/>
      <c r="C213" s="151"/>
      <c r="D213" s="151"/>
      <c r="E213" s="151"/>
      <c r="F213" s="151"/>
      <c r="G213" s="151"/>
      <c r="H213" s="151"/>
      <c r="I213" s="151"/>
      <c r="O213" s="151"/>
      <c r="P213" s="151"/>
      <c r="AC213" s="151"/>
      <c r="AD213" s="151"/>
    </row>
    <row r="214" spans="1:30" x14ac:dyDescent="0.25">
      <c r="A214" s="151"/>
      <c r="B214" s="151"/>
      <c r="C214" s="151"/>
      <c r="D214" s="151"/>
      <c r="E214" s="151"/>
      <c r="F214" s="151"/>
      <c r="G214" s="151"/>
      <c r="H214" s="151"/>
      <c r="I214" s="151"/>
      <c r="O214" s="151"/>
      <c r="P214" s="151"/>
      <c r="AC214" s="151"/>
      <c r="AD214" s="151"/>
    </row>
    <row r="215" spans="1:30" x14ac:dyDescent="0.25">
      <c r="A215" s="151"/>
      <c r="B215" s="151"/>
      <c r="C215" s="151"/>
      <c r="D215" s="151"/>
      <c r="E215" s="151"/>
      <c r="F215" s="151"/>
      <c r="G215" s="151"/>
      <c r="H215" s="151"/>
      <c r="I215" s="151"/>
      <c r="O215" s="151"/>
      <c r="P215" s="151"/>
      <c r="AC215" s="151"/>
      <c r="AD215" s="151"/>
    </row>
    <row r="216" spans="1:30" x14ac:dyDescent="0.25">
      <c r="A216" s="151"/>
      <c r="B216" s="151"/>
      <c r="C216" s="151"/>
      <c r="D216" s="151"/>
      <c r="E216" s="151"/>
      <c r="F216" s="151"/>
      <c r="G216" s="151"/>
      <c r="H216" s="151"/>
      <c r="I216" s="151"/>
      <c r="O216" s="151"/>
      <c r="P216" s="151"/>
      <c r="AC216" s="151"/>
      <c r="AD216" s="151"/>
    </row>
    <row r="217" spans="1:30" x14ac:dyDescent="0.25">
      <c r="A217" s="151"/>
      <c r="B217" s="151"/>
      <c r="C217" s="151"/>
      <c r="D217" s="151"/>
      <c r="E217" s="151"/>
      <c r="F217" s="151"/>
      <c r="G217" s="151"/>
      <c r="H217" s="151"/>
      <c r="I217" s="151"/>
      <c r="O217" s="151"/>
      <c r="P217" s="151"/>
      <c r="AC217" s="151"/>
      <c r="AD217" s="151"/>
    </row>
    <row r="218" spans="1:30" x14ac:dyDescent="0.25">
      <c r="A218" s="151"/>
      <c r="B218" s="151"/>
      <c r="C218" s="151"/>
      <c r="D218" s="151"/>
      <c r="E218" s="151"/>
      <c r="F218" s="151"/>
      <c r="G218" s="151"/>
      <c r="H218" s="151"/>
      <c r="I218" s="151"/>
      <c r="O218" s="151"/>
      <c r="P218" s="151"/>
      <c r="AC218" s="151"/>
      <c r="AD218" s="151"/>
    </row>
    <row r="219" spans="1:30" x14ac:dyDescent="0.25">
      <c r="A219" s="151"/>
      <c r="B219" s="151"/>
      <c r="C219" s="151"/>
      <c r="D219" s="151"/>
      <c r="E219" s="151"/>
      <c r="F219" s="151"/>
      <c r="G219" s="151"/>
      <c r="H219" s="151"/>
      <c r="I219" s="151"/>
      <c r="O219" s="151"/>
      <c r="P219" s="151"/>
      <c r="AC219" s="151"/>
      <c r="AD219" s="151"/>
    </row>
    <row r="220" spans="1:30" x14ac:dyDescent="0.25">
      <c r="A220" s="151"/>
      <c r="B220" s="151"/>
      <c r="C220" s="151"/>
      <c r="D220" s="151"/>
      <c r="E220" s="151"/>
      <c r="F220" s="151"/>
      <c r="G220" s="151"/>
      <c r="H220" s="151"/>
      <c r="I220" s="151"/>
      <c r="O220" s="151"/>
      <c r="P220" s="151"/>
      <c r="AC220" s="151"/>
      <c r="AD220" s="151"/>
    </row>
    <row r="221" spans="1:30" x14ac:dyDescent="0.25">
      <c r="A221" s="151"/>
      <c r="B221" s="151"/>
      <c r="C221" s="151"/>
      <c r="D221" s="151"/>
      <c r="E221" s="151"/>
      <c r="F221" s="151"/>
      <c r="G221" s="151"/>
      <c r="H221" s="151"/>
      <c r="I221" s="151"/>
      <c r="O221" s="151"/>
      <c r="P221" s="151"/>
      <c r="AC221" s="151"/>
      <c r="AD221" s="151"/>
    </row>
    <row r="222" spans="1:30" x14ac:dyDescent="0.25">
      <c r="A222" s="151"/>
      <c r="B222" s="151"/>
      <c r="C222" s="151"/>
      <c r="D222" s="151"/>
      <c r="E222" s="151"/>
      <c r="F222" s="151"/>
      <c r="G222" s="151"/>
      <c r="H222" s="151"/>
      <c r="I222" s="151"/>
      <c r="O222" s="151"/>
      <c r="P222" s="151"/>
      <c r="AC222" s="151"/>
      <c r="AD222" s="151"/>
    </row>
    <row r="223" spans="1:30" x14ac:dyDescent="0.25">
      <c r="A223" s="151"/>
      <c r="B223" s="151"/>
      <c r="C223" s="151"/>
      <c r="D223" s="151"/>
      <c r="E223" s="151"/>
      <c r="F223" s="151"/>
      <c r="G223" s="151"/>
      <c r="H223" s="151"/>
      <c r="I223" s="151"/>
      <c r="O223" s="151"/>
      <c r="P223" s="151"/>
      <c r="AC223" s="151"/>
      <c r="AD223" s="151"/>
    </row>
    <row r="224" spans="1:30" x14ac:dyDescent="0.25">
      <c r="A224" s="151"/>
      <c r="B224" s="151"/>
      <c r="C224" s="151"/>
      <c r="D224" s="151"/>
      <c r="E224" s="151"/>
      <c r="F224" s="151"/>
      <c r="G224" s="151"/>
      <c r="H224" s="151"/>
      <c r="I224" s="151"/>
      <c r="O224" s="151"/>
      <c r="P224" s="151"/>
      <c r="AC224" s="151"/>
      <c r="AD224" s="151"/>
    </row>
    <row r="225" spans="1:30" x14ac:dyDescent="0.25">
      <c r="A225" s="151"/>
      <c r="B225" s="151"/>
      <c r="C225" s="151"/>
      <c r="D225" s="151"/>
      <c r="E225" s="151"/>
      <c r="F225" s="151"/>
      <c r="G225" s="151"/>
      <c r="H225" s="151"/>
      <c r="I225" s="151"/>
      <c r="O225" s="151"/>
      <c r="P225" s="151"/>
      <c r="AC225" s="151"/>
      <c r="AD225" s="151"/>
    </row>
    <row r="226" spans="1:30" x14ac:dyDescent="0.25">
      <c r="A226" s="151"/>
      <c r="B226" s="151"/>
      <c r="C226" s="151"/>
      <c r="D226" s="151"/>
      <c r="E226" s="151"/>
      <c r="F226" s="151"/>
      <c r="G226" s="151"/>
      <c r="H226" s="151"/>
      <c r="I226" s="151"/>
      <c r="O226" s="151"/>
      <c r="P226" s="151"/>
      <c r="AC226" s="151"/>
      <c r="AD226" s="151"/>
    </row>
    <row r="227" spans="1:30" x14ac:dyDescent="0.25">
      <c r="A227" s="151"/>
      <c r="B227" s="151"/>
      <c r="C227" s="151"/>
      <c r="D227" s="151"/>
      <c r="E227" s="151"/>
      <c r="F227" s="151"/>
      <c r="G227" s="151"/>
      <c r="H227" s="151"/>
      <c r="I227" s="151"/>
      <c r="O227" s="151"/>
      <c r="P227" s="151"/>
      <c r="AC227" s="151"/>
      <c r="AD227" s="151"/>
    </row>
    <row r="228" spans="1:30" x14ac:dyDescent="0.25">
      <c r="A228" s="151"/>
      <c r="B228" s="151"/>
      <c r="C228" s="151"/>
      <c r="D228" s="151"/>
      <c r="E228" s="151"/>
      <c r="F228" s="151"/>
      <c r="G228" s="151"/>
      <c r="H228" s="151"/>
      <c r="I228" s="151"/>
      <c r="O228" s="151"/>
      <c r="P228" s="151"/>
      <c r="AC228" s="151"/>
      <c r="AD228" s="151"/>
    </row>
  </sheetData>
  <mergeCells count="18">
    <mergeCell ref="C5:H5"/>
    <mergeCell ref="I5:N5"/>
    <mergeCell ref="Q5:V5"/>
    <mergeCell ref="W5:AB5"/>
    <mergeCell ref="AE5:AJ5"/>
    <mergeCell ref="A3:N3"/>
    <mergeCell ref="O3:AB3"/>
    <mergeCell ref="AC3:AQ3"/>
    <mergeCell ref="A4:N4"/>
    <mergeCell ref="O4:AB4"/>
    <mergeCell ref="AC4:AK4"/>
    <mergeCell ref="AL4:AQ4"/>
    <mergeCell ref="A1:N1"/>
    <mergeCell ref="O1:AB1"/>
    <mergeCell ref="AC1:AQ1"/>
    <mergeCell ref="A2:N2"/>
    <mergeCell ref="O2:AB2"/>
    <mergeCell ref="AC2:AQ2"/>
  </mergeCells>
  <dataValidations count="1">
    <dataValidation allowBlank="1" showInputMessage="1" showErrorMessage="1" promptTitle="NAME" prompt="ENTER NAME IN CAPITAL LETTERS" sqref="P22:P30 AD22:AD30 B22:B30"/>
  </dataValidation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33"/>
  <sheetViews>
    <sheetView tabSelected="1" workbookViewId="0">
      <selection activeCell="D17" sqref="D17"/>
    </sheetView>
  </sheetViews>
  <sheetFormatPr defaultRowHeight="15" x14ac:dyDescent="0.25"/>
  <cols>
    <col min="1" max="1" width="5.140625" customWidth="1"/>
    <col min="2" max="2" width="23.85546875" customWidth="1"/>
    <col min="3" max="3" width="8.7109375" customWidth="1"/>
    <col min="4" max="4" width="10.85546875" customWidth="1"/>
    <col min="5" max="5" width="10.7109375" customWidth="1"/>
    <col min="6" max="6" width="10.85546875" customWidth="1"/>
    <col min="7" max="7" width="10.140625" customWidth="1"/>
    <col min="8" max="8" width="10.7109375" customWidth="1"/>
    <col min="9" max="9" width="10.5703125" customWidth="1"/>
    <col min="10" max="10" width="11.140625" customWidth="1"/>
    <col min="11" max="11" width="18.5703125" customWidth="1"/>
    <col min="12" max="13" width="9.140625" hidden="1" customWidth="1"/>
  </cols>
  <sheetData>
    <row r="1" spans="1:13" ht="22.9" customHeight="1" x14ac:dyDescent="0.3">
      <c r="A1" s="612" t="s">
        <v>313</v>
      </c>
      <c r="B1" s="613"/>
      <c r="C1" s="613"/>
      <c r="D1" s="613"/>
      <c r="E1" s="613"/>
      <c r="F1" s="613"/>
      <c r="G1" s="613"/>
      <c r="H1" s="613"/>
      <c r="I1" s="613"/>
      <c r="J1" s="613"/>
      <c r="K1" s="613"/>
      <c r="L1" s="670"/>
      <c r="M1" s="671"/>
    </row>
    <row r="2" spans="1:13" ht="17.45" customHeight="1" x14ac:dyDescent="0.25">
      <c r="A2" s="614" t="s">
        <v>507</v>
      </c>
      <c r="B2" s="669"/>
      <c r="C2" s="669"/>
      <c r="D2" s="669"/>
      <c r="E2" s="669"/>
      <c r="F2" s="669"/>
      <c r="G2" s="669"/>
      <c r="H2" s="669"/>
      <c r="I2" s="669"/>
      <c r="J2" s="669"/>
      <c r="K2" s="669"/>
      <c r="L2" s="672"/>
      <c r="M2" s="267"/>
    </row>
    <row r="3" spans="1:13" ht="17.45" customHeight="1" x14ac:dyDescent="0.25">
      <c r="A3" s="614" t="s">
        <v>315</v>
      </c>
      <c r="B3" s="669"/>
      <c r="C3" s="669"/>
      <c r="D3" s="669"/>
      <c r="E3" s="669"/>
      <c r="F3" s="669"/>
      <c r="G3" s="669"/>
      <c r="H3" s="669"/>
      <c r="I3" s="669"/>
      <c r="J3" s="669"/>
      <c r="K3" s="669"/>
      <c r="L3" s="672"/>
      <c r="M3" s="267"/>
    </row>
    <row r="4" spans="1:13" ht="18" x14ac:dyDescent="0.25">
      <c r="A4" s="614" t="s">
        <v>316</v>
      </c>
      <c r="B4" s="669"/>
      <c r="C4" s="669"/>
      <c r="D4" s="669"/>
      <c r="E4" s="669"/>
      <c r="F4" s="669"/>
      <c r="G4" s="669"/>
      <c r="H4" s="669"/>
      <c r="I4" s="669"/>
      <c r="J4" s="669"/>
      <c r="K4" s="669"/>
      <c r="L4" s="672"/>
      <c r="M4" s="267"/>
    </row>
    <row r="5" spans="1:13" s="668" customFormat="1" ht="31.5" x14ac:dyDescent="0.25">
      <c r="A5" s="615" t="s">
        <v>329</v>
      </c>
      <c r="B5" s="602" t="s">
        <v>113</v>
      </c>
      <c r="C5" s="524" t="s">
        <v>330</v>
      </c>
      <c r="D5" s="524" t="s">
        <v>331</v>
      </c>
      <c r="E5" s="524" t="s">
        <v>332</v>
      </c>
      <c r="F5" s="524" t="s">
        <v>322</v>
      </c>
      <c r="G5" s="524" t="s">
        <v>333</v>
      </c>
      <c r="H5" s="524" t="s">
        <v>334</v>
      </c>
      <c r="I5" s="524" t="s">
        <v>335</v>
      </c>
      <c r="J5" s="676" t="s">
        <v>336</v>
      </c>
      <c r="K5" s="678" t="s">
        <v>576</v>
      </c>
      <c r="L5" s="678"/>
      <c r="M5" s="679"/>
    </row>
    <row r="6" spans="1:13" ht="15.75" x14ac:dyDescent="0.25">
      <c r="A6" s="615"/>
      <c r="B6" s="602"/>
      <c r="C6" s="106">
        <v>80</v>
      </c>
      <c r="D6" s="106">
        <v>80</v>
      </c>
      <c r="E6" s="106">
        <v>80</v>
      </c>
      <c r="F6" s="106">
        <v>80</v>
      </c>
      <c r="G6" s="106">
        <v>80</v>
      </c>
      <c r="H6" s="106">
        <v>50</v>
      </c>
      <c r="I6" s="524">
        <v>50</v>
      </c>
      <c r="J6" s="443">
        <v>50</v>
      </c>
      <c r="K6" s="677" t="s">
        <v>529</v>
      </c>
      <c r="L6" s="672"/>
      <c r="M6" s="267"/>
    </row>
    <row r="7" spans="1:13" ht="18" customHeight="1" x14ac:dyDescent="0.25">
      <c r="A7" s="444">
        <v>1</v>
      </c>
      <c r="B7" s="108" t="s">
        <v>10</v>
      </c>
      <c r="C7" s="449">
        <v>19.5</v>
      </c>
      <c r="D7" s="78">
        <v>31</v>
      </c>
      <c r="E7" s="362">
        <v>11.5</v>
      </c>
      <c r="F7" s="362">
        <v>21</v>
      </c>
      <c r="G7" s="369">
        <v>27</v>
      </c>
      <c r="H7" s="341">
        <v>20.5</v>
      </c>
      <c r="I7" s="340">
        <v>26</v>
      </c>
      <c r="J7" s="345">
        <v>25</v>
      </c>
      <c r="K7" s="393" t="s">
        <v>519</v>
      </c>
      <c r="L7" s="672"/>
      <c r="M7" s="267"/>
    </row>
    <row r="8" spans="1:13" ht="18" customHeight="1" x14ac:dyDescent="0.25">
      <c r="A8" s="444">
        <v>2</v>
      </c>
      <c r="B8" s="108" t="s">
        <v>32</v>
      </c>
      <c r="C8" s="350">
        <v>45.5</v>
      </c>
      <c r="D8" s="78">
        <v>47.5</v>
      </c>
      <c r="E8" s="78">
        <v>46</v>
      </c>
      <c r="F8" s="78">
        <v>34</v>
      </c>
      <c r="G8" s="78">
        <v>37</v>
      </c>
      <c r="H8" s="340">
        <v>35</v>
      </c>
      <c r="I8" s="340">
        <v>28</v>
      </c>
      <c r="J8" s="345">
        <v>25</v>
      </c>
      <c r="K8" s="393" t="s">
        <v>514</v>
      </c>
      <c r="L8" s="672"/>
      <c r="M8" s="267"/>
    </row>
    <row r="9" spans="1:13" ht="18" customHeight="1" x14ac:dyDescent="0.25">
      <c r="A9" s="444">
        <v>3</v>
      </c>
      <c r="B9" s="108" t="s">
        <v>36</v>
      </c>
      <c r="C9" s="350">
        <v>52.5</v>
      </c>
      <c r="D9" s="78">
        <v>37.5</v>
      </c>
      <c r="E9" s="369">
        <v>54</v>
      </c>
      <c r="F9" s="78">
        <v>42</v>
      </c>
      <c r="G9" s="78">
        <v>44</v>
      </c>
      <c r="H9" s="341">
        <v>29</v>
      </c>
      <c r="I9" s="340">
        <v>29</v>
      </c>
      <c r="J9" s="345">
        <v>42.5</v>
      </c>
      <c r="K9" s="393" t="s">
        <v>516</v>
      </c>
      <c r="L9" s="672"/>
      <c r="M9" s="267"/>
    </row>
    <row r="10" spans="1:13" ht="18" customHeight="1" x14ac:dyDescent="0.25">
      <c r="A10" s="444">
        <v>4</v>
      </c>
      <c r="B10" s="108" t="s">
        <v>39</v>
      </c>
      <c r="C10" s="350">
        <v>36</v>
      </c>
      <c r="D10" s="369">
        <v>40.5</v>
      </c>
      <c r="E10" s="369">
        <v>64</v>
      </c>
      <c r="F10" s="369">
        <v>36</v>
      </c>
      <c r="G10" s="369">
        <v>33.5</v>
      </c>
      <c r="H10" s="341">
        <v>25</v>
      </c>
      <c r="I10" s="340">
        <v>19.5</v>
      </c>
      <c r="J10" s="345">
        <v>20</v>
      </c>
      <c r="K10" s="393" t="s">
        <v>515</v>
      </c>
      <c r="L10" s="672"/>
      <c r="M10" s="267"/>
    </row>
    <row r="11" spans="1:13" ht="18" customHeight="1" x14ac:dyDescent="0.25">
      <c r="A11" s="444">
        <v>5</v>
      </c>
      <c r="B11" s="108" t="s">
        <v>42</v>
      </c>
      <c r="C11" s="350">
        <v>42</v>
      </c>
      <c r="D11" s="369">
        <v>42.5</v>
      </c>
      <c r="E11" s="362">
        <v>20</v>
      </c>
      <c r="F11" s="362">
        <v>22.5</v>
      </c>
      <c r="G11" s="362">
        <v>21</v>
      </c>
      <c r="H11" s="341">
        <v>35</v>
      </c>
      <c r="I11" s="340">
        <v>23.5</v>
      </c>
      <c r="J11" s="345">
        <v>25.5</v>
      </c>
      <c r="K11" s="393" t="s">
        <v>517</v>
      </c>
      <c r="L11" s="672"/>
      <c r="M11" s="267"/>
    </row>
    <row r="12" spans="1:13" ht="18" customHeight="1" x14ac:dyDescent="0.25">
      <c r="A12" s="444">
        <v>6</v>
      </c>
      <c r="B12" s="108" t="s">
        <v>45</v>
      </c>
      <c r="C12" s="350">
        <v>58</v>
      </c>
      <c r="D12" s="369">
        <v>40.5</v>
      </c>
      <c r="E12" s="369">
        <v>62</v>
      </c>
      <c r="F12" s="369">
        <v>51</v>
      </c>
      <c r="G12" s="369">
        <v>37</v>
      </c>
      <c r="H12" s="341">
        <v>35.5</v>
      </c>
      <c r="I12" s="340">
        <v>32</v>
      </c>
      <c r="J12" s="345">
        <v>33.5</v>
      </c>
      <c r="K12" s="393" t="s">
        <v>523</v>
      </c>
      <c r="L12" s="672"/>
      <c r="M12" s="267"/>
    </row>
    <row r="13" spans="1:13" ht="18" customHeight="1" x14ac:dyDescent="0.25">
      <c r="A13" s="444">
        <v>7</v>
      </c>
      <c r="B13" s="108" t="s">
        <v>49</v>
      </c>
      <c r="C13" s="350">
        <v>61</v>
      </c>
      <c r="D13" s="369">
        <v>61</v>
      </c>
      <c r="E13" s="369">
        <v>66</v>
      </c>
      <c r="F13" s="369">
        <v>66</v>
      </c>
      <c r="G13" s="369">
        <v>65</v>
      </c>
      <c r="H13" s="341">
        <v>47.5</v>
      </c>
      <c r="I13" s="340">
        <v>46</v>
      </c>
      <c r="J13" s="345">
        <v>39.5</v>
      </c>
      <c r="K13" s="393" t="s">
        <v>526</v>
      </c>
      <c r="L13" s="672"/>
      <c r="M13" s="267"/>
    </row>
    <row r="14" spans="1:13" ht="18" customHeight="1" x14ac:dyDescent="0.25">
      <c r="A14" s="444">
        <v>8</v>
      </c>
      <c r="B14" s="108" t="s">
        <v>52</v>
      </c>
      <c r="C14" s="350">
        <v>70.5</v>
      </c>
      <c r="D14" s="78">
        <v>64</v>
      </c>
      <c r="E14" s="78">
        <v>71</v>
      </c>
      <c r="F14" s="78">
        <v>74.5</v>
      </c>
      <c r="G14" s="78">
        <v>71.5</v>
      </c>
      <c r="H14" s="340">
        <v>50</v>
      </c>
      <c r="I14" s="340">
        <v>50</v>
      </c>
      <c r="J14" s="345">
        <v>48.5</v>
      </c>
      <c r="K14" s="393" t="s">
        <v>527</v>
      </c>
      <c r="L14" s="672"/>
      <c r="M14" s="267"/>
    </row>
    <row r="15" spans="1:13" ht="18" customHeight="1" x14ac:dyDescent="0.25">
      <c r="A15" s="444">
        <v>9</v>
      </c>
      <c r="B15" s="108" t="s">
        <v>56</v>
      </c>
      <c r="C15" s="449">
        <v>12</v>
      </c>
      <c r="D15" s="368">
        <v>23</v>
      </c>
      <c r="E15" s="368">
        <v>12</v>
      </c>
      <c r="F15" s="368">
        <v>14</v>
      </c>
      <c r="G15" s="368">
        <v>7</v>
      </c>
      <c r="H15" s="339">
        <v>8</v>
      </c>
      <c r="I15" s="339">
        <v>12.5</v>
      </c>
      <c r="J15" s="349">
        <v>11.5</v>
      </c>
      <c r="K15" s="393" t="s">
        <v>513</v>
      </c>
      <c r="L15" s="672"/>
      <c r="M15" s="267"/>
    </row>
    <row r="16" spans="1:13" ht="18" customHeight="1" x14ac:dyDescent="0.25">
      <c r="A16" s="444">
        <v>10</v>
      </c>
      <c r="B16" s="108" t="s">
        <v>60</v>
      </c>
      <c r="C16" s="350">
        <v>64</v>
      </c>
      <c r="D16" s="78">
        <v>70.5</v>
      </c>
      <c r="E16" s="78">
        <v>61.5</v>
      </c>
      <c r="F16" s="78">
        <v>73.5</v>
      </c>
      <c r="G16" s="78">
        <v>71</v>
      </c>
      <c r="H16" s="340">
        <v>49.5</v>
      </c>
      <c r="I16" s="340">
        <v>41.5</v>
      </c>
      <c r="J16" s="345">
        <v>37.5</v>
      </c>
      <c r="K16" s="393" t="s">
        <v>528</v>
      </c>
      <c r="L16" s="672"/>
      <c r="M16" s="267"/>
    </row>
    <row r="17" spans="1:13" ht="18" customHeight="1" x14ac:dyDescent="0.25">
      <c r="A17" s="444">
        <v>11</v>
      </c>
      <c r="B17" s="108" t="s">
        <v>63</v>
      </c>
      <c r="C17" s="350">
        <v>64.5</v>
      </c>
      <c r="D17" s="78">
        <v>68</v>
      </c>
      <c r="E17" s="78">
        <v>52</v>
      </c>
      <c r="F17" s="78">
        <v>67.5</v>
      </c>
      <c r="G17" s="78">
        <v>53.5</v>
      </c>
      <c r="H17" s="340">
        <v>42.5</v>
      </c>
      <c r="I17" s="340">
        <v>43</v>
      </c>
      <c r="J17" s="345">
        <v>39.5</v>
      </c>
      <c r="K17" s="393" t="s">
        <v>526</v>
      </c>
      <c r="L17" s="672"/>
      <c r="M17" s="267"/>
    </row>
    <row r="18" spans="1:13" ht="18" customHeight="1" x14ac:dyDescent="0.25">
      <c r="A18" s="444">
        <v>12</v>
      </c>
      <c r="B18" s="108" t="s">
        <v>66</v>
      </c>
      <c r="C18" s="350">
        <v>49</v>
      </c>
      <c r="D18" s="78">
        <v>42.5</v>
      </c>
      <c r="E18" s="78">
        <v>46</v>
      </c>
      <c r="F18" s="78">
        <v>37</v>
      </c>
      <c r="G18" s="78">
        <v>30</v>
      </c>
      <c r="H18" s="340">
        <v>43.5</v>
      </c>
      <c r="I18" s="340">
        <v>30</v>
      </c>
      <c r="J18" s="345">
        <v>27.5</v>
      </c>
      <c r="K18" s="393" t="s">
        <v>520</v>
      </c>
      <c r="L18" s="672"/>
      <c r="M18" s="267"/>
    </row>
    <row r="19" spans="1:13" ht="18" customHeight="1" x14ac:dyDescent="0.25">
      <c r="A19" s="444">
        <v>13</v>
      </c>
      <c r="B19" s="108" t="s">
        <v>69</v>
      </c>
      <c r="C19" s="350">
        <v>45.5</v>
      </c>
      <c r="D19" s="78">
        <v>60</v>
      </c>
      <c r="E19" s="78">
        <v>31.5</v>
      </c>
      <c r="F19" s="78">
        <v>32.5</v>
      </c>
      <c r="G19" s="78">
        <v>34.5</v>
      </c>
      <c r="H19" s="340">
        <v>29</v>
      </c>
      <c r="I19" s="340">
        <v>24.5</v>
      </c>
      <c r="J19" s="345">
        <v>29</v>
      </c>
      <c r="K19" s="393" t="s">
        <v>521</v>
      </c>
      <c r="L19" s="672"/>
      <c r="M19" s="267"/>
    </row>
    <row r="20" spans="1:13" ht="18" customHeight="1" x14ac:dyDescent="0.25">
      <c r="A20" s="444">
        <v>14</v>
      </c>
      <c r="B20" s="108" t="s">
        <v>72</v>
      </c>
      <c r="C20" s="350">
        <v>76.5</v>
      </c>
      <c r="D20" s="78">
        <v>76.5</v>
      </c>
      <c r="E20" s="78">
        <v>77</v>
      </c>
      <c r="F20" s="78">
        <v>76</v>
      </c>
      <c r="G20" s="78">
        <v>77</v>
      </c>
      <c r="H20" s="340">
        <v>49</v>
      </c>
      <c r="I20" s="340">
        <v>49</v>
      </c>
      <c r="J20" s="345">
        <v>50</v>
      </c>
      <c r="K20" s="393" t="s">
        <v>529</v>
      </c>
      <c r="L20" s="672"/>
      <c r="M20" s="267"/>
    </row>
    <row r="21" spans="1:13" ht="18" customHeight="1" x14ac:dyDescent="0.25">
      <c r="A21" s="444">
        <v>15</v>
      </c>
      <c r="B21" s="108" t="s">
        <v>75</v>
      </c>
      <c r="C21" s="352">
        <v>77</v>
      </c>
      <c r="D21" s="369">
        <v>78</v>
      </c>
      <c r="E21" s="369">
        <v>77</v>
      </c>
      <c r="F21" s="369">
        <v>77.5</v>
      </c>
      <c r="G21" s="369">
        <v>79</v>
      </c>
      <c r="H21" s="340">
        <v>49.5</v>
      </c>
      <c r="I21" s="340">
        <v>50</v>
      </c>
      <c r="J21" s="345">
        <v>50</v>
      </c>
      <c r="K21" s="393" t="s">
        <v>530</v>
      </c>
      <c r="L21" s="672"/>
      <c r="M21" s="267"/>
    </row>
    <row r="22" spans="1:13" ht="18" customHeight="1" x14ac:dyDescent="0.25">
      <c r="A22" s="444">
        <v>16</v>
      </c>
      <c r="B22" s="108" t="s">
        <v>506</v>
      </c>
      <c r="C22" s="350">
        <v>51.5</v>
      </c>
      <c r="D22" s="369">
        <v>54.5</v>
      </c>
      <c r="E22" s="369">
        <v>62</v>
      </c>
      <c r="F22" s="369">
        <v>53.5</v>
      </c>
      <c r="G22" s="369">
        <v>40</v>
      </c>
      <c r="H22" s="340">
        <v>17</v>
      </c>
      <c r="I22" s="340">
        <v>14.5</v>
      </c>
      <c r="J22" s="345">
        <v>18.5</v>
      </c>
      <c r="K22" s="393" t="s">
        <v>531</v>
      </c>
      <c r="L22" s="672"/>
      <c r="M22" s="267"/>
    </row>
    <row r="23" spans="1:13" ht="18" customHeight="1" x14ac:dyDescent="0.25">
      <c r="A23" s="444">
        <v>17</v>
      </c>
      <c r="B23" s="108" t="s">
        <v>81</v>
      </c>
      <c r="C23" s="350">
        <v>28.5</v>
      </c>
      <c r="D23" s="369">
        <v>34.5</v>
      </c>
      <c r="E23" s="369">
        <v>31</v>
      </c>
      <c r="F23" s="362">
        <v>16</v>
      </c>
      <c r="G23" s="369">
        <v>14.5</v>
      </c>
      <c r="H23" s="340">
        <v>21</v>
      </c>
      <c r="I23" s="340">
        <v>27.5</v>
      </c>
      <c r="J23" s="345">
        <v>22</v>
      </c>
      <c r="K23" s="393" t="s">
        <v>532</v>
      </c>
      <c r="L23" s="672"/>
      <c r="M23" s="267"/>
    </row>
    <row r="24" spans="1:13" ht="18" customHeight="1" x14ac:dyDescent="0.25">
      <c r="A24" s="444">
        <v>18</v>
      </c>
      <c r="B24" s="108" t="s">
        <v>256</v>
      </c>
      <c r="C24" s="352">
        <v>72</v>
      </c>
      <c r="D24" s="369">
        <v>68</v>
      </c>
      <c r="E24" s="369">
        <v>70.5</v>
      </c>
      <c r="F24" s="369">
        <v>69</v>
      </c>
      <c r="G24" s="369">
        <v>62</v>
      </c>
      <c r="H24" s="340">
        <v>49</v>
      </c>
      <c r="I24" s="340">
        <v>48</v>
      </c>
      <c r="J24" s="345">
        <v>45</v>
      </c>
      <c r="K24" s="393" t="s">
        <v>533</v>
      </c>
      <c r="L24" s="672"/>
      <c r="M24" s="267"/>
    </row>
    <row r="25" spans="1:13" ht="18" customHeight="1" x14ac:dyDescent="0.25">
      <c r="A25" s="444">
        <v>19</v>
      </c>
      <c r="B25" s="108" t="s">
        <v>87</v>
      </c>
      <c r="C25" s="352">
        <v>73</v>
      </c>
      <c r="D25" s="369">
        <v>52</v>
      </c>
      <c r="E25" s="369">
        <v>48.5</v>
      </c>
      <c r="F25" s="369">
        <v>53</v>
      </c>
      <c r="G25" s="369">
        <v>50.5</v>
      </c>
      <c r="H25" s="340">
        <v>41</v>
      </c>
      <c r="I25" s="340">
        <v>33</v>
      </c>
      <c r="J25" s="345">
        <v>34</v>
      </c>
      <c r="K25" s="393" t="s">
        <v>522</v>
      </c>
      <c r="L25" s="672"/>
      <c r="M25" s="267"/>
    </row>
    <row r="26" spans="1:13" ht="18" customHeight="1" x14ac:dyDescent="0.25">
      <c r="A26" s="444">
        <v>20</v>
      </c>
      <c r="B26" s="108" t="s">
        <v>90</v>
      </c>
      <c r="C26" s="350">
        <v>74.5</v>
      </c>
      <c r="D26" s="369">
        <v>75</v>
      </c>
      <c r="E26" s="369">
        <v>79</v>
      </c>
      <c r="F26" s="369">
        <v>77</v>
      </c>
      <c r="G26" s="369">
        <v>71</v>
      </c>
      <c r="H26" s="340">
        <v>49</v>
      </c>
      <c r="I26" s="340">
        <v>49</v>
      </c>
      <c r="J26" s="345">
        <v>49</v>
      </c>
      <c r="K26" s="393" t="s">
        <v>534</v>
      </c>
      <c r="L26" s="672"/>
      <c r="M26" s="267"/>
    </row>
    <row r="27" spans="1:13" ht="18" customHeight="1" x14ac:dyDescent="0.25">
      <c r="A27" s="444">
        <v>21</v>
      </c>
      <c r="B27" s="108" t="s">
        <v>281</v>
      </c>
      <c r="C27" s="350">
        <v>56.5</v>
      </c>
      <c r="D27" s="369">
        <v>68.5</v>
      </c>
      <c r="E27" s="369">
        <v>66.5</v>
      </c>
      <c r="F27" s="369">
        <v>65.5</v>
      </c>
      <c r="G27" s="369">
        <v>65.150000000000006</v>
      </c>
      <c r="H27" s="340">
        <v>44.5</v>
      </c>
      <c r="I27" s="340">
        <v>48</v>
      </c>
      <c r="J27" s="345">
        <v>42</v>
      </c>
      <c r="K27" s="393" t="s">
        <v>529</v>
      </c>
      <c r="L27" s="672"/>
      <c r="M27" s="267"/>
    </row>
    <row r="28" spans="1:13" ht="18" customHeight="1" x14ac:dyDescent="0.25">
      <c r="A28" s="444">
        <v>22</v>
      </c>
      <c r="B28" s="108" t="s">
        <v>97</v>
      </c>
      <c r="C28" s="352">
        <v>66</v>
      </c>
      <c r="D28" s="369">
        <v>75</v>
      </c>
      <c r="E28" s="369">
        <v>71</v>
      </c>
      <c r="F28" s="369">
        <v>64.5</v>
      </c>
      <c r="G28" s="369">
        <v>71</v>
      </c>
      <c r="H28" s="340">
        <v>47.5</v>
      </c>
      <c r="I28" s="340">
        <v>46</v>
      </c>
      <c r="J28" s="345">
        <v>45.5</v>
      </c>
      <c r="K28" s="393" t="s">
        <v>523</v>
      </c>
      <c r="L28" s="672"/>
      <c r="M28" s="267"/>
    </row>
    <row r="29" spans="1:13" ht="18" customHeight="1" x14ac:dyDescent="0.25">
      <c r="A29" s="444">
        <v>23</v>
      </c>
      <c r="B29" s="108" t="s">
        <v>100</v>
      </c>
      <c r="C29" s="449">
        <v>14.5</v>
      </c>
      <c r="D29" s="362">
        <v>21</v>
      </c>
      <c r="E29" s="362">
        <v>13</v>
      </c>
      <c r="F29" s="673">
        <v>26.5</v>
      </c>
      <c r="G29" s="362">
        <v>14</v>
      </c>
      <c r="H29" s="340">
        <v>24</v>
      </c>
      <c r="I29" s="340">
        <v>34</v>
      </c>
      <c r="J29" s="345">
        <v>22.5</v>
      </c>
      <c r="K29" s="393" t="s">
        <v>535</v>
      </c>
      <c r="L29" s="672"/>
      <c r="M29" s="267"/>
    </row>
    <row r="30" spans="1:13" ht="18" customHeight="1" thickBot="1" x14ac:dyDescent="0.3">
      <c r="A30" s="445">
        <v>24</v>
      </c>
      <c r="B30" s="446" t="s">
        <v>104</v>
      </c>
      <c r="C30" s="447">
        <v>76</v>
      </c>
      <c r="D30" s="435">
        <v>76</v>
      </c>
      <c r="E30" s="397">
        <v>71.5</v>
      </c>
      <c r="F30" s="399">
        <v>73.5</v>
      </c>
      <c r="G30" s="399">
        <v>79</v>
      </c>
      <c r="H30" s="434">
        <v>48.5</v>
      </c>
      <c r="I30" s="433">
        <v>45</v>
      </c>
      <c r="J30" s="448">
        <v>43</v>
      </c>
      <c r="K30" s="403" t="s">
        <v>518</v>
      </c>
      <c r="L30" s="674"/>
      <c r="M30" s="675"/>
    </row>
    <row r="31" spans="1:13" x14ac:dyDescent="0.25">
      <c r="G31" s="347"/>
      <c r="H31" s="347"/>
      <c r="K31" s="243"/>
    </row>
    <row r="32" spans="1:13" x14ac:dyDescent="0.25">
      <c r="G32" s="347"/>
      <c r="H32" s="347"/>
    </row>
    <row r="33" spans="12:12" x14ac:dyDescent="0.25">
      <c r="L33" s="102"/>
    </row>
  </sheetData>
  <mergeCells count="7">
    <mergeCell ref="K5:M5"/>
    <mergeCell ref="A5:A6"/>
    <mergeCell ref="B5:B6"/>
    <mergeCell ref="A1:K1"/>
    <mergeCell ref="A2:K2"/>
    <mergeCell ref="A3:K3"/>
    <mergeCell ref="A4:K4"/>
  </mergeCells>
  <dataValidations count="1">
    <dataValidation allowBlank="1" showInputMessage="1" showErrorMessage="1" promptTitle="NAME" prompt="ENTER NAME IN CAPITAL LETTERS" sqref="B22:B30"/>
  </dataValidations>
  <pageMargins left="0.27" right="0.16" top="0.22" bottom="0.16" header="0.22" footer="0.16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12</vt:i4>
      </vt:variant>
      <vt:variant>
        <vt:lpstr>Named Ranges</vt:lpstr>
      </vt:variant>
      <vt:variant>
        <vt:i4>2</vt:i4>
      </vt:variant>
    </vt:vector>
  </HeadingPairs>
  <TitlesOfParts>
    <vt:vector size="14" baseType="lpstr">
      <vt:lpstr>PROFILE</vt:lpstr>
      <vt:lpstr>RC PA I</vt:lpstr>
      <vt:lpstr>RS PA I</vt:lpstr>
      <vt:lpstr>RC PA II</vt:lpstr>
      <vt:lpstr>RC HY</vt:lpstr>
      <vt:lpstr>RS PA II</vt:lpstr>
      <vt:lpstr>HY 80</vt:lpstr>
      <vt:lpstr>RS HY</vt:lpstr>
      <vt:lpstr>FINAL 80</vt:lpstr>
      <vt:lpstr>Sheet1</vt:lpstr>
      <vt:lpstr>RS FINAL</vt:lpstr>
      <vt:lpstr>RCFINAL</vt:lpstr>
      <vt:lpstr>RCFINAL!Print_Area</vt:lpstr>
      <vt:lpstr>'RS FINAL'!Print_Area</vt:lpstr>
    </vt:vector>
  </TitlesOfParts>
  <Company>Microsoft Corporation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pooja mahajan</dc:creator>
  <cp:lastModifiedBy>pooja mahajan</cp:lastModifiedBy>
  <cp:lastPrinted>2024-03-23T05:44:43Z</cp:lastPrinted>
  <dcterms:created xsi:type="dcterms:W3CDTF">2023-12-26T06:58:31Z</dcterms:created>
  <dcterms:modified xsi:type="dcterms:W3CDTF">2024-03-23T05:44:48Z</dcterms:modified>
</cp:coreProperties>
</file>