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0" windowWidth="20730" windowHeight="11760" tabRatio="643"/>
  </bookViews>
  <sheets>
    <sheet name="PROFILE" sheetId="7" r:id="rId1"/>
    <sheet name="RS- PA1" sheetId="10" r:id="rId2"/>
    <sheet name="RC-PA1" sheetId="11" r:id="rId3"/>
    <sheet name="RS HY" sheetId="5" r:id="rId4"/>
    <sheet name="RC HY" sheetId="4" r:id="rId5"/>
    <sheet name="RS PA2" sheetId="17" r:id="rId6"/>
    <sheet name="RC PA2" sheetId="18" r:id="rId7"/>
    <sheet name="RS FINAL" sheetId="13" r:id="rId8"/>
    <sheet name="RC FINAL" sheetId="16" r:id="rId9"/>
    <sheet name="RS HALF" sheetId="15" r:id="rId10"/>
    <sheet name="RS FINAL 80" sheetId="20" r:id="rId11"/>
  </sheets>
  <definedNames>
    <definedName name="_xlnm._FilterDatabase" localSheetId="0" hidden="1">PROFILE!$D$1:$D$43</definedName>
  </definedNames>
  <calcPr calcId="144525"/>
</workbook>
</file>

<file path=xl/calcChain.xml><?xml version="1.0" encoding="utf-8"?>
<calcChain xmlns="http://schemas.openxmlformats.org/spreadsheetml/2006/main">
  <c r="K37" i="20" l="1"/>
  <c r="I37" i="20"/>
  <c r="K36" i="20"/>
  <c r="I36" i="20"/>
  <c r="K35" i="20"/>
  <c r="I35" i="20"/>
  <c r="K34" i="20"/>
  <c r="I34" i="20"/>
  <c r="K33" i="20"/>
  <c r="I33" i="20"/>
  <c r="K32" i="20"/>
  <c r="I32" i="20"/>
  <c r="K31" i="20"/>
  <c r="I31" i="20"/>
  <c r="K30" i="20"/>
  <c r="I30" i="20"/>
  <c r="K29" i="20"/>
  <c r="I29" i="20"/>
  <c r="K28" i="20"/>
  <c r="I28" i="20"/>
  <c r="K27" i="20"/>
  <c r="I27" i="20"/>
  <c r="K26" i="20"/>
  <c r="I26" i="20"/>
  <c r="K25" i="20"/>
  <c r="I25" i="20"/>
  <c r="K24" i="20"/>
  <c r="I24" i="20"/>
  <c r="K23" i="20"/>
  <c r="I23" i="20"/>
  <c r="K22" i="20"/>
  <c r="I22" i="20"/>
  <c r="K21" i="20"/>
  <c r="I21" i="20"/>
  <c r="K20" i="20"/>
  <c r="I20" i="20"/>
  <c r="K19" i="20"/>
  <c r="I19" i="20"/>
  <c r="K18" i="20"/>
  <c r="I18" i="20"/>
  <c r="K17" i="20"/>
  <c r="I17" i="20"/>
  <c r="K16" i="20"/>
  <c r="I16" i="20"/>
  <c r="K15" i="20"/>
  <c r="I15" i="20"/>
  <c r="K14" i="20"/>
  <c r="I14" i="20"/>
  <c r="K13" i="20"/>
  <c r="I13" i="20"/>
  <c r="K12" i="20"/>
  <c r="I12" i="20"/>
  <c r="K11" i="20"/>
  <c r="I11" i="20"/>
  <c r="K10" i="20"/>
  <c r="I10" i="20"/>
  <c r="K9" i="20"/>
  <c r="I9" i="20"/>
  <c r="K8" i="20"/>
  <c r="I8" i="20"/>
  <c r="K7" i="20"/>
  <c r="I7" i="20"/>
  <c r="K6" i="20"/>
  <c r="I6" i="20"/>
  <c r="K5" i="20"/>
  <c r="I5" i="20"/>
  <c r="M1624" i="16"/>
  <c r="M1623" i="16"/>
  <c r="G1623" i="16"/>
  <c r="L1623" i="16" s="1"/>
  <c r="D1623" i="16"/>
  <c r="M1622" i="16"/>
  <c r="G1622" i="16"/>
  <c r="L1622" i="16" s="1"/>
  <c r="D1622" i="16"/>
  <c r="C1624" i="16" s="1"/>
  <c r="I1624" i="16" s="1"/>
  <c r="L1624" i="16" s="1"/>
  <c r="M1575" i="16"/>
  <c r="M1574" i="16"/>
  <c r="G1574" i="16"/>
  <c r="L1574" i="16" s="1"/>
  <c r="D1574" i="16"/>
  <c r="M1573" i="16"/>
  <c r="G1573" i="16"/>
  <c r="L1573" i="16" s="1"/>
  <c r="D1573" i="16"/>
  <c r="C1575" i="16" s="1"/>
  <c r="I1575" i="16" s="1"/>
  <c r="L1575" i="16" s="1"/>
  <c r="M1526" i="16"/>
  <c r="M1525" i="16"/>
  <c r="G1525" i="16"/>
  <c r="L1525" i="16" s="1"/>
  <c r="D1525" i="16"/>
  <c r="M1524" i="16"/>
  <c r="G1524" i="16"/>
  <c r="L1524" i="16" s="1"/>
  <c r="D1524" i="16"/>
  <c r="C1526" i="16" s="1"/>
  <c r="I1526" i="16" s="1"/>
  <c r="L1526" i="16" s="1"/>
  <c r="M1477" i="16"/>
  <c r="M1476" i="16"/>
  <c r="M1475" i="16"/>
  <c r="L1473" i="16"/>
  <c r="M1473" i="16" s="1"/>
  <c r="G1473" i="16"/>
  <c r="F1473" i="16"/>
  <c r="L1472" i="16"/>
  <c r="M1472" i="16" s="1"/>
  <c r="G1472" i="16"/>
  <c r="F1472" i="16"/>
  <c r="L1471" i="16"/>
  <c r="M1471" i="16" s="1"/>
  <c r="G1471" i="16"/>
  <c r="F1471" i="16"/>
  <c r="L1470" i="16"/>
  <c r="M1470" i="16" s="1"/>
  <c r="G1470" i="16"/>
  <c r="F1470" i="16"/>
  <c r="L1469" i="16"/>
  <c r="M1469" i="16" s="1"/>
  <c r="G1469" i="16"/>
  <c r="F1469" i="16"/>
  <c r="D1475" i="16" s="1"/>
  <c r="M1430" i="16"/>
  <c r="M1429" i="16"/>
  <c r="M1428" i="16"/>
  <c r="L1426" i="16"/>
  <c r="M1426" i="16" s="1"/>
  <c r="F1426" i="16"/>
  <c r="L1425" i="16"/>
  <c r="M1425" i="16" s="1"/>
  <c r="F1425" i="16"/>
  <c r="M1424" i="16"/>
  <c r="L1424" i="16"/>
  <c r="F1424" i="16"/>
  <c r="L1423" i="16"/>
  <c r="M1423" i="16" s="1"/>
  <c r="F1423" i="16"/>
  <c r="L1422" i="16"/>
  <c r="M1422" i="16" s="1"/>
  <c r="F1422" i="16"/>
  <c r="D1428" i="16" s="1"/>
  <c r="M1383" i="16"/>
  <c r="M1382" i="16"/>
  <c r="D1382" i="16"/>
  <c r="G1382" i="16" s="1"/>
  <c r="L1382" i="16" s="1"/>
  <c r="M1381" i="16"/>
  <c r="L1379" i="16"/>
  <c r="M1379" i="16" s="1"/>
  <c r="F1379" i="16"/>
  <c r="G1379" i="16" s="1"/>
  <c r="L1378" i="16"/>
  <c r="M1378" i="16" s="1"/>
  <c r="F1378" i="16"/>
  <c r="G1378" i="16" s="1"/>
  <c r="L1377" i="16"/>
  <c r="M1377" i="16" s="1"/>
  <c r="F1377" i="16"/>
  <c r="G1377" i="16" s="1"/>
  <c r="L1376" i="16"/>
  <c r="M1376" i="16" s="1"/>
  <c r="F1376" i="16"/>
  <c r="G1376" i="16" s="1"/>
  <c r="L1375" i="16"/>
  <c r="M1375" i="16" s="1"/>
  <c r="F1375" i="16"/>
  <c r="G1375" i="16" s="1"/>
  <c r="M1336" i="16"/>
  <c r="M1335" i="16"/>
  <c r="D1335" i="16"/>
  <c r="G1335" i="16" s="1"/>
  <c r="L1335" i="16" s="1"/>
  <c r="M1334" i="16"/>
  <c r="L1332" i="16"/>
  <c r="M1332" i="16" s="1"/>
  <c r="F1332" i="16"/>
  <c r="G1332" i="16" s="1"/>
  <c r="L1331" i="16"/>
  <c r="M1331" i="16" s="1"/>
  <c r="F1331" i="16"/>
  <c r="G1331" i="16" s="1"/>
  <c r="L1330" i="16"/>
  <c r="M1330" i="16" s="1"/>
  <c r="F1330" i="16"/>
  <c r="G1330" i="16" s="1"/>
  <c r="L1329" i="16"/>
  <c r="M1329" i="16" s="1"/>
  <c r="F1329" i="16"/>
  <c r="G1329" i="16" s="1"/>
  <c r="L1328" i="16"/>
  <c r="M1328" i="16" s="1"/>
  <c r="F1328" i="16"/>
  <c r="G1328" i="16" s="1"/>
  <c r="M1289" i="16"/>
  <c r="M1288" i="16"/>
  <c r="D1288" i="16"/>
  <c r="G1288" i="16" s="1"/>
  <c r="L1288" i="16" s="1"/>
  <c r="M1287" i="16"/>
  <c r="L1285" i="16"/>
  <c r="M1285" i="16" s="1"/>
  <c r="F1285" i="16"/>
  <c r="G1285" i="16" s="1"/>
  <c r="L1284" i="16"/>
  <c r="M1284" i="16" s="1"/>
  <c r="F1284" i="16"/>
  <c r="G1284" i="16" s="1"/>
  <c r="L1283" i="16"/>
  <c r="M1283" i="16" s="1"/>
  <c r="F1283" i="16"/>
  <c r="G1283" i="16" s="1"/>
  <c r="L1282" i="16"/>
  <c r="M1282" i="16" s="1"/>
  <c r="F1282" i="16"/>
  <c r="G1282" i="16" s="1"/>
  <c r="L1281" i="16"/>
  <c r="M1281" i="16" s="1"/>
  <c r="F1281" i="16"/>
  <c r="G1281" i="16" s="1"/>
  <c r="M1242" i="16"/>
  <c r="M1241" i="16"/>
  <c r="D1241" i="16"/>
  <c r="G1241" i="16" s="1"/>
  <c r="L1241" i="16" s="1"/>
  <c r="M1240" i="16"/>
  <c r="L1238" i="16"/>
  <c r="M1238" i="16" s="1"/>
  <c r="F1238" i="16"/>
  <c r="G1238" i="16" s="1"/>
  <c r="L1237" i="16"/>
  <c r="M1237" i="16" s="1"/>
  <c r="F1237" i="16"/>
  <c r="G1237" i="16" s="1"/>
  <c r="L1236" i="16"/>
  <c r="M1236" i="16" s="1"/>
  <c r="F1236" i="16"/>
  <c r="G1236" i="16" s="1"/>
  <c r="L1235" i="16"/>
  <c r="M1235" i="16" s="1"/>
  <c r="F1235" i="16"/>
  <c r="G1235" i="16" s="1"/>
  <c r="L1234" i="16"/>
  <c r="M1234" i="16" s="1"/>
  <c r="F1234" i="16"/>
  <c r="G1234" i="16" s="1"/>
  <c r="M1195" i="16"/>
  <c r="M1194" i="16"/>
  <c r="M1193" i="16"/>
  <c r="L1191" i="16"/>
  <c r="M1191" i="16" s="1"/>
  <c r="F1191" i="16"/>
  <c r="M1190" i="16"/>
  <c r="L1190" i="16"/>
  <c r="F1190" i="16"/>
  <c r="L1189" i="16"/>
  <c r="M1189" i="16" s="1"/>
  <c r="F1189" i="16"/>
  <c r="L1188" i="16"/>
  <c r="M1188" i="16" s="1"/>
  <c r="F1188" i="16"/>
  <c r="L1187" i="16"/>
  <c r="M1187" i="16" s="1"/>
  <c r="F1187" i="16"/>
  <c r="G1187" i="16" s="1"/>
  <c r="M1148" i="16"/>
  <c r="M1147" i="16"/>
  <c r="D1147" i="16"/>
  <c r="G1147" i="16" s="1"/>
  <c r="L1147" i="16" s="1"/>
  <c r="M1146" i="16"/>
  <c r="L1144" i="16"/>
  <c r="M1144" i="16" s="1"/>
  <c r="F1144" i="16"/>
  <c r="G1144" i="16" s="1"/>
  <c r="L1143" i="16"/>
  <c r="M1143" i="16" s="1"/>
  <c r="F1143" i="16"/>
  <c r="G1143" i="16" s="1"/>
  <c r="L1142" i="16"/>
  <c r="M1142" i="16" s="1"/>
  <c r="F1142" i="16"/>
  <c r="G1142" i="16" s="1"/>
  <c r="L1141" i="16"/>
  <c r="M1141" i="16" s="1"/>
  <c r="F1141" i="16"/>
  <c r="G1141" i="16" s="1"/>
  <c r="L1140" i="16"/>
  <c r="M1140" i="16" s="1"/>
  <c r="F1140" i="16"/>
  <c r="G1140" i="16" s="1"/>
  <c r="M1101" i="16"/>
  <c r="M1100" i="16"/>
  <c r="D1100" i="16"/>
  <c r="G1100" i="16" s="1"/>
  <c r="L1100" i="16" s="1"/>
  <c r="M1099" i="16"/>
  <c r="L1097" i="16"/>
  <c r="M1097" i="16" s="1"/>
  <c r="F1097" i="16"/>
  <c r="G1097" i="16" s="1"/>
  <c r="L1096" i="16"/>
  <c r="M1096" i="16" s="1"/>
  <c r="F1096" i="16"/>
  <c r="G1096" i="16" s="1"/>
  <c r="L1095" i="16"/>
  <c r="M1095" i="16" s="1"/>
  <c r="F1095" i="16"/>
  <c r="G1095" i="16" s="1"/>
  <c r="L1094" i="16"/>
  <c r="M1094" i="16" s="1"/>
  <c r="F1094" i="16"/>
  <c r="G1094" i="16" s="1"/>
  <c r="L1093" i="16"/>
  <c r="M1093" i="16" s="1"/>
  <c r="F1093" i="16"/>
  <c r="M1054" i="16"/>
  <c r="M1053" i="16"/>
  <c r="D1053" i="16"/>
  <c r="G1053" i="16" s="1"/>
  <c r="L1053" i="16" s="1"/>
  <c r="M1052" i="16"/>
  <c r="L1050" i="16"/>
  <c r="M1050" i="16" s="1"/>
  <c r="F1050" i="16"/>
  <c r="G1050" i="16" s="1"/>
  <c r="L1049" i="16"/>
  <c r="M1049" i="16" s="1"/>
  <c r="F1049" i="16"/>
  <c r="G1049" i="16" s="1"/>
  <c r="L1048" i="16"/>
  <c r="M1048" i="16" s="1"/>
  <c r="F1048" i="16"/>
  <c r="G1048" i="16" s="1"/>
  <c r="L1047" i="16"/>
  <c r="M1047" i="16" s="1"/>
  <c r="F1047" i="16"/>
  <c r="G1047" i="16" s="1"/>
  <c r="L1046" i="16"/>
  <c r="M1046" i="16" s="1"/>
  <c r="F1046" i="16"/>
  <c r="M1007" i="16"/>
  <c r="M1006" i="16"/>
  <c r="D1006" i="16"/>
  <c r="G1006" i="16" s="1"/>
  <c r="L1006" i="16" s="1"/>
  <c r="M1005" i="16"/>
  <c r="L1003" i="16"/>
  <c r="M1003" i="16" s="1"/>
  <c r="F1003" i="16"/>
  <c r="G1003" i="16" s="1"/>
  <c r="L1002" i="16"/>
  <c r="M1002" i="16" s="1"/>
  <c r="F1002" i="16"/>
  <c r="G1002" i="16" s="1"/>
  <c r="L1001" i="16"/>
  <c r="M1001" i="16" s="1"/>
  <c r="F1001" i="16"/>
  <c r="G1001" i="16" s="1"/>
  <c r="L1000" i="16"/>
  <c r="M1000" i="16" s="1"/>
  <c r="F1000" i="16"/>
  <c r="G1000" i="16" s="1"/>
  <c r="L999" i="16"/>
  <c r="M999" i="16" s="1"/>
  <c r="F999" i="16"/>
  <c r="M960" i="16"/>
  <c r="M959" i="16"/>
  <c r="G959" i="16"/>
  <c r="L959" i="16" s="1"/>
  <c r="D959" i="16"/>
  <c r="M958" i="16"/>
  <c r="L956" i="16"/>
  <c r="M956" i="16" s="1"/>
  <c r="F956" i="16"/>
  <c r="G956" i="16" s="1"/>
  <c r="L955" i="16"/>
  <c r="M955" i="16" s="1"/>
  <c r="F955" i="16"/>
  <c r="G955" i="16" s="1"/>
  <c r="L954" i="16"/>
  <c r="M954" i="16" s="1"/>
  <c r="G954" i="16"/>
  <c r="F954" i="16"/>
  <c r="L953" i="16"/>
  <c r="M953" i="16" s="1"/>
  <c r="G953" i="16"/>
  <c r="F953" i="16"/>
  <c r="L952" i="16"/>
  <c r="M952" i="16" s="1"/>
  <c r="F952" i="16"/>
  <c r="G952" i="16" s="1"/>
  <c r="M913" i="16"/>
  <c r="M912" i="16"/>
  <c r="G912" i="16"/>
  <c r="L912" i="16" s="1"/>
  <c r="D912" i="16"/>
  <c r="M911" i="16"/>
  <c r="L909" i="16"/>
  <c r="M909" i="16" s="1"/>
  <c r="F909" i="16"/>
  <c r="G909" i="16" s="1"/>
  <c r="L908" i="16"/>
  <c r="M908" i="16" s="1"/>
  <c r="F908" i="16"/>
  <c r="G908" i="16" s="1"/>
  <c r="L907" i="16"/>
  <c r="M907" i="16" s="1"/>
  <c r="G907" i="16"/>
  <c r="F907" i="16"/>
  <c r="L906" i="16"/>
  <c r="M906" i="16" s="1"/>
  <c r="F906" i="16"/>
  <c r="G906" i="16" s="1"/>
  <c r="L905" i="16"/>
  <c r="M905" i="16" s="1"/>
  <c r="F905" i="16"/>
  <c r="G905" i="16" s="1"/>
  <c r="M866" i="16"/>
  <c r="M865" i="16"/>
  <c r="M864" i="16"/>
  <c r="L862" i="16"/>
  <c r="M862" i="16" s="1"/>
  <c r="F862" i="16"/>
  <c r="G862" i="16" s="1"/>
  <c r="L861" i="16"/>
  <c r="M861" i="16" s="1"/>
  <c r="F861" i="16"/>
  <c r="G861" i="16" s="1"/>
  <c r="L860" i="16"/>
  <c r="M860" i="16" s="1"/>
  <c r="G860" i="16"/>
  <c r="F860" i="16"/>
  <c r="L859" i="16"/>
  <c r="M859" i="16" s="1"/>
  <c r="F859" i="16"/>
  <c r="G859" i="16" s="1"/>
  <c r="L858" i="16"/>
  <c r="M858" i="16" s="1"/>
  <c r="F858" i="16"/>
  <c r="G858" i="16" s="1"/>
  <c r="M819" i="16"/>
  <c r="M818" i="16"/>
  <c r="D818" i="16"/>
  <c r="G818" i="16" s="1"/>
  <c r="L818" i="16" s="1"/>
  <c r="M817" i="16"/>
  <c r="L815" i="16"/>
  <c r="M815" i="16" s="1"/>
  <c r="F815" i="16"/>
  <c r="G815" i="16" s="1"/>
  <c r="L814" i="16"/>
  <c r="M814" i="16" s="1"/>
  <c r="G814" i="16"/>
  <c r="F814" i="16"/>
  <c r="L813" i="16"/>
  <c r="M813" i="16" s="1"/>
  <c r="F813" i="16"/>
  <c r="G813" i="16" s="1"/>
  <c r="L812" i="16"/>
  <c r="M812" i="16" s="1"/>
  <c r="F812" i="16"/>
  <c r="G812" i="16" s="1"/>
  <c r="L811" i="16"/>
  <c r="M811" i="16" s="1"/>
  <c r="F811" i="16"/>
  <c r="G811" i="16" s="1"/>
  <c r="M772" i="16"/>
  <c r="M771" i="16"/>
  <c r="M770" i="16"/>
  <c r="L768" i="16"/>
  <c r="M768" i="16" s="1"/>
  <c r="G768" i="16"/>
  <c r="F768" i="16"/>
  <c r="L767" i="16"/>
  <c r="M767" i="16" s="1"/>
  <c r="F767" i="16"/>
  <c r="G767" i="16" s="1"/>
  <c r="L766" i="16"/>
  <c r="M766" i="16" s="1"/>
  <c r="F766" i="16"/>
  <c r="G766" i="16" s="1"/>
  <c r="L765" i="16"/>
  <c r="M765" i="16" s="1"/>
  <c r="F765" i="16"/>
  <c r="L764" i="16"/>
  <c r="G764" i="16"/>
  <c r="F764" i="16"/>
  <c r="M725" i="16"/>
  <c r="M724" i="16"/>
  <c r="M723" i="16"/>
  <c r="L721" i="16"/>
  <c r="M721" i="16" s="1"/>
  <c r="G721" i="16"/>
  <c r="F721" i="16"/>
  <c r="L720" i="16"/>
  <c r="M720" i="16" s="1"/>
  <c r="F720" i="16"/>
  <c r="G720" i="16" s="1"/>
  <c r="L719" i="16"/>
  <c r="M719" i="16" s="1"/>
  <c r="F719" i="16"/>
  <c r="G719" i="16" s="1"/>
  <c r="L718" i="16"/>
  <c r="M718" i="16" s="1"/>
  <c r="G718" i="16"/>
  <c r="F718" i="16"/>
  <c r="L717" i="16"/>
  <c r="F717" i="16"/>
  <c r="D723" i="16" s="1"/>
  <c r="M678" i="16"/>
  <c r="M677" i="16"/>
  <c r="M676" i="16"/>
  <c r="L674" i="16"/>
  <c r="M674" i="16" s="1"/>
  <c r="F674" i="16"/>
  <c r="G674" i="16" s="1"/>
  <c r="L673" i="16"/>
  <c r="M673" i="16" s="1"/>
  <c r="G673" i="16"/>
  <c r="F673" i="16"/>
  <c r="L672" i="16"/>
  <c r="M672" i="16" s="1"/>
  <c r="G672" i="16"/>
  <c r="F672" i="16"/>
  <c r="L671" i="16"/>
  <c r="M671" i="16" s="1"/>
  <c r="F671" i="16"/>
  <c r="G671" i="16" s="1"/>
  <c r="L670" i="16"/>
  <c r="M670" i="16" s="1"/>
  <c r="F670" i="16"/>
  <c r="G670" i="16" s="1"/>
  <c r="M631" i="16"/>
  <c r="M630" i="16"/>
  <c r="M629" i="16"/>
  <c r="L627" i="16"/>
  <c r="M627" i="16" s="1"/>
  <c r="G627" i="16"/>
  <c r="F627" i="16"/>
  <c r="L626" i="16"/>
  <c r="M626" i="16" s="1"/>
  <c r="G626" i="16"/>
  <c r="F626" i="16"/>
  <c r="L625" i="16"/>
  <c r="M625" i="16" s="1"/>
  <c r="F625" i="16"/>
  <c r="G625" i="16" s="1"/>
  <c r="L624" i="16"/>
  <c r="M624" i="16" s="1"/>
  <c r="F624" i="16"/>
  <c r="G624" i="16" s="1"/>
  <c r="L623" i="16"/>
  <c r="M623" i="16" s="1"/>
  <c r="G623" i="16"/>
  <c r="F623" i="16"/>
  <c r="M584" i="16"/>
  <c r="M583" i="16"/>
  <c r="M582" i="16"/>
  <c r="L580" i="16"/>
  <c r="M580" i="16" s="1"/>
  <c r="G580" i="16"/>
  <c r="F580" i="16"/>
  <c r="L579" i="16"/>
  <c r="M579" i="16" s="1"/>
  <c r="F579" i="16"/>
  <c r="G579" i="16" s="1"/>
  <c r="L578" i="16"/>
  <c r="M578" i="16" s="1"/>
  <c r="F578" i="16"/>
  <c r="G578" i="16" s="1"/>
  <c r="L577" i="16"/>
  <c r="M577" i="16" s="1"/>
  <c r="G577" i="16"/>
  <c r="F577" i="16"/>
  <c r="L576" i="16"/>
  <c r="M576" i="16" s="1"/>
  <c r="G576" i="16"/>
  <c r="F576" i="16"/>
  <c r="D582" i="16" s="1"/>
  <c r="M537" i="16"/>
  <c r="M536" i="16"/>
  <c r="M535" i="16"/>
  <c r="L533" i="16"/>
  <c r="M533" i="16" s="1"/>
  <c r="F533" i="16"/>
  <c r="G533" i="16" s="1"/>
  <c r="L532" i="16"/>
  <c r="M532" i="16" s="1"/>
  <c r="F532" i="16"/>
  <c r="G532" i="16" s="1"/>
  <c r="L531" i="16"/>
  <c r="M531" i="16" s="1"/>
  <c r="G531" i="16"/>
  <c r="F531" i="16"/>
  <c r="L530" i="16"/>
  <c r="M530" i="16" s="1"/>
  <c r="G530" i="16"/>
  <c r="F530" i="16"/>
  <c r="L529" i="16"/>
  <c r="M529" i="16" s="1"/>
  <c r="F529" i="16"/>
  <c r="G529" i="16" s="1"/>
  <c r="M490" i="16"/>
  <c r="M489" i="16"/>
  <c r="M488" i="16"/>
  <c r="L486" i="16"/>
  <c r="M486" i="16" s="1"/>
  <c r="F486" i="16"/>
  <c r="G486" i="16" s="1"/>
  <c r="L485" i="16"/>
  <c r="M485" i="16" s="1"/>
  <c r="G485" i="16"/>
  <c r="F485" i="16"/>
  <c r="L484" i="16"/>
  <c r="M484" i="16" s="1"/>
  <c r="G484" i="16"/>
  <c r="F484" i="16"/>
  <c r="L483" i="16"/>
  <c r="M483" i="16" s="1"/>
  <c r="F483" i="16"/>
  <c r="G483" i="16" s="1"/>
  <c r="L482" i="16"/>
  <c r="M482" i="16" s="1"/>
  <c r="F482" i="16"/>
  <c r="G482" i="16" s="1"/>
  <c r="M443" i="16"/>
  <c r="M442" i="16"/>
  <c r="M441" i="16"/>
  <c r="L439" i="16"/>
  <c r="M439" i="16" s="1"/>
  <c r="G439" i="16"/>
  <c r="F439" i="16"/>
  <c r="L438" i="16"/>
  <c r="M438" i="16" s="1"/>
  <c r="G438" i="16"/>
  <c r="F438" i="16"/>
  <c r="L437" i="16"/>
  <c r="M437" i="16" s="1"/>
  <c r="F437" i="16"/>
  <c r="G437" i="16" s="1"/>
  <c r="L436" i="16"/>
  <c r="M436" i="16" s="1"/>
  <c r="F436" i="16"/>
  <c r="G436" i="16" s="1"/>
  <c r="L435" i="16"/>
  <c r="M435" i="16" s="1"/>
  <c r="G435" i="16"/>
  <c r="M396" i="16"/>
  <c r="M395" i="16"/>
  <c r="M394" i="16"/>
  <c r="M392" i="16"/>
  <c r="L392" i="16"/>
  <c r="G392" i="16"/>
  <c r="L391" i="16"/>
  <c r="M391" i="16" s="1"/>
  <c r="G391" i="16"/>
  <c r="M390" i="16"/>
  <c r="L390" i="16"/>
  <c r="G390" i="16"/>
  <c r="L389" i="16"/>
  <c r="M389" i="16" s="1"/>
  <c r="G389" i="16"/>
  <c r="M388" i="16"/>
  <c r="L388" i="16"/>
  <c r="G388" i="16"/>
  <c r="F388" i="16"/>
  <c r="D394" i="16" s="1"/>
  <c r="M350" i="16"/>
  <c r="M349" i="16"/>
  <c r="M348" i="16"/>
  <c r="M346" i="16"/>
  <c r="L346" i="16"/>
  <c r="G346" i="16"/>
  <c r="L345" i="16"/>
  <c r="M345" i="16" s="1"/>
  <c r="G345" i="16"/>
  <c r="M344" i="16"/>
  <c r="L344" i="16"/>
  <c r="G344" i="16"/>
  <c r="L343" i="16"/>
  <c r="M343" i="16" s="1"/>
  <c r="G343" i="16"/>
  <c r="F343" i="16"/>
  <c r="L342" i="16"/>
  <c r="M342" i="16" s="1"/>
  <c r="G342" i="16"/>
  <c r="F342" i="16"/>
  <c r="D348" i="16" s="1"/>
  <c r="M303" i="16"/>
  <c r="M302" i="16"/>
  <c r="M301" i="16"/>
  <c r="L299" i="16"/>
  <c r="M299" i="16" s="1"/>
  <c r="G299" i="16"/>
  <c r="M298" i="16"/>
  <c r="L298" i="16"/>
  <c r="G298" i="16"/>
  <c r="L297" i="16"/>
  <c r="M297" i="16" s="1"/>
  <c r="F297" i="16"/>
  <c r="G297" i="16" s="1"/>
  <c r="L296" i="16"/>
  <c r="M296" i="16" s="1"/>
  <c r="F296" i="16"/>
  <c r="G296" i="16" s="1"/>
  <c r="M295" i="16"/>
  <c r="L295" i="16"/>
  <c r="F295" i="16"/>
  <c r="G295" i="16" s="1"/>
  <c r="M256" i="16"/>
  <c r="M255" i="16"/>
  <c r="M254" i="16"/>
  <c r="D254" i="16"/>
  <c r="G254" i="16" s="1"/>
  <c r="L254" i="16" s="1"/>
  <c r="M252" i="16"/>
  <c r="L252" i="16"/>
  <c r="G252" i="16"/>
  <c r="M251" i="16"/>
  <c r="L251" i="16"/>
  <c r="G251" i="16"/>
  <c r="F251" i="16"/>
  <c r="M250" i="16"/>
  <c r="L250" i="16"/>
  <c r="G250" i="16"/>
  <c r="F250" i="16"/>
  <c r="M249" i="16"/>
  <c r="L249" i="16"/>
  <c r="G249" i="16"/>
  <c r="L248" i="16"/>
  <c r="M248" i="16" s="1"/>
  <c r="G248" i="16"/>
  <c r="F248" i="16"/>
  <c r="M209" i="16"/>
  <c r="M208" i="16"/>
  <c r="M207" i="16"/>
  <c r="L205" i="16"/>
  <c r="M205" i="16" s="1"/>
  <c r="F205" i="16"/>
  <c r="G205" i="16" s="1"/>
  <c r="L204" i="16"/>
  <c r="M204" i="16" s="1"/>
  <c r="F204" i="16"/>
  <c r="G204" i="16" s="1"/>
  <c r="L203" i="16"/>
  <c r="M203" i="16" s="1"/>
  <c r="G203" i="16"/>
  <c r="F203" i="16"/>
  <c r="L202" i="16"/>
  <c r="M202" i="16" s="1"/>
  <c r="G202" i="16"/>
  <c r="M201" i="16"/>
  <c r="L201" i="16"/>
  <c r="G201" i="16"/>
  <c r="M162" i="16"/>
  <c r="M161" i="16"/>
  <c r="M160" i="16"/>
  <c r="D160" i="16"/>
  <c r="G160" i="16" s="1"/>
  <c r="L160" i="16" s="1"/>
  <c r="M158" i="16"/>
  <c r="L158" i="16"/>
  <c r="G158" i="16"/>
  <c r="M157" i="16"/>
  <c r="L157" i="16"/>
  <c r="G157" i="16"/>
  <c r="L156" i="16"/>
  <c r="M156" i="16" s="1"/>
  <c r="G156" i="16"/>
  <c r="M155" i="16"/>
  <c r="L155" i="16"/>
  <c r="G155" i="16"/>
  <c r="M154" i="16"/>
  <c r="L154" i="16"/>
  <c r="D161" i="16" s="1"/>
  <c r="G161" i="16" s="1"/>
  <c r="L161" i="16" s="1"/>
  <c r="F154" i="16"/>
  <c r="G154" i="16" s="1"/>
  <c r="M115" i="16"/>
  <c r="M114" i="16"/>
  <c r="M113" i="16"/>
  <c r="G113" i="16"/>
  <c r="L113" i="16" s="1"/>
  <c r="D113" i="16"/>
  <c r="L111" i="16"/>
  <c r="M111" i="16" s="1"/>
  <c r="G111" i="16"/>
  <c r="M110" i="16"/>
  <c r="L110" i="16"/>
  <c r="G110" i="16"/>
  <c r="M109" i="16"/>
  <c r="L109" i="16"/>
  <c r="G109" i="16"/>
  <c r="L108" i="16"/>
  <c r="M108" i="16" s="1"/>
  <c r="G108" i="16"/>
  <c r="L107" i="16"/>
  <c r="M107" i="16" s="1"/>
  <c r="G107" i="16"/>
  <c r="M68" i="16"/>
  <c r="M67" i="16"/>
  <c r="M66" i="16"/>
  <c r="D66" i="16"/>
  <c r="G66" i="16" s="1"/>
  <c r="L66" i="16" s="1"/>
  <c r="M64" i="16"/>
  <c r="L64" i="16"/>
  <c r="G64" i="16"/>
  <c r="M63" i="16"/>
  <c r="L63" i="16"/>
  <c r="G63" i="16"/>
  <c r="L62" i="16"/>
  <c r="M62" i="16" s="1"/>
  <c r="G62" i="16"/>
  <c r="F62" i="16"/>
  <c r="L61" i="16"/>
  <c r="M61" i="16" s="1"/>
  <c r="G61" i="16"/>
  <c r="F61" i="16"/>
  <c r="L60" i="16"/>
  <c r="M60" i="16" s="1"/>
  <c r="G60" i="16"/>
  <c r="M21" i="16"/>
  <c r="M20" i="16"/>
  <c r="M19" i="16"/>
  <c r="L17" i="16"/>
  <c r="M17" i="16" s="1"/>
  <c r="G17" i="16"/>
  <c r="F17" i="16"/>
  <c r="L16" i="16"/>
  <c r="M16" i="16" s="1"/>
  <c r="G16" i="16"/>
  <c r="M15" i="16"/>
  <c r="L15" i="16"/>
  <c r="F15" i="16"/>
  <c r="G15" i="16" s="1"/>
  <c r="M14" i="16"/>
  <c r="L14" i="16"/>
  <c r="F14" i="16"/>
  <c r="D19" i="16" s="1"/>
  <c r="M13" i="16"/>
  <c r="L13" i="16"/>
  <c r="G13" i="16"/>
  <c r="BW39" i="13"/>
  <c r="BN39" i="13"/>
  <c r="BM39" i="13"/>
  <c r="BG39" i="13"/>
  <c r="BH39" i="13" s="1"/>
  <c r="AY39" i="13"/>
  <c r="AZ39" i="13" s="1"/>
  <c r="AS39" i="13"/>
  <c r="AT39" i="13" s="1"/>
  <c r="AN39" i="13"/>
  <c r="AM39" i="13"/>
  <c r="AG39" i="13"/>
  <c r="AH39" i="13" s="1"/>
  <c r="Y39" i="13"/>
  <c r="Z39" i="13" s="1"/>
  <c r="S39" i="13"/>
  <c r="T39" i="13" s="1"/>
  <c r="N39" i="13"/>
  <c r="M39" i="13"/>
  <c r="G39" i="13"/>
  <c r="H39" i="13" s="1"/>
  <c r="BW38" i="13"/>
  <c r="BR38" i="13"/>
  <c r="BM38" i="13"/>
  <c r="BN38" i="13" s="1"/>
  <c r="BH38" i="13"/>
  <c r="BG38" i="13"/>
  <c r="AY38" i="13"/>
  <c r="AZ38" i="13" s="1"/>
  <c r="AS38" i="13"/>
  <c r="AT38" i="13" s="1"/>
  <c r="AM38" i="13"/>
  <c r="AN38" i="13" s="1"/>
  <c r="AH38" i="13"/>
  <c r="AG38" i="13"/>
  <c r="Y38" i="13"/>
  <c r="Z38" i="13" s="1"/>
  <c r="S38" i="13"/>
  <c r="T38" i="13" s="1"/>
  <c r="M38" i="13"/>
  <c r="N38" i="13" s="1"/>
  <c r="H38" i="13"/>
  <c r="G38" i="13"/>
  <c r="BW37" i="13"/>
  <c r="BM37" i="13"/>
  <c r="BN37" i="13" s="1"/>
  <c r="BG37" i="13"/>
  <c r="BH37" i="13" s="1"/>
  <c r="AZ37" i="13"/>
  <c r="AY37" i="13"/>
  <c r="AS37" i="13"/>
  <c r="AT37" i="13" s="1"/>
  <c r="AM37" i="13"/>
  <c r="AN37" i="13" s="1"/>
  <c r="AG37" i="13"/>
  <c r="AH37" i="13" s="1"/>
  <c r="Z37" i="13"/>
  <c r="Y37" i="13"/>
  <c r="S37" i="13"/>
  <c r="T37" i="13" s="1"/>
  <c r="M37" i="13"/>
  <c r="G37" i="13"/>
  <c r="H37" i="13" s="1"/>
  <c r="BW36" i="13"/>
  <c r="BR36" i="13"/>
  <c r="BM36" i="13"/>
  <c r="BN36" i="13" s="1"/>
  <c r="BG36" i="13"/>
  <c r="BH36" i="13" s="1"/>
  <c r="AY36" i="13"/>
  <c r="AZ36" i="13" s="1"/>
  <c r="AT36" i="13"/>
  <c r="AS36" i="13"/>
  <c r="AM36" i="13"/>
  <c r="AN36" i="13" s="1"/>
  <c r="AG36" i="13"/>
  <c r="AH36" i="13" s="1"/>
  <c r="Y36" i="13"/>
  <c r="Z36" i="13" s="1"/>
  <c r="T36" i="13"/>
  <c r="S36" i="13"/>
  <c r="M36" i="13"/>
  <c r="N36" i="13" s="1"/>
  <c r="G36" i="13"/>
  <c r="BW35" i="13"/>
  <c r="BN35" i="13"/>
  <c r="BM35" i="13"/>
  <c r="BG35" i="13"/>
  <c r="BH35" i="13" s="1"/>
  <c r="AY35" i="13"/>
  <c r="AZ35" i="13" s="1"/>
  <c r="AS35" i="13"/>
  <c r="AT35" i="13" s="1"/>
  <c r="AN35" i="13"/>
  <c r="AM35" i="13"/>
  <c r="AG35" i="13"/>
  <c r="AH35" i="13" s="1"/>
  <c r="Y35" i="13"/>
  <c r="Z35" i="13" s="1"/>
  <c r="S35" i="13"/>
  <c r="T35" i="13" s="1"/>
  <c r="N35" i="13"/>
  <c r="M35" i="13"/>
  <c r="G35" i="13"/>
  <c r="H35" i="13" s="1"/>
  <c r="BW34" i="13"/>
  <c r="BN34" i="13"/>
  <c r="BM34" i="13"/>
  <c r="BG34" i="13"/>
  <c r="BH34" i="13" s="1"/>
  <c r="AZ34" i="13"/>
  <c r="AY34" i="13"/>
  <c r="AS34" i="13"/>
  <c r="AT34" i="13" s="1"/>
  <c r="AN34" i="13"/>
  <c r="AM34" i="13"/>
  <c r="AG34" i="13"/>
  <c r="AH34" i="13" s="1"/>
  <c r="Z34" i="13"/>
  <c r="Y34" i="13"/>
  <c r="M34" i="13"/>
  <c r="N34" i="13" s="1"/>
  <c r="H34" i="13"/>
  <c r="G34" i="13"/>
  <c r="BW33" i="13"/>
  <c r="BR33" i="13"/>
  <c r="BN33" i="13"/>
  <c r="BM33" i="13"/>
  <c r="BG33" i="13"/>
  <c r="BH33" i="13" s="1"/>
  <c r="AZ33" i="13"/>
  <c r="AY33" i="13"/>
  <c r="AS33" i="13"/>
  <c r="AT33" i="13" s="1"/>
  <c r="AN33" i="13"/>
  <c r="AM33" i="13"/>
  <c r="AG33" i="13"/>
  <c r="AH33" i="13" s="1"/>
  <c r="Z33" i="13"/>
  <c r="Y33" i="13"/>
  <c r="S33" i="13"/>
  <c r="T33" i="13" s="1"/>
  <c r="N33" i="13"/>
  <c r="M33" i="13"/>
  <c r="G33" i="13"/>
  <c r="H33" i="13" s="1"/>
  <c r="BW32" i="13"/>
  <c r="BM32" i="13"/>
  <c r="BN32" i="13" s="1"/>
  <c r="BH32" i="13"/>
  <c r="BG32" i="13"/>
  <c r="AY32" i="13"/>
  <c r="AZ32" i="13" s="1"/>
  <c r="AT32" i="13"/>
  <c r="AS32" i="13"/>
  <c r="AM32" i="13"/>
  <c r="AN32" i="13" s="1"/>
  <c r="AH32" i="13"/>
  <c r="AG32" i="13"/>
  <c r="Y32" i="13"/>
  <c r="Z32" i="13" s="1"/>
  <c r="T32" i="13"/>
  <c r="S32" i="13"/>
  <c r="M32" i="13"/>
  <c r="N32" i="13" s="1"/>
  <c r="H32" i="13"/>
  <c r="G32" i="13"/>
  <c r="BQ32" i="13" s="1"/>
  <c r="BW31" i="13"/>
  <c r="BR31" i="13"/>
  <c r="BN31" i="13"/>
  <c r="BM31" i="13"/>
  <c r="BG31" i="13"/>
  <c r="BH31" i="13" s="1"/>
  <c r="AZ31" i="13"/>
  <c r="AY31" i="13"/>
  <c r="AS31" i="13"/>
  <c r="AT31" i="13" s="1"/>
  <c r="AN31" i="13"/>
  <c r="AM31" i="13"/>
  <c r="AG31" i="13"/>
  <c r="AH31" i="13" s="1"/>
  <c r="Z31" i="13"/>
  <c r="Y31" i="13"/>
  <c r="S31" i="13"/>
  <c r="T31" i="13" s="1"/>
  <c r="N31" i="13"/>
  <c r="M31" i="13"/>
  <c r="G31" i="13"/>
  <c r="H31" i="13" s="1"/>
  <c r="BW30" i="13"/>
  <c r="BM30" i="13"/>
  <c r="BN30" i="13" s="1"/>
  <c r="BH30" i="13"/>
  <c r="BG30" i="13"/>
  <c r="AY30" i="13"/>
  <c r="AZ30" i="13" s="1"/>
  <c r="AT30" i="13"/>
  <c r="AS30" i="13"/>
  <c r="AM30" i="13"/>
  <c r="AN30" i="13" s="1"/>
  <c r="AH30" i="13"/>
  <c r="AG30" i="13"/>
  <c r="Y30" i="13"/>
  <c r="Z30" i="13" s="1"/>
  <c r="T30" i="13"/>
  <c r="S30" i="13"/>
  <c r="M30" i="13"/>
  <c r="N30" i="13" s="1"/>
  <c r="H30" i="13"/>
  <c r="G30" i="13"/>
  <c r="BQ30" i="13" s="1"/>
  <c r="BW29" i="13"/>
  <c r="BN29" i="13"/>
  <c r="BM29" i="13"/>
  <c r="BG29" i="13"/>
  <c r="BH29" i="13" s="1"/>
  <c r="AZ29" i="13"/>
  <c r="AY29" i="13"/>
  <c r="AS29" i="13"/>
  <c r="AT29" i="13" s="1"/>
  <c r="AN29" i="13"/>
  <c r="AM29" i="13"/>
  <c r="AG29" i="13"/>
  <c r="AH29" i="13" s="1"/>
  <c r="Z29" i="13"/>
  <c r="Y29" i="13"/>
  <c r="S29" i="13"/>
  <c r="T29" i="13" s="1"/>
  <c r="N29" i="13"/>
  <c r="M29" i="13"/>
  <c r="BR29" i="13" s="1"/>
  <c r="G29" i="13"/>
  <c r="BW28" i="13"/>
  <c r="BM28" i="13"/>
  <c r="BN28" i="13" s="1"/>
  <c r="BH28" i="13"/>
  <c r="BG28" i="13"/>
  <c r="AY28" i="13"/>
  <c r="AZ28" i="13" s="1"/>
  <c r="AT28" i="13"/>
  <c r="AS28" i="13"/>
  <c r="AM28" i="13"/>
  <c r="AN28" i="13" s="1"/>
  <c r="AH28" i="13"/>
  <c r="AG28" i="13"/>
  <c r="Y28" i="13"/>
  <c r="Z28" i="13" s="1"/>
  <c r="T28" i="13"/>
  <c r="S28" i="13"/>
  <c r="M28" i="13"/>
  <c r="H28" i="13"/>
  <c r="G28" i="13"/>
  <c r="BQ28" i="13" s="1"/>
  <c r="BW27" i="13"/>
  <c r="BN27" i="13"/>
  <c r="BM27" i="13"/>
  <c r="BG27" i="13"/>
  <c r="BH27" i="13" s="1"/>
  <c r="AZ27" i="13"/>
  <c r="AY27" i="13"/>
  <c r="AS27" i="13"/>
  <c r="AT27" i="13" s="1"/>
  <c r="AN27" i="13"/>
  <c r="AM27" i="13"/>
  <c r="AG27" i="13"/>
  <c r="AH27" i="13" s="1"/>
  <c r="Z27" i="13"/>
  <c r="Y27" i="13"/>
  <c r="S27" i="13"/>
  <c r="T27" i="13" s="1"/>
  <c r="N27" i="13"/>
  <c r="M27" i="13"/>
  <c r="BR27" i="13" s="1"/>
  <c r="G27" i="13"/>
  <c r="H27" i="13" s="1"/>
  <c r="BW26" i="13"/>
  <c r="BM26" i="13"/>
  <c r="BN26" i="13" s="1"/>
  <c r="BH26" i="13"/>
  <c r="BG26" i="13"/>
  <c r="AY26" i="13"/>
  <c r="AZ26" i="13" s="1"/>
  <c r="AT26" i="13"/>
  <c r="AS26" i="13"/>
  <c r="AM26" i="13"/>
  <c r="AN26" i="13" s="1"/>
  <c r="AH26" i="13"/>
  <c r="AG26" i="13"/>
  <c r="Y26" i="13"/>
  <c r="Z26" i="13" s="1"/>
  <c r="T26" i="13"/>
  <c r="S26" i="13"/>
  <c r="M26" i="13"/>
  <c r="N26" i="13" s="1"/>
  <c r="H26" i="13"/>
  <c r="G26" i="13"/>
  <c r="BQ26" i="13" s="1"/>
  <c r="BW25" i="13"/>
  <c r="BN25" i="13"/>
  <c r="BM25" i="13"/>
  <c r="BG25" i="13"/>
  <c r="BH25" i="13" s="1"/>
  <c r="AZ25" i="13"/>
  <c r="AY25" i="13"/>
  <c r="AS25" i="13"/>
  <c r="AT25" i="13" s="1"/>
  <c r="AN25" i="13"/>
  <c r="AM25" i="13"/>
  <c r="AG25" i="13"/>
  <c r="AH25" i="13" s="1"/>
  <c r="Z25" i="13"/>
  <c r="Y25" i="13"/>
  <c r="S25" i="13"/>
  <c r="T25" i="13" s="1"/>
  <c r="N25" i="13"/>
  <c r="M25" i="13"/>
  <c r="BR25" i="13" s="1"/>
  <c r="G25" i="13"/>
  <c r="H25" i="13" s="1"/>
  <c r="BW24" i="13"/>
  <c r="BM24" i="13"/>
  <c r="BN24" i="13" s="1"/>
  <c r="BH24" i="13"/>
  <c r="BG24" i="13"/>
  <c r="AY24" i="13"/>
  <c r="AZ24" i="13" s="1"/>
  <c r="AT24" i="13"/>
  <c r="AS24" i="13"/>
  <c r="AM24" i="13"/>
  <c r="AN24" i="13" s="1"/>
  <c r="AH24" i="13"/>
  <c r="AG24" i="13"/>
  <c r="Y24" i="13"/>
  <c r="Z24" i="13" s="1"/>
  <c r="T24" i="13"/>
  <c r="S24" i="13"/>
  <c r="M24" i="13"/>
  <c r="H24" i="13"/>
  <c r="G24" i="13"/>
  <c r="BQ24" i="13" s="1"/>
  <c r="BW23" i="13"/>
  <c r="BN23" i="13"/>
  <c r="BM23" i="13"/>
  <c r="BG23" i="13"/>
  <c r="BH23" i="13" s="1"/>
  <c r="AZ23" i="13"/>
  <c r="AY23" i="13"/>
  <c r="AS23" i="13"/>
  <c r="AT23" i="13" s="1"/>
  <c r="AN23" i="13"/>
  <c r="AM23" i="13"/>
  <c r="AG23" i="13"/>
  <c r="AH23" i="13" s="1"/>
  <c r="Y23" i="13"/>
  <c r="Z23" i="13" s="1"/>
  <c r="S23" i="13"/>
  <c r="T23" i="13" s="1"/>
  <c r="M23" i="13"/>
  <c r="G23" i="13"/>
  <c r="H23" i="13" s="1"/>
  <c r="BW22" i="13"/>
  <c r="BM22" i="13"/>
  <c r="BN22" i="13" s="1"/>
  <c r="BG22" i="13"/>
  <c r="BH22" i="13" s="1"/>
  <c r="AY22" i="13"/>
  <c r="AZ22" i="13" s="1"/>
  <c r="AS22" i="13"/>
  <c r="AT22" i="13" s="1"/>
  <c r="AM22" i="13"/>
  <c r="AN22" i="13" s="1"/>
  <c r="AH22" i="13"/>
  <c r="AG22" i="13"/>
  <c r="Y22" i="13"/>
  <c r="Z22" i="13" s="1"/>
  <c r="S22" i="13"/>
  <c r="T22" i="13" s="1"/>
  <c r="M22" i="13"/>
  <c r="N22" i="13" s="1"/>
  <c r="H22" i="13"/>
  <c r="G22" i="13"/>
  <c r="BQ22" i="13" s="1"/>
  <c r="BW21" i="13"/>
  <c r="BM21" i="13"/>
  <c r="BN21" i="13" s="1"/>
  <c r="BG21" i="13"/>
  <c r="BH21" i="13" s="1"/>
  <c r="AZ21" i="13"/>
  <c r="AY21" i="13"/>
  <c r="AS21" i="13"/>
  <c r="AT21" i="13" s="1"/>
  <c r="AM21" i="13"/>
  <c r="AN21" i="13" s="1"/>
  <c r="AG21" i="13"/>
  <c r="AH21" i="13" s="1"/>
  <c r="Z21" i="13"/>
  <c r="Y21" i="13"/>
  <c r="S21" i="13"/>
  <c r="T21" i="13" s="1"/>
  <c r="M21" i="13"/>
  <c r="G21" i="13"/>
  <c r="H21" i="13" s="1"/>
  <c r="BW20" i="13"/>
  <c r="BM20" i="13"/>
  <c r="BN20" i="13" s="1"/>
  <c r="BH20" i="13"/>
  <c r="BG20" i="13"/>
  <c r="AY20" i="13"/>
  <c r="AZ20" i="13" s="1"/>
  <c r="AS20" i="13"/>
  <c r="AT20" i="13" s="1"/>
  <c r="AM20" i="13"/>
  <c r="AN20" i="13" s="1"/>
  <c r="AH20" i="13"/>
  <c r="AG20" i="13"/>
  <c r="Y20" i="13"/>
  <c r="Z20" i="13" s="1"/>
  <c r="S20" i="13"/>
  <c r="T20" i="13" s="1"/>
  <c r="M20" i="13"/>
  <c r="N20" i="13" s="1"/>
  <c r="H20" i="13"/>
  <c r="G20" i="13"/>
  <c r="BW19" i="13"/>
  <c r="BM19" i="13"/>
  <c r="BN19" i="13" s="1"/>
  <c r="BG19" i="13"/>
  <c r="BH19" i="13" s="1"/>
  <c r="AZ19" i="13"/>
  <c r="AY19" i="13"/>
  <c r="AS19" i="13"/>
  <c r="AT19" i="13" s="1"/>
  <c r="AM19" i="13"/>
  <c r="AN19" i="13" s="1"/>
  <c r="AG19" i="13"/>
  <c r="AH19" i="13" s="1"/>
  <c r="Z19" i="13"/>
  <c r="Y19" i="13"/>
  <c r="S19" i="13"/>
  <c r="T19" i="13" s="1"/>
  <c r="M19" i="13"/>
  <c r="G19" i="13"/>
  <c r="H19" i="13" s="1"/>
  <c r="BW18" i="13"/>
  <c r="BM18" i="13"/>
  <c r="BN18" i="13" s="1"/>
  <c r="BH18" i="13"/>
  <c r="BG18" i="13"/>
  <c r="AY18" i="13"/>
  <c r="AZ18" i="13" s="1"/>
  <c r="AS18" i="13"/>
  <c r="AT18" i="13" s="1"/>
  <c r="AM18" i="13"/>
  <c r="AN18" i="13" s="1"/>
  <c r="AH18" i="13"/>
  <c r="AG18" i="13"/>
  <c r="Y18" i="13"/>
  <c r="Z18" i="13" s="1"/>
  <c r="S18" i="13"/>
  <c r="T18" i="13" s="1"/>
  <c r="M18" i="13"/>
  <c r="N18" i="13" s="1"/>
  <c r="H18" i="13"/>
  <c r="G18" i="13"/>
  <c r="BW17" i="13"/>
  <c r="BM17" i="13"/>
  <c r="BN17" i="13" s="1"/>
  <c r="BG17" i="13"/>
  <c r="BH17" i="13" s="1"/>
  <c r="AZ17" i="13"/>
  <c r="AY17" i="13"/>
  <c r="AS17" i="13"/>
  <c r="AT17" i="13" s="1"/>
  <c r="AM17" i="13"/>
  <c r="AN17" i="13" s="1"/>
  <c r="AG17" i="13"/>
  <c r="AH17" i="13" s="1"/>
  <c r="Z17" i="13"/>
  <c r="Y17" i="13"/>
  <c r="S17" i="13"/>
  <c r="T17" i="13" s="1"/>
  <c r="M17" i="13"/>
  <c r="G17" i="13"/>
  <c r="H17" i="13" s="1"/>
  <c r="BW16" i="13"/>
  <c r="BM16" i="13"/>
  <c r="BN16" i="13" s="1"/>
  <c r="BH16" i="13"/>
  <c r="BG16" i="13"/>
  <c r="AY16" i="13"/>
  <c r="AZ16" i="13" s="1"/>
  <c r="AS16" i="13"/>
  <c r="AT16" i="13" s="1"/>
  <c r="AM16" i="13"/>
  <c r="AN16" i="13" s="1"/>
  <c r="AH16" i="13"/>
  <c r="AG16" i="13"/>
  <c r="Y16" i="13"/>
  <c r="Z16" i="13" s="1"/>
  <c r="S16" i="13"/>
  <c r="T16" i="13" s="1"/>
  <c r="M16" i="13"/>
  <c r="N16" i="13" s="1"/>
  <c r="H16" i="13"/>
  <c r="G16" i="13"/>
  <c r="BW15" i="13"/>
  <c r="BM15" i="13"/>
  <c r="BN15" i="13" s="1"/>
  <c r="BG15" i="13"/>
  <c r="BH15" i="13" s="1"/>
  <c r="AZ15" i="13"/>
  <c r="AY15" i="13"/>
  <c r="AS15" i="13"/>
  <c r="AT15" i="13" s="1"/>
  <c r="AM15" i="13"/>
  <c r="AN15" i="13" s="1"/>
  <c r="AG15" i="13"/>
  <c r="AH15" i="13" s="1"/>
  <c r="Z15" i="13"/>
  <c r="Y15" i="13"/>
  <c r="S15" i="13"/>
  <c r="T15" i="13" s="1"/>
  <c r="M15" i="13"/>
  <c r="G15" i="13"/>
  <c r="H15" i="13" s="1"/>
  <c r="BW14" i="13"/>
  <c r="BM14" i="13"/>
  <c r="BN14" i="13" s="1"/>
  <c r="BH14" i="13"/>
  <c r="BG14" i="13"/>
  <c r="AY14" i="13"/>
  <c r="AZ14" i="13" s="1"/>
  <c r="AS14" i="13"/>
  <c r="AT14" i="13" s="1"/>
  <c r="AM14" i="13"/>
  <c r="AN14" i="13" s="1"/>
  <c r="AH14" i="13"/>
  <c r="AG14" i="13"/>
  <c r="Y14" i="13"/>
  <c r="Z14" i="13" s="1"/>
  <c r="S14" i="13"/>
  <c r="T14" i="13" s="1"/>
  <c r="M14" i="13"/>
  <c r="N14" i="13" s="1"/>
  <c r="H14" i="13"/>
  <c r="G14" i="13"/>
  <c r="BW13" i="13"/>
  <c r="BM13" i="13"/>
  <c r="BN13" i="13" s="1"/>
  <c r="BG13" i="13"/>
  <c r="BH13" i="13" s="1"/>
  <c r="AY13" i="13"/>
  <c r="AZ13" i="13" s="1"/>
  <c r="AS13" i="13"/>
  <c r="AT13" i="13" s="1"/>
  <c r="AM13" i="13"/>
  <c r="AN13" i="13" s="1"/>
  <c r="AG13" i="13"/>
  <c r="AH13" i="13" s="1"/>
  <c r="Z13" i="13"/>
  <c r="Y13" i="13"/>
  <c r="S13" i="13"/>
  <c r="T13" i="13" s="1"/>
  <c r="N13" i="13"/>
  <c r="M13" i="13"/>
  <c r="G13" i="13"/>
  <c r="H13" i="13" s="1"/>
  <c r="BW12" i="13"/>
  <c r="BM12" i="13"/>
  <c r="BN12" i="13" s="1"/>
  <c r="BH12" i="13"/>
  <c r="BG12" i="13"/>
  <c r="AY12" i="13"/>
  <c r="AZ12" i="13" s="1"/>
  <c r="AT12" i="13"/>
  <c r="AS12" i="13"/>
  <c r="AM12" i="13"/>
  <c r="AN12" i="13" s="1"/>
  <c r="AG12" i="13"/>
  <c r="AH12" i="13" s="1"/>
  <c r="Y12" i="13"/>
  <c r="Z12" i="13" s="1"/>
  <c r="S12" i="13"/>
  <c r="T12" i="13" s="1"/>
  <c r="M12" i="13"/>
  <c r="N12" i="13" s="1"/>
  <c r="H12" i="13"/>
  <c r="G12" i="13"/>
  <c r="BW11" i="13"/>
  <c r="BN11" i="13"/>
  <c r="BM11" i="13"/>
  <c r="BG11" i="13"/>
  <c r="BH11" i="13" s="1"/>
  <c r="AY11" i="13"/>
  <c r="AZ11" i="13" s="1"/>
  <c r="AS11" i="13"/>
  <c r="AT11" i="13" s="1"/>
  <c r="AM11" i="13"/>
  <c r="AN11" i="13" s="1"/>
  <c r="AG11" i="13"/>
  <c r="AH11" i="13" s="1"/>
  <c r="Z11" i="13"/>
  <c r="Y11" i="13"/>
  <c r="S11" i="13"/>
  <c r="T11" i="13" s="1"/>
  <c r="N11" i="13"/>
  <c r="M11" i="13"/>
  <c r="G11" i="13"/>
  <c r="H11" i="13" s="1"/>
  <c r="BW10" i="13"/>
  <c r="BQ10" i="13"/>
  <c r="BM10" i="13"/>
  <c r="BN10" i="13" s="1"/>
  <c r="BH10" i="13"/>
  <c r="BG10" i="13"/>
  <c r="AY10" i="13"/>
  <c r="AZ10" i="13" s="1"/>
  <c r="AT10" i="13"/>
  <c r="AS10" i="13"/>
  <c r="AM10" i="13"/>
  <c r="AN10" i="13" s="1"/>
  <c r="AH10" i="13"/>
  <c r="AG10" i="13"/>
  <c r="Y10" i="13"/>
  <c r="Z10" i="13" s="1"/>
  <c r="T10" i="13"/>
  <c r="S10" i="13"/>
  <c r="M10" i="13"/>
  <c r="BR10" i="13" s="1"/>
  <c r="H10" i="13"/>
  <c r="G10" i="13"/>
  <c r="BW9" i="13"/>
  <c r="BR9" i="13"/>
  <c r="BN9" i="13"/>
  <c r="BM9" i="13"/>
  <c r="BG9" i="13"/>
  <c r="BH9" i="13" s="1"/>
  <c r="AZ9" i="13"/>
  <c r="AY9" i="13"/>
  <c r="AS9" i="13"/>
  <c r="AT9" i="13" s="1"/>
  <c r="AN9" i="13"/>
  <c r="AM9" i="13"/>
  <c r="AG9" i="13"/>
  <c r="AH9" i="13" s="1"/>
  <c r="Z9" i="13"/>
  <c r="Y9" i="13"/>
  <c r="S9" i="13"/>
  <c r="T9" i="13" s="1"/>
  <c r="N9" i="13"/>
  <c r="M9" i="13"/>
  <c r="G9" i="13"/>
  <c r="H9" i="13" s="1"/>
  <c r="BW8" i="13"/>
  <c r="BR8" i="13"/>
  <c r="BM8" i="13"/>
  <c r="BN8" i="13" s="1"/>
  <c r="BH8" i="13"/>
  <c r="BG8" i="13"/>
  <c r="AY8" i="13"/>
  <c r="AZ8" i="13" s="1"/>
  <c r="AT8" i="13"/>
  <c r="AS8" i="13"/>
  <c r="AM8" i="13"/>
  <c r="AN8" i="13" s="1"/>
  <c r="AH8" i="13"/>
  <c r="AG8" i="13"/>
  <c r="Y8" i="13"/>
  <c r="Z8" i="13" s="1"/>
  <c r="T8" i="13"/>
  <c r="S8" i="13"/>
  <c r="M8" i="13"/>
  <c r="N8" i="13" s="1"/>
  <c r="H8" i="13"/>
  <c r="G8" i="13"/>
  <c r="BQ8" i="13" s="1"/>
  <c r="BS8" i="13" s="1"/>
  <c r="BT8" i="13" s="1"/>
  <c r="BU8" i="13" s="1"/>
  <c r="BW7" i="13"/>
  <c r="BR7" i="13"/>
  <c r="BN7" i="13"/>
  <c r="BM7" i="13"/>
  <c r="BG7" i="13"/>
  <c r="BH7" i="13" s="1"/>
  <c r="AZ7" i="13"/>
  <c r="AY7" i="13"/>
  <c r="AS7" i="13"/>
  <c r="AT7" i="13" s="1"/>
  <c r="AN7" i="13"/>
  <c r="AM7" i="13"/>
  <c r="AG7" i="13"/>
  <c r="AH7" i="13" s="1"/>
  <c r="Z7" i="13"/>
  <c r="Y7" i="13"/>
  <c r="S7" i="13"/>
  <c r="T7" i="13" s="1"/>
  <c r="N7" i="13"/>
  <c r="M7" i="13"/>
  <c r="G7" i="13"/>
  <c r="H7" i="13" s="1"/>
  <c r="BR6" i="13"/>
  <c r="BG6" i="13"/>
  <c r="AS6" i="13"/>
  <c r="AG6" i="13"/>
  <c r="S6" i="13"/>
  <c r="G6" i="13"/>
  <c r="BQ6" i="13" s="1"/>
  <c r="BS6" i="13" s="1"/>
  <c r="G19" i="16" l="1"/>
  <c r="L19" i="16" s="1"/>
  <c r="C21" i="16"/>
  <c r="I21" i="16" s="1"/>
  <c r="L21" i="16" s="1"/>
  <c r="C115" i="16"/>
  <c r="I115" i="16" s="1"/>
  <c r="L115" i="16" s="1"/>
  <c r="G348" i="16"/>
  <c r="L348" i="16" s="1"/>
  <c r="C396" i="16"/>
  <c r="I396" i="16" s="1"/>
  <c r="L396" i="16" s="1"/>
  <c r="G394" i="16"/>
  <c r="L394" i="16" s="1"/>
  <c r="G582" i="16"/>
  <c r="L582" i="16" s="1"/>
  <c r="D488" i="16"/>
  <c r="G14" i="16"/>
  <c r="D20" i="16"/>
  <c r="G20" i="16" s="1"/>
  <c r="L20" i="16" s="1"/>
  <c r="D114" i="16"/>
  <c r="G114" i="16" s="1"/>
  <c r="L114" i="16" s="1"/>
  <c r="D207" i="16"/>
  <c r="D208" i="16"/>
  <c r="G208" i="16" s="1"/>
  <c r="L208" i="16" s="1"/>
  <c r="D255" i="16"/>
  <c r="G255" i="16" s="1"/>
  <c r="L255" i="16" s="1"/>
  <c r="D301" i="16"/>
  <c r="D302" i="16"/>
  <c r="G302" i="16" s="1"/>
  <c r="L302" i="16" s="1"/>
  <c r="D535" i="16"/>
  <c r="D536" i="16"/>
  <c r="G536" i="16" s="1"/>
  <c r="L536" i="16" s="1"/>
  <c r="D676" i="16"/>
  <c r="D677" i="16"/>
  <c r="G677" i="16" s="1"/>
  <c r="L677" i="16" s="1"/>
  <c r="C725" i="16"/>
  <c r="I725" i="16" s="1"/>
  <c r="L725" i="16" s="1"/>
  <c r="D864" i="16"/>
  <c r="G999" i="16"/>
  <c r="D1005" i="16"/>
  <c r="G1093" i="16"/>
  <c r="D1099" i="16"/>
  <c r="D67" i="16"/>
  <c r="G67" i="16" s="1"/>
  <c r="L67" i="16" s="1"/>
  <c r="C68" i="16"/>
  <c r="I68" i="16" s="1"/>
  <c r="L68" i="16" s="1"/>
  <c r="D489" i="16"/>
  <c r="G489" i="16" s="1"/>
  <c r="L489" i="16" s="1"/>
  <c r="D441" i="16"/>
  <c r="D442" i="16"/>
  <c r="G442" i="16" s="1"/>
  <c r="L442" i="16" s="1"/>
  <c r="D629" i="16"/>
  <c r="D630" i="16"/>
  <c r="G630" i="16" s="1"/>
  <c r="L630" i="16" s="1"/>
  <c r="G717" i="16"/>
  <c r="M764" i="16"/>
  <c r="D771" i="16"/>
  <c r="G771" i="16" s="1"/>
  <c r="L771" i="16" s="1"/>
  <c r="D958" i="16"/>
  <c r="D349" i="16"/>
  <c r="G349" i="16" s="1"/>
  <c r="L349" i="16" s="1"/>
  <c r="D395" i="16"/>
  <c r="G395" i="16" s="1"/>
  <c r="L395" i="16" s="1"/>
  <c r="C162" i="16"/>
  <c r="I162" i="16" s="1"/>
  <c r="L162" i="16" s="1"/>
  <c r="C256" i="16"/>
  <c r="I256" i="16" s="1"/>
  <c r="L256" i="16" s="1"/>
  <c r="D583" i="16"/>
  <c r="G583" i="16" s="1"/>
  <c r="L583" i="16" s="1"/>
  <c r="M717" i="16"/>
  <c r="D724" i="16"/>
  <c r="G724" i="16" s="1"/>
  <c r="L724" i="16" s="1"/>
  <c r="G723" i="16"/>
  <c r="L723" i="16" s="1"/>
  <c r="D770" i="16"/>
  <c r="D817" i="16"/>
  <c r="D911" i="16"/>
  <c r="G1046" i="16"/>
  <c r="D1052" i="16"/>
  <c r="G765" i="16"/>
  <c r="D865" i="16"/>
  <c r="G865" i="16" s="1"/>
  <c r="L865" i="16" s="1"/>
  <c r="D1146" i="16"/>
  <c r="D1193" i="16"/>
  <c r="D1240" i="16"/>
  <c r="D1287" i="16"/>
  <c r="G1475" i="16"/>
  <c r="L1475" i="16" s="1"/>
  <c r="D1194" i="16"/>
  <c r="G1194" i="16" s="1"/>
  <c r="L1194" i="16" s="1"/>
  <c r="G1428" i="16"/>
  <c r="L1428" i="16" s="1"/>
  <c r="C1430" i="16"/>
  <c r="I1430" i="16" s="1"/>
  <c r="L1430" i="16" s="1"/>
  <c r="D1429" i="16"/>
  <c r="G1429" i="16" s="1"/>
  <c r="L1429" i="16" s="1"/>
  <c r="D1476" i="16"/>
  <c r="G1476" i="16" s="1"/>
  <c r="L1476" i="16" s="1"/>
  <c r="D1334" i="16"/>
  <c r="D1381" i="16"/>
  <c r="BS10" i="13"/>
  <c r="BT10" i="13" s="1"/>
  <c r="BU10" i="13" s="1"/>
  <c r="BQ7" i="13"/>
  <c r="BS7" i="13" s="1"/>
  <c r="BT7" i="13" s="1"/>
  <c r="BU7" i="13" s="1"/>
  <c r="BQ9" i="13"/>
  <c r="BS9" i="13" s="1"/>
  <c r="BT9" i="13" s="1"/>
  <c r="BU9" i="13" s="1"/>
  <c r="N10" i="13"/>
  <c r="BQ11" i="13"/>
  <c r="BQ12" i="13"/>
  <c r="BS12" i="13" s="1"/>
  <c r="BT12" i="13" s="1"/>
  <c r="BU12" i="13" s="1"/>
  <c r="BQ13" i="13"/>
  <c r="BS13" i="13" s="1"/>
  <c r="BT13" i="13" s="1"/>
  <c r="BU13" i="13" s="1"/>
  <c r="BQ14" i="13"/>
  <c r="BS14" i="13" s="1"/>
  <c r="BT14" i="13" s="1"/>
  <c r="BU14" i="13" s="1"/>
  <c r="BQ15" i="13"/>
  <c r="BQ16" i="13"/>
  <c r="BQ17" i="13"/>
  <c r="BQ18" i="13"/>
  <c r="BS18" i="13" s="1"/>
  <c r="BT18" i="13" s="1"/>
  <c r="BU18" i="13" s="1"/>
  <c r="BQ19" i="13"/>
  <c r="BQ20" i="13"/>
  <c r="BS20" i="13" s="1"/>
  <c r="BT20" i="13" s="1"/>
  <c r="BU20" i="13" s="1"/>
  <c r="N28" i="13"/>
  <c r="BR28" i="13"/>
  <c r="BS28" i="13" s="1"/>
  <c r="BT28" i="13" s="1"/>
  <c r="BU28" i="13" s="1"/>
  <c r="BQ31" i="13"/>
  <c r="BS31" i="13" s="1"/>
  <c r="BT31" i="13" s="1"/>
  <c r="BU31" i="13" s="1"/>
  <c r="BQ33" i="13"/>
  <c r="BS33" i="13" s="1"/>
  <c r="BT33" i="13" s="1"/>
  <c r="BU33" i="13" s="1"/>
  <c r="BR12" i="13"/>
  <c r="BR14" i="13"/>
  <c r="BR16" i="13"/>
  <c r="BR18" i="13"/>
  <c r="BR20" i="13"/>
  <c r="N24" i="13"/>
  <c r="BR24" i="13"/>
  <c r="BS24" i="13" s="1"/>
  <c r="BT24" i="13" s="1"/>
  <c r="BU24" i="13" s="1"/>
  <c r="BR26" i="13"/>
  <c r="BS26" i="13" s="1"/>
  <c r="BT26" i="13" s="1"/>
  <c r="BU26" i="13" s="1"/>
  <c r="BR11" i="13"/>
  <c r="BR13" i="13"/>
  <c r="BR15" i="13"/>
  <c r="BR17" i="13"/>
  <c r="BR19" i="13"/>
  <c r="BR21" i="13"/>
  <c r="BR22" i="13"/>
  <c r="BS22" i="13" s="1"/>
  <c r="BT22" i="13" s="1"/>
  <c r="BU22" i="13" s="1"/>
  <c r="BR23" i="13"/>
  <c r="N23" i="13"/>
  <c r="H36" i="13"/>
  <c r="BQ36" i="13"/>
  <c r="BS36" i="13" s="1"/>
  <c r="BT36" i="13" s="1"/>
  <c r="BU36" i="13" s="1"/>
  <c r="N15" i="13"/>
  <c r="N17" i="13"/>
  <c r="N19" i="13"/>
  <c r="N21" i="13"/>
  <c r="BQ21" i="13"/>
  <c r="BS21" i="13" s="1"/>
  <c r="BT21" i="13" s="1"/>
  <c r="BU21" i="13" s="1"/>
  <c r="BQ23" i="13"/>
  <c r="BQ25" i="13"/>
  <c r="BS25" i="13" s="1"/>
  <c r="BT25" i="13" s="1"/>
  <c r="BU25" i="13" s="1"/>
  <c r="BQ27" i="13"/>
  <c r="BS27" i="13" s="1"/>
  <c r="BT27" i="13" s="1"/>
  <c r="BU27" i="13" s="1"/>
  <c r="H29" i="13"/>
  <c r="BQ29" i="13"/>
  <c r="BS29" i="13" s="1"/>
  <c r="BT29" i="13" s="1"/>
  <c r="BU29" i="13" s="1"/>
  <c r="BR30" i="13"/>
  <c r="BS30" i="13" s="1"/>
  <c r="BT30" i="13" s="1"/>
  <c r="BU30" i="13" s="1"/>
  <c r="BR32" i="13"/>
  <c r="BS32" i="13" s="1"/>
  <c r="BT32" i="13" s="1"/>
  <c r="BU32" i="13" s="1"/>
  <c r="BR35" i="13"/>
  <c r="BR37" i="13"/>
  <c r="BQ38" i="13"/>
  <c r="BS38" i="13" s="1"/>
  <c r="BT38" i="13" s="1"/>
  <c r="BU38" i="13" s="1"/>
  <c r="N37" i="13"/>
  <c r="BR39" i="13"/>
  <c r="BQ35" i="13"/>
  <c r="BQ37" i="13"/>
  <c r="BS37" i="13" s="1"/>
  <c r="BT37" i="13" s="1"/>
  <c r="BU37" i="13" s="1"/>
  <c r="BQ39" i="13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3" i="17"/>
  <c r="P34" i="17"/>
  <c r="P35" i="17"/>
  <c r="P36" i="17"/>
  <c r="P37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3" i="17"/>
  <c r="N34" i="17"/>
  <c r="N35" i="17"/>
  <c r="N36" i="17"/>
  <c r="N37" i="17"/>
  <c r="M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6" i="17"/>
  <c r="Q27" i="17"/>
  <c r="Q28" i="17"/>
  <c r="Q29" i="17"/>
  <c r="Q30" i="17"/>
  <c r="Q31" i="17"/>
  <c r="Q33" i="17"/>
  <c r="Q34" i="17"/>
  <c r="Q35" i="17"/>
  <c r="Q36" i="17"/>
  <c r="Q37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6" i="17"/>
  <c r="O27" i="17"/>
  <c r="O28" i="17"/>
  <c r="O29" i="17"/>
  <c r="O30" i="17"/>
  <c r="O31" i="17"/>
  <c r="O33" i="17"/>
  <c r="O34" i="17"/>
  <c r="O35" i="17"/>
  <c r="O36" i="17"/>
  <c r="O37" i="17"/>
  <c r="M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6" i="17"/>
  <c r="M27" i="17"/>
  <c r="M28" i="17"/>
  <c r="M29" i="17"/>
  <c r="M30" i="17"/>
  <c r="M31" i="17"/>
  <c r="M33" i="17"/>
  <c r="M34" i="17"/>
  <c r="M35" i="17"/>
  <c r="M36" i="17"/>
  <c r="M37" i="17"/>
  <c r="L6" i="17"/>
  <c r="L7" i="17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3" i="17"/>
  <c r="L34" i="17"/>
  <c r="L35" i="17"/>
  <c r="L36" i="17"/>
  <c r="L37" i="17"/>
  <c r="L5" i="17"/>
  <c r="Q5" i="17"/>
  <c r="P5" i="17"/>
  <c r="O5" i="17"/>
  <c r="N5" i="17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6" i="10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6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7" i="10"/>
  <c r="O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9" i="10"/>
  <c r="L30" i="10"/>
  <c r="L31" i="10"/>
  <c r="L32" i="10"/>
  <c r="L33" i="10"/>
  <c r="L34" i="10"/>
  <c r="L35" i="10"/>
  <c r="L36" i="10"/>
  <c r="L37" i="10"/>
  <c r="L38" i="10"/>
  <c r="L6" i="10"/>
  <c r="G1287" i="16" l="1"/>
  <c r="L1287" i="16" s="1"/>
  <c r="C1289" i="16"/>
  <c r="I1289" i="16" s="1"/>
  <c r="L1289" i="16" s="1"/>
  <c r="G207" i="16"/>
  <c r="L207" i="16" s="1"/>
  <c r="C209" i="16"/>
  <c r="I209" i="16" s="1"/>
  <c r="L209" i="16" s="1"/>
  <c r="G488" i="16"/>
  <c r="L488" i="16" s="1"/>
  <c r="C490" i="16"/>
  <c r="I490" i="16" s="1"/>
  <c r="L490" i="16" s="1"/>
  <c r="G1240" i="16"/>
  <c r="L1240" i="16" s="1"/>
  <c r="C1242" i="16"/>
  <c r="I1242" i="16" s="1"/>
  <c r="L1242" i="16" s="1"/>
  <c r="G817" i="16"/>
  <c r="L817" i="16" s="1"/>
  <c r="C819" i="16"/>
  <c r="I819" i="16" s="1"/>
  <c r="L819" i="16" s="1"/>
  <c r="G676" i="16"/>
  <c r="L676" i="16" s="1"/>
  <c r="C678" i="16"/>
  <c r="I678" i="16" s="1"/>
  <c r="L678" i="16" s="1"/>
  <c r="C303" i="16"/>
  <c r="I303" i="16" s="1"/>
  <c r="L303" i="16" s="1"/>
  <c r="G301" i="16"/>
  <c r="L301" i="16" s="1"/>
  <c r="C1477" i="16"/>
  <c r="I1477" i="16" s="1"/>
  <c r="L1477" i="16" s="1"/>
  <c r="G1193" i="16"/>
  <c r="L1193" i="16" s="1"/>
  <c r="C1195" i="16"/>
  <c r="I1195" i="16" s="1"/>
  <c r="L1195" i="16" s="1"/>
  <c r="G1052" i="16"/>
  <c r="L1052" i="16" s="1"/>
  <c r="C1054" i="16"/>
  <c r="I1054" i="16" s="1"/>
  <c r="L1054" i="16" s="1"/>
  <c r="C772" i="16"/>
  <c r="I772" i="16" s="1"/>
  <c r="L772" i="16" s="1"/>
  <c r="G770" i="16"/>
  <c r="L770" i="16" s="1"/>
  <c r="G441" i="16"/>
  <c r="L441" i="16" s="1"/>
  <c r="C443" i="16"/>
  <c r="I443" i="16" s="1"/>
  <c r="L443" i="16" s="1"/>
  <c r="G1099" i="16"/>
  <c r="L1099" i="16" s="1"/>
  <c r="C1101" i="16"/>
  <c r="I1101" i="16" s="1"/>
  <c r="L1101" i="16" s="1"/>
  <c r="C866" i="16"/>
  <c r="I866" i="16" s="1"/>
  <c r="L866" i="16" s="1"/>
  <c r="G864" i="16"/>
  <c r="L864" i="16" s="1"/>
  <c r="C584" i="16"/>
  <c r="I584" i="16" s="1"/>
  <c r="L584" i="16" s="1"/>
  <c r="C350" i="16"/>
  <c r="I350" i="16" s="1"/>
  <c r="L350" i="16" s="1"/>
  <c r="G1381" i="16"/>
  <c r="L1381" i="16" s="1"/>
  <c r="C1383" i="16"/>
  <c r="I1383" i="16" s="1"/>
  <c r="L1383" i="16" s="1"/>
  <c r="G535" i="16"/>
  <c r="L535" i="16" s="1"/>
  <c r="C537" i="16"/>
  <c r="I537" i="16" s="1"/>
  <c r="L537" i="16" s="1"/>
  <c r="G1146" i="16"/>
  <c r="L1146" i="16" s="1"/>
  <c r="C1148" i="16"/>
  <c r="I1148" i="16" s="1"/>
  <c r="L1148" i="16" s="1"/>
  <c r="C960" i="16"/>
  <c r="I960" i="16" s="1"/>
  <c r="L960" i="16" s="1"/>
  <c r="G958" i="16"/>
  <c r="L958" i="16" s="1"/>
  <c r="G1334" i="16"/>
  <c r="L1334" i="16" s="1"/>
  <c r="C1336" i="16"/>
  <c r="I1336" i="16" s="1"/>
  <c r="L1336" i="16" s="1"/>
  <c r="C913" i="16"/>
  <c r="I913" i="16" s="1"/>
  <c r="L913" i="16" s="1"/>
  <c r="G911" i="16"/>
  <c r="L911" i="16" s="1"/>
  <c r="G629" i="16"/>
  <c r="L629" i="16" s="1"/>
  <c r="C631" i="16"/>
  <c r="I631" i="16" s="1"/>
  <c r="L631" i="16" s="1"/>
  <c r="G1005" i="16"/>
  <c r="L1005" i="16" s="1"/>
  <c r="C1007" i="16"/>
  <c r="I1007" i="16" s="1"/>
  <c r="L1007" i="16" s="1"/>
  <c r="BS17" i="13"/>
  <c r="BT17" i="13" s="1"/>
  <c r="BU17" i="13" s="1"/>
  <c r="BS16" i="13"/>
  <c r="BT16" i="13" s="1"/>
  <c r="BU16" i="13" s="1"/>
  <c r="BS35" i="13"/>
  <c r="BT35" i="13" s="1"/>
  <c r="BU35" i="13" s="1"/>
  <c r="BS23" i="13"/>
  <c r="BT23" i="13" s="1"/>
  <c r="BU23" i="13" s="1"/>
  <c r="BS19" i="13"/>
  <c r="BT19" i="13" s="1"/>
  <c r="BU19" i="13" s="1"/>
  <c r="BS15" i="13"/>
  <c r="BT15" i="13" s="1"/>
  <c r="BU15" i="13" s="1"/>
  <c r="BS11" i="13"/>
  <c r="BT11" i="13" s="1"/>
  <c r="BU11" i="13" s="1"/>
  <c r="BS39" i="13"/>
  <c r="BT39" i="13" s="1"/>
  <c r="BU39" i="13" s="1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/>
  <c r="I5" i="15"/>
  <c r="C696" i="18"/>
  <c r="C697" i="18" s="1"/>
  <c r="D694" i="18"/>
  <c r="D693" i="18"/>
  <c r="D692" i="18"/>
  <c r="D691" i="18"/>
  <c r="D690" i="18"/>
  <c r="D689" i="18"/>
  <c r="C675" i="18"/>
  <c r="D673" i="18"/>
  <c r="D672" i="18"/>
  <c r="D671" i="18"/>
  <c r="D670" i="18"/>
  <c r="D669" i="18"/>
  <c r="D668" i="18"/>
  <c r="C655" i="18"/>
  <c r="C654" i="18"/>
  <c r="D652" i="18"/>
  <c r="D651" i="18"/>
  <c r="D650" i="18"/>
  <c r="D649" i="18"/>
  <c r="D648" i="18"/>
  <c r="D647" i="18"/>
  <c r="C634" i="18"/>
  <c r="C633" i="18"/>
  <c r="D631" i="18"/>
  <c r="D630" i="18"/>
  <c r="D629" i="18"/>
  <c r="D628" i="18"/>
  <c r="D627" i="18"/>
  <c r="D626" i="18"/>
  <c r="C612" i="18"/>
  <c r="C611" i="18"/>
  <c r="D609" i="18"/>
  <c r="D608" i="18"/>
  <c r="D607" i="18"/>
  <c r="D606" i="18"/>
  <c r="D605" i="18"/>
  <c r="D604" i="18"/>
  <c r="C590" i="18"/>
  <c r="D588" i="18"/>
  <c r="D587" i="18"/>
  <c r="D585" i="18"/>
  <c r="D584" i="18"/>
  <c r="D583" i="18"/>
  <c r="C570" i="18"/>
  <c r="C569" i="18"/>
  <c r="D567" i="18"/>
  <c r="D566" i="18"/>
  <c r="D565" i="18"/>
  <c r="D564" i="18"/>
  <c r="D563" i="18"/>
  <c r="D562" i="18"/>
  <c r="C549" i="18"/>
  <c r="C548" i="18"/>
  <c r="D546" i="18"/>
  <c r="D545" i="18"/>
  <c r="D544" i="18"/>
  <c r="D543" i="18"/>
  <c r="D542" i="18"/>
  <c r="D541" i="18"/>
  <c r="C528" i="18"/>
  <c r="C527" i="18"/>
  <c r="D525" i="18"/>
  <c r="D524" i="18"/>
  <c r="D523" i="18"/>
  <c r="D522" i="18"/>
  <c r="D521" i="18"/>
  <c r="D520" i="18"/>
  <c r="C507" i="18"/>
  <c r="C506" i="18"/>
  <c r="D504" i="18"/>
  <c r="D503" i="18"/>
  <c r="D502" i="18"/>
  <c r="D501" i="18"/>
  <c r="D500" i="18"/>
  <c r="D499" i="18"/>
  <c r="C485" i="18"/>
  <c r="C484" i="18"/>
  <c r="D482" i="18"/>
  <c r="D481" i="18"/>
  <c r="D480" i="18"/>
  <c r="D479" i="18"/>
  <c r="D478" i="18"/>
  <c r="D477" i="18"/>
  <c r="C463" i="18"/>
  <c r="C462" i="18"/>
  <c r="D460" i="18"/>
  <c r="D459" i="18"/>
  <c r="D458" i="18"/>
  <c r="D457" i="18"/>
  <c r="D456" i="18"/>
  <c r="D455" i="18"/>
  <c r="C442" i="18"/>
  <c r="C441" i="18"/>
  <c r="D439" i="18"/>
  <c r="D438" i="18"/>
  <c r="D437" i="18"/>
  <c r="D436" i="18"/>
  <c r="D435" i="18"/>
  <c r="D434" i="18"/>
  <c r="C421" i="18"/>
  <c r="C420" i="18"/>
  <c r="D418" i="18"/>
  <c r="D417" i="18"/>
  <c r="D416" i="18"/>
  <c r="D415" i="18"/>
  <c r="D414" i="18"/>
  <c r="D413" i="18"/>
  <c r="C400" i="18"/>
  <c r="C399" i="18"/>
  <c r="D397" i="18"/>
  <c r="D396" i="18"/>
  <c r="D395" i="18"/>
  <c r="D394" i="18"/>
  <c r="D393" i="18"/>
  <c r="D392" i="18"/>
  <c r="C379" i="18"/>
  <c r="C378" i="18"/>
  <c r="D376" i="18"/>
  <c r="D375" i="18"/>
  <c r="D374" i="18"/>
  <c r="D373" i="18"/>
  <c r="D372" i="18"/>
  <c r="D371" i="18"/>
  <c r="C358" i="18"/>
  <c r="C357" i="18"/>
  <c r="D355" i="18"/>
  <c r="D354" i="18"/>
  <c r="D353" i="18"/>
  <c r="D352" i="18"/>
  <c r="D351" i="18"/>
  <c r="D350" i="18"/>
  <c r="C337" i="18"/>
  <c r="C336" i="18"/>
  <c r="D334" i="18"/>
  <c r="D333" i="18"/>
  <c r="D332" i="18"/>
  <c r="D331" i="18"/>
  <c r="D330" i="18"/>
  <c r="D329" i="18"/>
  <c r="C316" i="18"/>
  <c r="C315" i="18"/>
  <c r="D313" i="18"/>
  <c r="D312" i="18"/>
  <c r="D311" i="18"/>
  <c r="D310" i="18"/>
  <c r="D309" i="18"/>
  <c r="D308" i="18"/>
  <c r="C295" i="18"/>
  <c r="C294" i="18"/>
  <c r="D292" i="18"/>
  <c r="D291" i="18"/>
  <c r="D290" i="18"/>
  <c r="D289" i="18"/>
  <c r="D288" i="18"/>
  <c r="D287" i="18"/>
  <c r="C274" i="18"/>
  <c r="C273" i="18"/>
  <c r="D271" i="18"/>
  <c r="D270" i="18"/>
  <c r="D269" i="18"/>
  <c r="D268" i="18"/>
  <c r="D267" i="18"/>
  <c r="D266" i="18"/>
  <c r="C253" i="18"/>
  <c r="C252" i="18"/>
  <c r="D250" i="18"/>
  <c r="D249" i="18"/>
  <c r="D248" i="18"/>
  <c r="D247" i="18"/>
  <c r="D246" i="18"/>
  <c r="D245" i="18"/>
  <c r="C232" i="18"/>
  <c r="C231" i="18"/>
  <c r="D229" i="18"/>
  <c r="D228" i="18"/>
  <c r="D227" i="18"/>
  <c r="D226" i="18"/>
  <c r="D225" i="18"/>
  <c r="D224" i="18"/>
  <c r="C210" i="18"/>
  <c r="C209" i="18"/>
  <c r="D207" i="18"/>
  <c r="D206" i="18"/>
  <c r="D205" i="18"/>
  <c r="D204" i="18"/>
  <c r="D203" i="18"/>
  <c r="D202" i="18"/>
  <c r="C188" i="18"/>
  <c r="C187" i="18"/>
  <c r="D185" i="18"/>
  <c r="D184" i="18"/>
  <c r="D183" i="18"/>
  <c r="D182" i="18"/>
  <c r="D181" i="18"/>
  <c r="D180" i="18"/>
  <c r="C167" i="18"/>
  <c r="C166" i="18"/>
  <c r="D164" i="18"/>
  <c r="D163" i="18"/>
  <c r="D162" i="18"/>
  <c r="D161" i="18"/>
  <c r="D160" i="18"/>
  <c r="D159" i="18"/>
  <c r="C145" i="18"/>
  <c r="C144" i="18"/>
  <c r="D142" i="18"/>
  <c r="D141" i="18"/>
  <c r="D140" i="18"/>
  <c r="D139" i="18"/>
  <c r="D138" i="18"/>
  <c r="D137" i="18"/>
  <c r="C124" i="18"/>
  <c r="C123" i="18"/>
  <c r="D121" i="18"/>
  <c r="D120" i="18"/>
  <c r="D119" i="18"/>
  <c r="D118" i="18"/>
  <c r="D117" i="18"/>
  <c r="D116" i="18"/>
  <c r="C103" i="18"/>
  <c r="C102" i="18"/>
  <c r="D100" i="18"/>
  <c r="D99" i="18"/>
  <c r="D98" i="18"/>
  <c r="D97" i="18"/>
  <c r="D96" i="18"/>
  <c r="D95" i="18"/>
  <c r="C82" i="18"/>
  <c r="C81" i="18"/>
  <c r="D79" i="18"/>
  <c r="D78" i="18"/>
  <c r="D77" i="18"/>
  <c r="D76" i="18"/>
  <c r="D75" i="18"/>
  <c r="D74" i="18"/>
  <c r="C61" i="18"/>
  <c r="C60" i="18"/>
  <c r="D58" i="18"/>
  <c r="D57" i="18"/>
  <c r="D56" i="18"/>
  <c r="D55" i="18"/>
  <c r="D54" i="18"/>
  <c r="D53" i="18"/>
  <c r="C40" i="18"/>
  <c r="C39" i="18"/>
  <c r="D37" i="18"/>
  <c r="D36" i="18"/>
  <c r="D35" i="18"/>
  <c r="D34" i="18"/>
  <c r="D33" i="18"/>
  <c r="D32" i="18"/>
  <c r="C18" i="18"/>
  <c r="C17" i="18"/>
  <c r="D15" i="18"/>
  <c r="D14" i="18"/>
  <c r="D13" i="18"/>
  <c r="D12" i="18"/>
  <c r="D11" i="18"/>
  <c r="D10" i="18"/>
  <c r="G931" i="4"/>
  <c r="H931" i="4" s="1"/>
  <c r="G930" i="4"/>
  <c r="H930" i="4" s="1"/>
  <c r="G929" i="4"/>
  <c r="H929" i="4" s="1"/>
  <c r="G928" i="4"/>
  <c r="H928" i="4" s="1"/>
  <c r="G927" i="4"/>
  <c r="H927" i="4" s="1"/>
  <c r="G926" i="4"/>
  <c r="H926" i="4" s="1"/>
  <c r="H901" i="4"/>
  <c r="G901" i="4"/>
  <c r="H900" i="4"/>
  <c r="G900" i="4"/>
  <c r="H899" i="4"/>
  <c r="G899" i="4"/>
  <c r="H898" i="4"/>
  <c r="G898" i="4"/>
  <c r="H897" i="4"/>
  <c r="G897" i="4"/>
  <c r="H896" i="4"/>
  <c r="G896" i="4"/>
  <c r="G905" i="4" s="1"/>
  <c r="G906" i="4" s="1"/>
  <c r="H906" i="4" s="1"/>
  <c r="G872" i="4"/>
  <c r="H872" i="4" s="1"/>
  <c r="G871" i="4"/>
  <c r="H871" i="4" s="1"/>
  <c r="G870" i="4"/>
  <c r="H870" i="4" s="1"/>
  <c r="G869" i="4"/>
  <c r="H869" i="4" s="1"/>
  <c r="G868" i="4"/>
  <c r="H868" i="4" s="1"/>
  <c r="G867" i="4"/>
  <c r="H867" i="4" s="1"/>
  <c r="H843" i="4"/>
  <c r="G843" i="4"/>
  <c r="H842" i="4"/>
  <c r="G842" i="4"/>
  <c r="H841" i="4"/>
  <c r="G841" i="4"/>
  <c r="H840" i="4"/>
  <c r="G840" i="4"/>
  <c r="H839" i="4"/>
  <c r="G839" i="4"/>
  <c r="H838" i="4"/>
  <c r="G838" i="4"/>
  <c r="G847" i="4" s="1"/>
  <c r="G848" i="4" s="1"/>
  <c r="H848" i="4" s="1"/>
  <c r="G814" i="4"/>
  <c r="H814" i="4" s="1"/>
  <c r="G813" i="4"/>
  <c r="H813" i="4" s="1"/>
  <c r="G812" i="4"/>
  <c r="H812" i="4" s="1"/>
  <c r="G811" i="4"/>
  <c r="H811" i="4" s="1"/>
  <c r="G810" i="4"/>
  <c r="H810" i="4" s="1"/>
  <c r="G809" i="4"/>
  <c r="H785" i="4"/>
  <c r="G785" i="4"/>
  <c r="H784" i="4"/>
  <c r="G784" i="4"/>
  <c r="H783" i="4"/>
  <c r="G783" i="4"/>
  <c r="H782" i="4"/>
  <c r="G782" i="4"/>
  <c r="H781" i="4"/>
  <c r="G781" i="4"/>
  <c r="H780" i="4"/>
  <c r="G780" i="4"/>
  <c r="G789" i="4" s="1"/>
  <c r="G790" i="4" s="1"/>
  <c r="H790" i="4" s="1"/>
  <c r="G756" i="4"/>
  <c r="H756" i="4" s="1"/>
  <c r="G755" i="4"/>
  <c r="H755" i="4" s="1"/>
  <c r="G754" i="4"/>
  <c r="H754" i="4" s="1"/>
  <c r="G753" i="4"/>
  <c r="H753" i="4" s="1"/>
  <c r="G752" i="4"/>
  <c r="H752" i="4" s="1"/>
  <c r="G751" i="4"/>
  <c r="H751" i="4" s="1"/>
  <c r="H727" i="4"/>
  <c r="G727" i="4"/>
  <c r="H726" i="4"/>
  <c r="G726" i="4"/>
  <c r="H725" i="4"/>
  <c r="G725" i="4"/>
  <c r="H724" i="4"/>
  <c r="G724" i="4"/>
  <c r="H723" i="4"/>
  <c r="G723" i="4"/>
  <c r="H722" i="4"/>
  <c r="G722" i="4"/>
  <c r="G731" i="4" s="1"/>
  <c r="G732" i="4" s="1"/>
  <c r="H732" i="4" s="1"/>
  <c r="G697" i="4"/>
  <c r="H697" i="4" s="1"/>
  <c r="G696" i="4"/>
  <c r="H696" i="4" s="1"/>
  <c r="G695" i="4"/>
  <c r="H695" i="4" s="1"/>
  <c r="G694" i="4"/>
  <c r="H694" i="4" s="1"/>
  <c r="G693" i="4"/>
  <c r="H693" i="4" s="1"/>
  <c r="G692" i="4"/>
  <c r="H692" i="4" s="1"/>
  <c r="H669" i="4"/>
  <c r="G669" i="4"/>
  <c r="H668" i="4"/>
  <c r="G668" i="4"/>
  <c r="H667" i="4"/>
  <c r="G667" i="4"/>
  <c r="H666" i="4"/>
  <c r="G666" i="4"/>
  <c r="H665" i="4"/>
  <c r="G665" i="4"/>
  <c r="H664" i="4"/>
  <c r="G664" i="4"/>
  <c r="G673" i="4" s="1"/>
  <c r="G674" i="4" s="1"/>
  <c r="H674" i="4" s="1"/>
  <c r="G639" i="4"/>
  <c r="H639" i="4" s="1"/>
  <c r="G638" i="4"/>
  <c r="H638" i="4" s="1"/>
  <c r="G637" i="4"/>
  <c r="H637" i="4" s="1"/>
  <c r="G636" i="4"/>
  <c r="H636" i="4" s="1"/>
  <c r="G635" i="4"/>
  <c r="H635" i="4" s="1"/>
  <c r="G634" i="4"/>
  <c r="H634" i="4" s="1"/>
  <c r="H609" i="4"/>
  <c r="G609" i="4"/>
  <c r="H608" i="4"/>
  <c r="G608" i="4"/>
  <c r="H607" i="4"/>
  <c r="G607" i="4"/>
  <c r="H606" i="4"/>
  <c r="G606" i="4"/>
  <c r="H605" i="4"/>
  <c r="G605" i="4"/>
  <c r="H604" i="4"/>
  <c r="G604" i="4"/>
  <c r="G613" i="4" s="1"/>
  <c r="G614" i="4" s="1"/>
  <c r="H614" i="4" s="1"/>
  <c r="G580" i="4"/>
  <c r="H580" i="4" s="1"/>
  <c r="G579" i="4"/>
  <c r="H579" i="4" s="1"/>
  <c r="G578" i="4"/>
  <c r="H578" i="4" s="1"/>
  <c r="G577" i="4"/>
  <c r="H577" i="4" s="1"/>
  <c r="G576" i="4"/>
  <c r="H576" i="4" s="1"/>
  <c r="G575" i="4"/>
  <c r="H551" i="4"/>
  <c r="G551" i="4"/>
  <c r="H550" i="4"/>
  <c r="G550" i="4"/>
  <c r="H549" i="4"/>
  <c r="G549" i="4"/>
  <c r="H548" i="4"/>
  <c r="G548" i="4"/>
  <c r="H547" i="4"/>
  <c r="G547" i="4"/>
  <c r="H546" i="4"/>
  <c r="G546" i="4"/>
  <c r="G555" i="4" s="1"/>
  <c r="G556" i="4" s="1"/>
  <c r="H556" i="4" s="1"/>
  <c r="G522" i="4"/>
  <c r="H522" i="4" s="1"/>
  <c r="G521" i="4"/>
  <c r="H521" i="4" s="1"/>
  <c r="G520" i="4"/>
  <c r="H520" i="4" s="1"/>
  <c r="G519" i="4"/>
  <c r="H519" i="4" s="1"/>
  <c r="G518" i="4"/>
  <c r="H518" i="4" s="1"/>
  <c r="G517" i="4"/>
  <c r="H517" i="4" s="1"/>
  <c r="H493" i="4"/>
  <c r="G493" i="4"/>
  <c r="H492" i="4"/>
  <c r="G492" i="4"/>
  <c r="H491" i="4"/>
  <c r="G491" i="4"/>
  <c r="H490" i="4"/>
  <c r="G490" i="4"/>
  <c r="H489" i="4"/>
  <c r="G489" i="4"/>
  <c r="H488" i="4"/>
  <c r="G488" i="4"/>
  <c r="G497" i="4" s="1"/>
  <c r="G498" i="4" s="1"/>
  <c r="H498" i="4" s="1"/>
  <c r="G464" i="4"/>
  <c r="H464" i="4" s="1"/>
  <c r="G463" i="4"/>
  <c r="H463" i="4" s="1"/>
  <c r="G462" i="4"/>
  <c r="H462" i="4" s="1"/>
  <c r="G461" i="4"/>
  <c r="H461" i="4" s="1"/>
  <c r="G460" i="4"/>
  <c r="H460" i="4" s="1"/>
  <c r="G459" i="4"/>
  <c r="H459" i="4" s="1"/>
  <c r="H435" i="4"/>
  <c r="G435" i="4"/>
  <c r="H434" i="4"/>
  <c r="G434" i="4"/>
  <c r="H433" i="4"/>
  <c r="G433" i="4"/>
  <c r="H432" i="4"/>
  <c r="G432" i="4"/>
  <c r="H431" i="4"/>
  <c r="G431" i="4"/>
  <c r="H430" i="4"/>
  <c r="G430" i="4"/>
  <c r="G439" i="4" s="1"/>
  <c r="G440" i="4" s="1"/>
  <c r="H440" i="4" s="1"/>
  <c r="H410" i="4"/>
  <c r="G409" i="4"/>
  <c r="G410" i="4" s="1"/>
  <c r="H405" i="4"/>
  <c r="H404" i="4"/>
  <c r="G404" i="4"/>
  <c r="H403" i="4"/>
  <c r="G403" i="4"/>
  <c r="H402" i="4"/>
  <c r="G402" i="4"/>
  <c r="H401" i="4"/>
  <c r="G401" i="4"/>
  <c r="H400" i="4"/>
  <c r="G400" i="4"/>
  <c r="G376" i="4"/>
  <c r="H376" i="4" s="1"/>
  <c r="G375" i="4"/>
  <c r="H375" i="4" s="1"/>
  <c r="G374" i="4"/>
  <c r="H374" i="4" s="1"/>
  <c r="G373" i="4"/>
  <c r="H373" i="4" s="1"/>
  <c r="G372" i="4"/>
  <c r="H372" i="4" s="1"/>
  <c r="G371" i="4"/>
  <c r="H346" i="4"/>
  <c r="G346" i="4"/>
  <c r="H345" i="4"/>
  <c r="G345" i="4"/>
  <c r="H344" i="4"/>
  <c r="G344" i="4"/>
  <c r="H343" i="4"/>
  <c r="G343" i="4"/>
  <c r="H342" i="4"/>
  <c r="G342" i="4"/>
  <c r="H341" i="4"/>
  <c r="G341" i="4"/>
  <c r="G350" i="4" s="1"/>
  <c r="G351" i="4" s="1"/>
  <c r="H351" i="4" s="1"/>
  <c r="G316" i="4"/>
  <c r="H316" i="4" s="1"/>
  <c r="G315" i="4"/>
  <c r="H315" i="4" s="1"/>
  <c r="G314" i="4"/>
  <c r="H314" i="4" s="1"/>
  <c r="G313" i="4"/>
  <c r="H313" i="4" s="1"/>
  <c r="G312" i="4"/>
  <c r="H312" i="4" s="1"/>
  <c r="G311" i="4"/>
  <c r="H311" i="4" s="1"/>
  <c r="H286" i="4"/>
  <c r="G286" i="4"/>
  <c r="H285" i="4"/>
  <c r="G285" i="4"/>
  <c r="H284" i="4"/>
  <c r="G284" i="4"/>
  <c r="H283" i="4"/>
  <c r="G283" i="4"/>
  <c r="H282" i="4"/>
  <c r="G282" i="4"/>
  <c r="H281" i="4"/>
  <c r="G281" i="4"/>
  <c r="G290" i="4" s="1"/>
  <c r="G291" i="4" s="1"/>
  <c r="H291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H228" i="4"/>
  <c r="G228" i="4"/>
  <c r="H227" i="4"/>
  <c r="G227" i="4"/>
  <c r="H226" i="4"/>
  <c r="G226" i="4"/>
  <c r="H225" i="4"/>
  <c r="G225" i="4"/>
  <c r="H224" i="4"/>
  <c r="G224" i="4"/>
  <c r="H223" i="4"/>
  <c r="G223" i="4"/>
  <c r="G232" i="4" s="1"/>
  <c r="G233" i="4" s="1"/>
  <c r="H233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H169" i="4"/>
  <c r="G169" i="4"/>
  <c r="H168" i="4"/>
  <c r="G168" i="4"/>
  <c r="H167" i="4"/>
  <c r="G167" i="4"/>
  <c r="H166" i="4"/>
  <c r="G166" i="4"/>
  <c r="H165" i="4"/>
  <c r="G165" i="4"/>
  <c r="H164" i="4"/>
  <c r="G164" i="4"/>
  <c r="G173" i="4" s="1"/>
  <c r="G174" i="4" s="1"/>
  <c r="H174" i="4" s="1"/>
  <c r="G140" i="4"/>
  <c r="H140" i="4" s="1"/>
  <c r="H139" i="4"/>
  <c r="G139" i="4"/>
  <c r="G138" i="4"/>
  <c r="H138" i="4" s="1"/>
  <c r="H137" i="4"/>
  <c r="G137" i="4"/>
  <c r="G136" i="4"/>
  <c r="H135" i="4"/>
  <c r="G135" i="4"/>
  <c r="G110" i="4"/>
  <c r="H110" i="4" s="1"/>
  <c r="H109" i="4"/>
  <c r="G109" i="4"/>
  <c r="G108" i="4"/>
  <c r="H108" i="4" s="1"/>
  <c r="G107" i="4"/>
  <c r="G114" i="4" s="1"/>
  <c r="G115" i="4" s="1"/>
  <c r="H115" i="4" s="1"/>
  <c r="G106" i="4"/>
  <c r="H106" i="4" s="1"/>
  <c r="H105" i="4"/>
  <c r="G105" i="4"/>
  <c r="G84" i="4"/>
  <c r="G85" i="4" s="1"/>
  <c r="H85" i="4" s="1"/>
  <c r="H80" i="4"/>
  <c r="G80" i="4"/>
  <c r="G79" i="4"/>
  <c r="H79" i="4" s="1"/>
  <c r="H78" i="4"/>
  <c r="G78" i="4"/>
  <c r="G77" i="4"/>
  <c r="H77" i="4" s="1"/>
  <c r="H76" i="4"/>
  <c r="G76" i="4"/>
  <c r="G75" i="4"/>
  <c r="H75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20" i="4"/>
  <c r="H20" i="4" s="1"/>
  <c r="H19" i="4"/>
  <c r="G19" i="4"/>
  <c r="G18" i="4"/>
  <c r="H18" i="4" s="1"/>
  <c r="H17" i="4"/>
  <c r="G17" i="4"/>
  <c r="G16" i="4"/>
  <c r="H16" i="4" s="1"/>
  <c r="H15" i="4"/>
  <c r="G15" i="4"/>
  <c r="I37" i="17"/>
  <c r="J37" i="17" s="1"/>
  <c r="K37" i="17" s="1"/>
  <c r="I36" i="17"/>
  <c r="J36" i="17" s="1"/>
  <c r="K36" i="17" s="1"/>
  <c r="K35" i="17"/>
  <c r="I35" i="17"/>
  <c r="J35" i="17" s="1"/>
  <c r="K34" i="17"/>
  <c r="J34" i="17"/>
  <c r="I34" i="17"/>
  <c r="I33" i="17"/>
  <c r="J33" i="17" s="1"/>
  <c r="K33" i="17" s="1"/>
  <c r="I32" i="17"/>
  <c r="J32" i="17" s="1"/>
  <c r="K32" i="17" s="1"/>
  <c r="K31" i="17"/>
  <c r="I31" i="17"/>
  <c r="J31" i="17" s="1"/>
  <c r="K30" i="17"/>
  <c r="J30" i="17"/>
  <c r="I30" i="17"/>
  <c r="I29" i="17"/>
  <c r="J29" i="17" s="1"/>
  <c r="K29" i="17" s="1"/>
  <c r="I28" i="17"/>
  <c r="J28" i="17" s="1"/>
  <c r="K28" i="17" s="1"/>
  <c r="K27" i="17"/>
  <c r="I27" i="17"/>
  <c r="J27" i="17" s="1"/>
  <c r="K26" i="17"/>
  <c r="J26" i="17"/>
  <c r="I26" i="17"/>
  <c r="I25" i="17"/>
  <c r="J25" i="17" s="1"/>
  <c r="K25" i="17" s="1"/>
  <c r="I24" i="17"/>
  <c r="J24" i="17" s="1"/>
  <c r="K24" i="17" s="1"/>
  <c r="K23" i="17"/>
  <c r="I23" i="17"/>
  <c r="J23" i="17" s="1"/>
  <c r="K22" i="17"/>
  <c r="J22" i="17"/>
  <c r="I22" i="17"/>
  <c r="I21" i="17"/>
  <c r="J21" i="17" s="1"/>
  <c r="K21" i="17" s="1"/>
  <c r="I20" i="17"/>
  <c r="J20" i="17" s="1"/>
  <c r="K20" i="17" s="1"/>
  <c r="K19" i="17"/>
  <c r="I19" i="17"/>
  <c r="J19" i="17" s="1"/>
  <c r="K18" i="17"/>
  <c r="J18" i="17"/>
  <c r="I18" i="17"/>
  <c r="I17" i="17"/>
  <c r="J17" i="17" s="1"/>
  <c r="K17" i="17" s="1"/>
  <c r="I16" i="17"/>
  <c r="J16" i="17" s="1"/>
  <c r="K16" i="17" s="1"/>
  <c r="K15" i="17"/>
  <c r="I15" i="17"/>
  <c r="J15" i="17" s="1"/>
  <c r="K14" i="17"/>
  <c r="J14" i="17"/>
  <c r="I14" i="17"/>
  <c r="I13" i="17"/>
  <c r="J13" i="17" s="1"/>
  <c r="K13" i="17" s="1"/>
  <c r="I12" i="17"/>
  <c r="J12" i="17" s="1"/>
  <c r="K12" i="17" s="1"/>
  <c r="K11" i="17"/>
  <c r="I11" i="17"/>
  <c r="J11" i="17" s="1"/>
  <c r="K10" i="17"/>
  <c r="J10" i="17"/>
  <c r="I10" i="17"/>
  <c r="I9" i="17"/>
  <c r="J9" i="17" s="1"/>
  <c r="K9" i="17" s="1"/>
  <c r="I8" i="17"/>
  <c r="J8" i="17" s="1"/>
  <c r="K8" i="17" s="1"/>
  <c r="K7" i="17"/>
  <c r="I7" i="17"/>
  <c r="J7" i="17" s="1"/>
  <c r="K6" i="17"/>
  <c r="J6" i="17"/>
  <c r="I6" i="17"/>
  <c r="I5" i="17"/>
  <c r="J5" i="17" s="1"/>
  <c r="K5" i="17" s="1"/>
  <c r="AO39" i="5"/>
  <c r="AN39" i="5"/>
  <c r="AM39" i="5"/>
  <c r="AE39" i="5"/>
  <c r="AF39" i="5" s="1"/>
  <c r="AD39" i="5"/>
  <c r="X39" i="5"/>
  <c r="Y39" i="5" s="1"/>
  <c r="W39" i="5"/>
  <c r="O39" i="5"/>
  <c r="P39" i="5" s="1"/>
  <c r="N39" i="5"/>
  <c r="H39" i="5"/>
  <c r="I39" i="5" s="1"/>
  <c r="G39" i="5"/>
  <c r="AN38" i="5"/>
  <c r="AO38" i="5" s="1"/>
  <c r="AM38" i="5"/>
  <c r="AE38" i="5"/>
  <c r="AF38" i="5" s="1"/>
  <c r="AD38" i="5"/>
  <c r="Y38" i="5"/>
  <c r="X38" i="5"/>
  <c r="W38" i="5"/>
  <c r="P38" i="5"/>
  <c r="O38" i="5"/>
  <c r="N38" i="5"/>
  <c r="H38" i="5"/>
  <c r="G38" i="5"/>
  <c r="AO37" i="5"/>
  <c r="AN37" i="5"/>
  <c r="AM37" i="5"/>
  <c r="AE37" i="5"/>
  <c r="AF37" i="5" s="1"/>
  <c r="AD37" i="5"/>
  <c r="X37" i="5"/>
  <c r="Y37" i="5" s="1"/>
  <c r="W37" i="5"/>
  <c r="O37" i="5"/>
  <c r="P37" i="5" s="1"/>
  <c r="N37" i="5"/>
  <c r="H37" i="5"/>
  <c r="I37" i="5" s="1"/>
  <c r="G37" i="5"/>
  <c r="AN36" i="5"/>
  <c r="AO36" i="5" s="1"/>
  <c r="AM36" i="5"/>
  <c r="AE36" i="5"/>
  <c r="AF36" i="5" s="1"/>
  <c r="AD36" i="5"/>
  <c r="Y36" i="5"/>
  <c r="X36" i="5"/>
  <c r="W36" i="5"/>
  <c r="P36" i="5"/>
  <c r="O36" i="5"/>
  <c r="N36" i="5"/>
  <c r="H36" i="5"/>
  <c r="G36" i="5"/>
  <c r="AO35" i="5"/>
  <c r="AN35" i="5"/>
  <c r="AM35" i="5"/>
  <c r="AE35" i="5"/>
  <c r="AF35" i="5" s="1"/>
  <c r="AD35" i="5"/>
  <c r="X35" i="5"/>
  <c r="Y35" i="5" s="1"/>
  <c r="W35" i="5"/>
  <c r="O35" i="5"/>
  <c r="P35" i="5" s="1"/>
  <c r="N35" i="5"/>
  <c r="H35" i="5"/>
  <c r="I35" i="5" s="1"/>
  <c r="G35" i="5"/>
  <c r="AN34" i="5"/>
  <c r="AO34" i="5" s="1"/>
  <c r="AM34" i="5"/>
  <c r="AE34" i="5"/>
  <c r="AF34" i="5" s="1"/>
  <c r="AD34" i="5"/>
  <c r="Y34" i="5"/>
  <c r="X34" i="5"/>
  <c r="W34" i="5"/>
  <c r="P34" i="5"/>
  <c r="O34" i="5"/>
  <c r="N34" i="5"/>
  <c r="H34" i="5"/>
  <c r="AN33" i="5"/>
  <c r="AO33" i="5" s="1"/>
  <c r="AM33" i="5"/>
  <c r="AE33" i="5"/>
  <c r="AF33" i="5" s="1"/>
  <c r="AD33" i="5"/>
  <c r="X33" i="5"/>
  <c r="Y33" i="5" s="1"/>
  <c r="W33" i="5"/>
  <c r="P33" i="5"/>
  <c r="O33" i="5"/>
  <c r="N33" i="5"/>
  <c r="H33" i="5"/>
  <c r="AQ33" i="5" s="1"/>
  <c r="AR33" i="5" s="1"/>
  <c r="AS33" i="5" s="1"/>
  <c r="G33" i="5"/>
  <c r="AN32" i="5"/>
  <c r="AO32" i="5" s="1"/>
  <c r="AM32" i="5"/>
  <c r="AF32" i="5"/>
  <c r="AE32" i="5"/>
  <c r="AD32" i="5"/>
  <c r="X32" i="5"/>
  <c r="Y32" i="5" s="1"/>
  <c r="W32" i="5"/>
  <c r="O32" i="5"/>
  <c r="P32" i="5" s="1"/>
  <c r="N32" i="5"/>
  <c r="H32" i="5"/>
  <c r="I32" i="5" s="1"/>
  <c r="G32" i="5"/>
  <c r="AN31" i="5"/>
  <c r="AO31" i="5" s="1"/>
  <c r="AM31" i="5"/>
  <c r="AE31" i="5"/>
  <c r="AF31" i="5" s="1"/>
  <c r="AD31" i="5"/>
  <c r="X31" i="5"/>
  <c r="Y31" i="5" s="1"/>
  <c r="W31" i="5"/>
  <c r="P31" i="5"/>
  <c r="O31" i="5"/>
  <c r="N31" i="5"/>
  <c r="H31" i="5"/>
  <c r="AQ31" i="5" s="1"/>
  <c r="AR31" i="5" s="1"/>
  <c r="AS31" i="5" s="1"/>
  <c r="G31" i="5"/>
  <c r="AN30" i="5"/>
  <c r="AO30" i="5" s="1"/>
  <c r="AM30" i="5"/>
  <c r="AF30" i="5"/>
  <c r="AE30" i="5"/>
  <c r="AD30" i="5"/>
  <c r="X30" i="5"/>
  <c r="Y30" i="5" s="1"/>
  <c r="W30" i="5"/>
  <c r="O30" i="5"/>
  <c r="P30" i="5" s="1"/>
  <c r="N30" i="5"/>
  <c r="H30" i="5"/>
  <c r="I30" i="5" s="1"/>
  <c r="G30" i="5"/>
  <c r="AN29" i="5"/>
  <c r="AO29" i="5" s="1"/>
  <c r="AM29" i="5"/>
  <c r="AE29" i="5"/>
  <c r="AD29" i="5"/>
  <c r="Y29" i="5"/>
  <c r="X29" i="5"/>
  <c r="W29" i="5"/>
  <c r="O29" i="5"/>
  <c r="P29" i="5" s="1"/>
  <c r="N29" i="5"/>
  <c r="H29" i="5"/>
  <c r="G29" i="5"/>
  <c r="AO28" i="5"/>
  <c r="AN28" i="5"/>
  <c r="AM28" i="5"/>
  <c r="AF28" i="5"/>
  <c r="AE28" i="5"/>
  <c r="AD28" i="5"/>
  <c r="X28" i="5"/>
  <c r="Y28" i="5" s="1"/>
  <c r="W28" i="5"/>
  <c r="O28" i="5"/>
  <c r="P28" i="5" s="1"/>
  <c r="N28" i="5"/>
  <c r="H28" i="5"/>
  <c r="AQ28" i="5" s="1"/>
  <c r="AR28" i="5" s="1"/>
  <c r="AS28" i="5" s="1"/>
  <c r="G28" i="5"/>
  <c r="AN27" i="5"/>
  <c r="AO27" i="5" s="1"/>
  <c r="AM27" i="5"/>
  <c r="AE27" i="5"/>
  <c r="AD27" i="5"/>
  <c r="Y27" i="5"/>
  <c r="X27" i="5"/>
  <c r="W27" i="5"/>
  <c r="O27" i="5"/>
  <c r="P27" i="5" s="1"/>
  <c r="N27" i="5"/>
  <c r="H27" i="5"/>
  <c r="G27" i="5"/>
  <c r="AO26" i="5"/>
  <c r="AN26" i="5"/>
  <c r="AM26" i="5"/>
  <c r="AE26" i="5"/>
  <c r="AF26" i="5" s="1"/>
  <c r="AD26" i="5"/>
  <c r="X26" i="5"/>
  <c r="Y26" i="5" s="1"/>
  <c r="W26" i="5"/>
  <c r="P26" i="5"/>
  <c r="O26" i="5"/>
  <c r="N26" i="5"/>
  <c r="H26" i="5"/>
  <c r="AQ26" i="5" s="1"/>
  <c r="AR26" i="5" s="1"/>
  <c r="AS26" i="5" s="1"/>
  <c r="G26" i="5"/>
  <c r="AN25" i="5"/>
  <c r="AO25" i="5" s="1"/>
  <c r="AM25" i="5"/>
  <c r="AF25" i="5"/>
  <c r="AE25" i="5"/>
  <c r="AD25" i="5"/>
  <c r="Y25" i="5"/>
  <c r="X25" i="5"/>
  <c r="W25" i="5"/>
  <c r="O25" i="5"/>
  <c r="P25" i="5" s="1"/>
  <c r="N25" i="5"/>
  <c r="H25" i="5"/>
  <c r="I25" i="5" s="1"/>
  <c r="G25" i="5"/>
  <c r="AO24" i="5"/>
  <c r="AN24" i="5"/>
  <c r="AM24" i="5"/>
  <c r="AE24" i="5"/>
  <c r="AF24" i="5" s="1"/>
  <c r="AD24" i="5"/>
  <c r="X24" i="5"/>
  <c r="Y24" i="5" s="1"/>
  <c r="W24" i="5"/>
  <c r="P24" i="5"/>
  <c r="O24" i="5"/>
  <c r="N24" i="5"/>
  <c r="H24" i="5"/>
  <c r="AQ24" i="5" s="1"/>
  <c r="AR24" i="5" s="1"/>
  <c r="AS24" i="5" s="1"/>
  <c r="G24" i="5"/>
  <c r="AN23" i="5"/>
  <c r="AO23" i="5" s="1"/>
  <c r="AM23" i="5"/>
  <c r="AF23" i="5"/>
  <c r="AE23" i="5"/>
  <c r="AD23" i="5"/>
  <c r="Y23" i="5"/>
  <c r="X23" i="5"/>
  <c r="W23" i="5"/>
  <c r="O23" i="5"/>
  <c r="P23" i="5" s="1"/>
  <c r="N23" i="5"/>
  <c r="H23" i="5"/>
  <c r="I23" i="5" s="1"/>
  <c r="G23" i="5"/>
  <c r="AO22" i="5"/>
  <c r="AN22" i="5"/>
  <c r="AM22" i="5"/>
  <c r="AE22" i="5"/>
  <c r="AF22" i="5" s="1"/>
  <c r="AD22" i="5"/>
  <c r="X22" i="5"/>
  <c r="Y22" i="5" s="1"/>
  <c r="W22" i="5"/>
  <c r="P22" i="5"/>
  <c r="O22" i="5"/>
  <c r="N22" i="5"/>
  <c r="H22" i="5"/>
  <c r="AQ22" i="5" s="1"/>
  <c r="AR22" i="5" s="1"/>
  <c r="AS22" i="5" s="1"/>
  <c r="G22" i="5"/>
  <c r="AN21" i="5"/>
  <c r="AO21" i="5" s="1"/>
  <c r="AM21" i="5"/>
  <c r="AF21" i="5"/>
  <c r="AE21" i="5"/>
  <c r="AD21" i="5"/>
  <c r="Y21" i="5"/>
  <c r="X21" i="5"/>
  <c r="W21" i="5"/>
  <c r="O21" i="5"/>
  <c r="P21" i="5" s="1"/>
  <c r="N21" i="5"/>
  <c r="H21" i="5"/>
  <c r="I21" i="5" s="1"/>
  <c r="G21" i="5"/>
  <c r="AO20" i="5"/>
  <c r="AN20" i="5"/>
  <c r="AM20" i="5"/>
  <c r="AE20" i="5"/>
  <c r="AF20" i="5" s="1"/>
  <c r="AD20" i="5"/>
  <c r="X20" i="5"/>
  <c r="Y20" i="5" s="1"/>
  <c r="W20" i="5"/>
  <c r="P20" i="5"/>
  <c r="O20" i="5"/>
  <c r="N20" i="5"/>
  <c r="H20" i="5"/>
  <c r="AQ20" i="5" s="1"/>
  <c r="AR20" i="5" s="1"/>
  <c r="AS20" i="5" s="1"/>
  <c r="G20" i="5"/>
  <c r="AN19" i="5"/>
  <c r="AO19" i="5" s="1"/>
  <c r="AM19" i="5"/>
  <c r="AF19" i="5"/>
  <c r="AE19" i="5"/>
  <c r="AD19" i="5"/>
  <c r="Y19" i="5"/>
  <c r="X19" i="5"/>
  <c r="W19" i="5"/>
  <c r="O19" i="5"/>
  <c r="P19" i="5" s="1"/>
  <c r="N19" i="5"/>
  <c r="H19" i="5"/>
  <c r="I19" i="5" s="1"/>
  <c r="G19" i="5"/>
  <c r="AO18" i="5"/>
  <c r="AN18" i="5"/>
  <c r="AM18" i="5"/>
  <c r="AE18" i="5"/>
  <c r="AF18" i="5" s="1"/>
  <c r="AD18" i="5"/>
  <c r="X18" i="5"/>
  <c r="Y18" i="5" s="1"/>
  <c r="W18" i="5"/>
  <c r="P18" i="5"/>
  <c r="O18" i="5"/>
  <c r="N18" i="5"/>
  <c r="H18" i="5"/>
  <c r="AQ18" i="5" s="1"/>
  <c r="AR18" i="5" s="1"/>
  <c r="AS18" i="5" s="1"/>
  <c r="G18" i="5"/>
  <c r="AN17" i="5"/>
  <c r="AO17" i="5" s="1"/>
  <c r="AM17" i="5"/>
  <c r="AF17" i="5"/>
  <c r="AE17" i="5"/>
  <c r="AD17" i="5"/>
  <c r="Y17" i="5"/>
  <c r="X17" i="5"/>
  <c r="W17" i="5"/>
  <c r="O17" i="5"/>
  <c r="P17" i="5" s="1"/>
  <c r="N17" i="5"/>
  <c r="H17" i="5"/>
  <c r="I17" i="5" s="1"/>
  <c r="G17" i="5"/>
  <c r="AO16" i="5"/>
  <c r="AN16" i="5"/>
  <c r="AM16" i="5"/>
  <c r="AE16" i="5"/>
  <c r="AF16" i="5" s="1"/>
  <c r="AD16" i="5"/>
  <c r="X16" i="5"/>
  <c r="Y16" i="5" s="1"/>
  <c r="W16" i="5"/>
  <c r="P16" i="5"/>
  <c r="O16" i="5"/>
  <c r="N16" i="5"/>
  <c r="H16" i="5"/>
  <c r="G16" i="5"/>
  <c r="AN15" i="5"/>
  <c r="AO15" i="5" s="1"/>
  <c r="AM15" i="5"/>
  <c r="AF15" i="5"/>
  <c r="AE15" i="5"/>
  <c r="AD15" i="5"/>
  <c r="Y15" i="5"/>
  <c r="X15" i="5"/>
  <c r="W15" i="5"/>
  <c r="O15" i="5"/>
  <c r="P15" i="5" s="1"/>
  <c r="N15" i="5"/>
  <c r="H15" i="5"/>
  <c r="I15" i="5" s="1"/>
  <c r="G15" i="5"/>
  <c r="AO14" i="5"/>
  <c r="AN14" i="5"/>
  <c r="AM14" i="5"/>
  <c r="AE14" i="5"/>
  <c r="AF14" i="5" s="1"/>
  <c r="AD14" i="5"/>
  <c r="X14" i="5"/>
  <c r="Y14" i="5" s="1"/>
  <c r="W14" i="5"/>
  <c r="P14" i="5"/>
  <c r="O14" i="5"/>
  <c r="N14" i="5"/>
  <c r="H14" i="5"/>
  <c r="G14" i="5"/>
  <c r="AN13" i="5"/>
  <c r="AO13" i="5" s="1"/>
  <c r="AM13" i="5"/>
  <c r="AF13" i="5"/>
  <c r="AE13" i="5"/>
  <c r="AD13" i="5"/>
  <c r="Y13" i="5"/>
  <c r="X13" i="5"/>
  <c r="W13" i="5"/>
  <c r="O13" i="5"/>
  <c r="P13" i="5" s="1"/>
  <c r="N13" i="5"/>
  <c r="H13" i="5"/>
  <c r="I13" i="5" s="1"/>
  <c r="G13" i="5"/>
  <c r="AO12" i="5"/>
  <c r="AN12" i="5"/>
  <c r="AM12" i="5"/>
  <c r="AE12" i="5"/>
  <c r="AF12" i="5" s="1"/>
  <c r="AD12" i="5"/>
  <c r="X12" i="5"/>
  <c r="Y12" i="5" s="1"/>
  <c r="W12" i="5"/>
  <c r="P12" i="5"/>
  <c r="O12" i="5"/>
  <c r="N12" i="5"/>
  <c r="H12" i="5"/>
  <c r="G12" i="5"/>
  <c r="AN11" i="5"/>
  <c r="AO11" i="5" s="1"/>
  <c r="AM11" i="5"/>
  <c r="AF11" i="5"/>
  <c r="AE11" i="5"/>
  <c r="AD11" i="5"/>
  <c r="X11" i="5"/>
  <c r="Y11" i="5" s="1"/>
  <c r="W11" i="5"/>
  <c r="O11" i="5"/>
  <c r="P11" i="5" s="1"/>
  <c r="N11" i="5"/>
  <c r="H11" i="5"/>
  <c r="I11" i="5" s="1"/>
  <c r="G11" i="5"/>
  <c r="AO10" i="5"/>
  <c r="AN10" i="5"/>
  <c r="AM10" i="5"/>
  <c r="AE10" i="5"/>
  <c r="AF10" i="5" s="1"/>
  <c r="AD10" i="5"/>
  <c r="X10" i="5"/>
  <c r="Y10" i="5" s="1"/>
  <c r="W10" i="5"/>
  <c r="P10" i="5"/>
  <c r="O10" i="5"/>
  <c r="N10" i="5"/>
  <c r="H10" i="5"/>
  <c r="G10" i="5"/>
  <c r="AN9" i="5"/>
  <c r="AO9" i="5" s="1"/>
  <c r="AM9" i="5"/>
  <c r="AF9" i="5"/>
  <c r="AE9" i="5"/>
  <c r="AD9" i="5"/>
  <c r="X9" i="5"/>
  <c r="Y9" i="5" s="1"/>
  <c r="W9" i="5"/>
  <c r="O9" i="5"/>
  <c r="P9" i="5" s="1"/>
  <c r="N9" i="5"/>
  <c r="H9" i="5"/>
  <c r="I9" i="5" s="1"/>
  <c r="G9" i="5"/>
  <c r="AO8" i="5"/>
  <c r="AN8" i="5"/>
  <c r="AM8" i="5"/>
  <c r="AE8" i="5"/>
  <c r="AF8" i="5" s="1"/>
  <c r="AD8" i="5"/>
  <c r="X8" i="5"/>
  <c r="Y8" i="5" s="1"/>
  <c r="W8" i="5"/>
  <c r="P8" i="5"/>
  <c r="O8" i="5"/>
  <c r="N8" i="5"/>
  <c r="H8" i="5"/>
  <c r="G8" i="5"/>
  <c r="AN7" i="5"/>
  <c r="AO7" i="5" s="1"/>
  <c r="AM7" i="5"/>
  <c r="AF7" i="5"/>
  <c r="AE7" i="5"/>
  <c r="AD7" i="5"/>
  <c r="Y7" i="5"/>
  <c r="X7" i="5"/>
  <c r="W7" i="5"/>
  <c r="O7" i="5"/>
  <c r="P7" i="5" s="1"/>
  <c r="N7" i="5"/>
  <c r="H7" i="5"/>
  <c r="I7" i="5" s="1"/>
  <c r="G7" i="5"/>
  <c r="E705" i="11"/>
  <c r="D704" i="11"/>
  <c r="D705" i="11" s="1"/>
  <c r="E702" i="11"/>
  <c r="E701" i="11"/>
  <c r="E700" i="11"/>
  <c r="E699" i="11"/>
  <c r="E698" i="11"/>
  <c r="E697" i="11"/>
  <c r="D684" i="11"/>
  <c r="E684" i="11" s="1"/>
  <c r="D683" i="11"/>
  <c r="E681" i="11"/>
  <c r="E680" i="11"/>
  <c r="E679" i="11"/>
  <c r="E678" i="11"/>
  <c r="E677" i="11"/>
  <c r="E676" i="11"/>
  <c r="D662" i="11"/>
  <c r="D663" i="11" s="1"/>
  <c r="E663" i="11" s="1"/>
  <c r="E660" i="11"/>
  <c r="E659" i="11"/>
  <c r="E657" i="11"/>
  <c r="E656" i="11"/>
  <c r="E655" i="11"/>
  <c r="D641" i="11"/>
  <c r="D642" i="11" s="1"/>
  <c r="E642" i="11" s="1"/>
  <c r="E639" i="11"/>
  <c r="E638" i="11"/>
  <c r="E637" i="11"/>
  <c r="E636" i="11"/>
  <c r="E635" i="11"/>
  <c r="E634" i="11"/>
  <c r="D621" i="11"/>
  <c r="E621" i="11" s="1"/>
  <c r="D620" i="11"/>
  <c r="E618" i="11"/>
  <c r="E617" i="11"/>
  <c r="E616" i="11"/>
  <c r="E615" i="11"/>
  <c r="E614" i="11"/>
  <c r="E613" i="11"/>
  <c r="E599" i="11"/>
  <c r="D598" i="11"/>
  <c r="D599" i="11" s="1"/>
  <c r="E596" i="11"/>
  <c r="E595" i="11"/>
  <c r="E594" i="11"/>
  <c r="E593" i="11"/>
  <c r="E592" i="11"/>
  <c r="E591" i="11"/>
  <c r="D578" i="11"/>
  <c r="E578" i="11" s="1"/>
  <c r="D577" i="11"/>
  <c r="E575" i="11"/>
  <c r="E574" i="11"/>
  <c r="E573" i="11"/>
  <c r="E572" i="11"/>
  <c r="E571" i="11"/>
  <c r="E570" i="11"/>
  <c r="D556" i="11"/>
  <c r="D557" i="11" s="1"/>
  <c r="E557" i="11" s="1"/>
  <c r="E554" i="11"/>
  <c r="E553" i="11"/>
  <c r="E552" i="11"/>
  <c r="E551" i="11"/>
  <c r="E550" i="11"/>
  <c r="E549" i="11"/>
  <c r="D536" i="11"/>
  <c r="E536" i="11" s="1"/>
  <c r="D535" i="11"/>
  <c r="E533" i="11"/>
  <c r="E532" i="11"/>
  <c r="E531" i="11"/>
  <c r="E530" i="11"/>
  <c r="E529" i="11"/>
  <c r="E528" i="11"/>
  <c r="D514" i="11"/>
  <c r="D515" i="11" s="1"/>
  <c r="E515" i="11" s="1"/>
  <c r="E512" i="11"/>
  <c r="E511" i="11"/>
  <c r="E510" i="11"/>
  <c r="E509" i="11"/>
  <c r="E508" i="11"/>
  <c r="E507" i="11"/>
  <c r="D494" i="11"/>
  <c r="E494" i="11" s="1"/>
  <c r="D493" i="11"/>
  <c r="E491" i="11"/>
  <c r="E490" i="11"/>
  <c r="E489" i="11"/>
  <c r="E488" i="11"/>
  <c r="E487" i="11"/>
  <c r="E486" i="11"/>
  <c r="D472" i="11"/>
  <c r="D473" i="11" s="1"/>
  <c r="E473" i="11" s="1"/>
  <c r="E470" i="11"/>
  <c r="E469" i="11"/>
  <c r="E468" i="11"/>
  <c r="E467" i="11"/>
  <c r="E466" i="11"/>
  <c r="E465" i="11"/>
  <c r="D452" i="11"/>
  <c r="E452" i="11" s="1"/>
  <c r="D451" i="11"/>
  <c r="E449" i="11"/>
  <c r="E448" i="11"/>
  <c r="E447" i="11"/>
  <c r="E446" i="11"/>
  <c r="E445" i="11"/>
  <c r="E444" i="11"/>
  <c r="D430" i="11"/>
  <c r="D431" i="11" s="1"/>
  <c r="E431" i="11" s="1"/>
  <c r="E428" i="11"/>
  <c r="E427" i="11"/>
  <c r="E426" i="11"/>
  <c r="E425" i="11"/>
  <c r="E424" i="11"/>
  <c r="E423" i="11"/>
  <c r="D410" i="11"/>
  <c r="E410" i="11" s="1"/>
  <c r="D409" i="11"/>
  <c r="E407" i="11"/>
  <c r="E406" i="11"/>
  <c r="E405" i="11"/>
  <c r="E404" i="11"/>
  <c r="E403" i="11"/>
  <c r="E402" i="11"/>
  <c r="D387" i="11"/>
  <c r="D388" i="11" s="1"/>
  <c r="E388" i="11" s="1"/>
  <c r="E385" i="11"/>
  <c r="E384" i="11"/>
  <c r="E383" i="11"/>
  <c r="E382" i="11"/>
  <c r="E381" i="11"/>
  <c r="E380" i="11"/>
  <c r="D366" i="11"/>
  <c r="E366" i="11" s="1"/>
  <c r="D365" i="11"/>
  <c r="E363" i="11"/>
  <c r="E362" i="11"/>
  <c r="E361" i="11"/>
  <c r="E360" i="11"/>
  <c r="E359" i="11"/>
  <c r="E358" i="11"/>
  <c r="D343" i="11"/>
  <c r="D344" i="11" s="1"/>
  <c r="E344" i="11" s="1"/>
  <c r="E341" i="11"/>
  <c r="E340" i="11"/>
  <c r="E339" i="11"/>
  <c r="E338" i="11"/>
  <c r="E337" i="11"/>
  <c r="E336" i="11"/>
  <c r="D322" i="11"/>
  <c r="E322" i="11" s="1"/>
  <c r="D321" i="11"/>
  <c r="E319" i="11"/>
  <c r="E318" i="11"/>
  <c r="E317" i="11"/>
  <c r="E316" i="11"/>
  <c r="E315" i="11"/>
  <c r="E314" i="11"/>
  <c r="D299" i="11"/>
  <c r="D300" i="11" s="1"/>
  <c r="E300" i="11" s="1"/>
  <c r="E297" i="11"/>
  <c r="E296" i="11"/>
  <c r="E295" i="11"/>
  <c r="E294" i="11"/>
  <c r="E293" i="11"/>
  <c r="E292" i="11"/>
  <c r="D278" i="11"/>
  <c r="E278" i="11" s="1"/>
  <c r="D277" i="11"/>
  <c r="E275" i="11"/>
  <c r="E274" i="11"/>
  <c r="E273" i="11"/>
  <c r="E272" i="11"/>
  <c r="E271" i="11"/>
  <c r="E270" i="11"/>
  <c r="D255" i="11"/>
  <c r="D256" i="11" s="1"/>
  <c r="E256" i="11" s="1"/>
  <c r="E253" i="11"/>
  <c r="E252" i="11"/>
  <c r="E251" i="11"/>
  <c r="E250" i="11"/>
  <c r="E249" i="11"/>
  <c r="E248" i="11"/>
  <c r="D235" i="11"/>
  <c r="E235" i="11" s="1"/>
  <c r="D234" i="11"/>
  <c r="E232" i="11"/>
  <c r="E231" i="11"/>
  <c r="E230" i="11"/>
  <c r="E229" i="11"/>
  <c r="E228" i="11"/>
  <c r="E227" i="11"/>
  <c r="D212" i="11"/>
  <c r="D213" i="11" s="1"/>
  <c r="E213" i="11" s="1"/>
  <c r="E210" i="11"/>
  <c r="E209" i="11"/>
  <c r="E208" i="11"/>
  <c r="E207" i="11"/>
  <c r="E206" i="11"/>
  <c r="E205" i="11"/>
  <c r="D192" i="11"/>
  <c r="E192" i="11" s="1"/>
  <c r="D191" i="11"/>
  <c r="E189" i="11"/>
  <c r="E188" i="11"/>
  <c r="E187" i="11"/>
  <c r="E186" i="11"/>
  <c r="E185" i="11"/>
  <c r="E184" i="11"/>
  <c r="D170" i="11"/>
  <c r="D171" i="11" s="1"/>
  <c r="E171" i="11" s="1"/>
  <c r="E168" i="11"/>
  <c r="E167" i="11"/>
  <c r="E166" i="11"/>
  <c r="E165" i="11"/>
  <c r="E164" i="11"/>
  <c r="E163" i="11"/>
  <c r="D149" i="11"/>
  <c r="E149" i="11" s="1"/>
  <c r="D148" i="11"/>
  <c r="E146" i="11"/>
  <c r="E145" i="11"/>
  <c r="E144" i="11"/>
  <c r="E143" i="11"/>
  <c r="E142" i="11"/>
  <c r="E141" i="11"/>
  <c r="D127" i="11"/>
  <c r="D128" i="11" s="1"/>
  <c r="E128" i="11" s="1"/>
  <c r="E125" i="11"/>
  <c r="E124" i="11"/>
  <c r="E123" i="11"/>
  <c r="E122" i="11"/>
  <c r="E121" i="11"/>
  <c r="E120" i="11"/>
  <c r="D106" i="11"/>
  <c r="E106" i="11" s="1"/>
  <c r="D105" i="11"/>
  <c r="E103" i="11"/>
  <c r="E102" i="11"/>
  <c r="E101" i="11"/>
  <c r="E100" i="11"/>
  <c r="E99" i="11"/>
  <c r="E98" i="11"/>
  <c r="D84" i="11"/>
  <c r="D85" i="11" s="1"/>
  <c r="E85" i="11" s="1"/>
  <c r="E82" i="11"/>
  <c r="E81" i="11"/>
  <c r="E80" i="11"/>
  <c r="E79" i="11"/>
  <c r="E78" i="11"/>
  <c r="E77" i="11"/>
  <c r="D63" i="11"/>
  <c r="E63" i="11" s="1"/>
  <c r="D62" i="11"/>
  <c r="E60" i="11"/>
  <c r="E59" i="11"/>
  <c r="E58" i="11"/>
  <c r="E57" i="11"/>
  <c r="E56" i="11"/>
  <c r="E55" i="11"/>
  <c r="D39" i="11"/>
  <c r="D40" i="11" s="1"/>
  <c r="E40" i="11" s="1"/>
  <c r="E37" i="11"/>
  <c r="E36" i="11"/>
  <c r="E35" i="11"/>
  <c r="E34" i="11"/>
  <c r="E33" i="11"/>
  <c r="E32" i="11"/>
  <c r="D19" i="11"/>
  <c r="E19" i="11" s="1"/>
  <c r="D18" i="11"/>
  <c r="E16" i="11"/>
  <c r="E15" i="11"/>
  <c r="E14" i="11"/>
  <c r="E13" i="11"/>
  <c r="E12" i="11"/>
  <c r="E11" i="11"/>
  <c r="I38" i="10"/>
  <c r="J38" i="10" s="1"/>
  <c r="K38" i="10" s="1"/>
  <c r="I37" i="10"/>
  <c r="J37" i="10" s="1"/>
  <c r="K37" i="10" s="1"/>
  <c r="I36" i="10"/>
  <c r="J36" i="10" s="1"/>
  <c r="K36" i="10" s="1"/>
  <c r="J35" i="10"/>
  <c r="K35" i="10" s="1"/>
  <c r="I35" i="10"/>
  <c r="I34" i="10"/>
  <c r="J34" i="10" s="1"/>
  <c r="K34" i="10" s="1"/>
  <c r="J33" i="10"/>
  <c r="K33" i="10" s="1"/>
  <c r="I33" i="10"/>
  <c r="I32" i="10"/>
  <c r="J32" i="10" s="1"/>
  <c r="K32" i="10" s="1"/>
  <c r="I31" i="10"/>
  <c r="J31" i="10" s="1"/>
  <c r="K31" i="10" s="1"/>
  <c r="I30" i="10"/>
  <c r="J30" i="10" s="1"/>
  <c r="K30" i="10" s="1"/>
  <c r="I29" i="10"/>
  <c r="J29" i="10" s="1"/>
  <c r="K29" i="10" s="1"/>
  <c r="I28" i="10"/>
  <c r="J28" i="10" s="1"/>
  <c r="K28" i="10" s="1"/>
  <c r="J27" i="10"/>
  <c r="K27" i="10" s="1"/>
  <c r="I27" i="10"/>
  <c r="I26" i="10"/>
  <c r="J26" i="10" s="1"/>
  <c r="K26" i="10" s="1"/>
  <c r="J25" i="10"/>
  <c r="K25" i="10" s="1"/>
  <c r="I25" i="10"/>
  <c r="I24" i="10"/>
  <c r="J24" i="10" s="1"/>
  <c r="K24" i="10" s="1"/>
  <c r="I23" i="10"/>
  <c r="J23" i="10" s="1"/>
  <c r="K23" i="10" s="1"/>
  <c r="I22" i="10"/>
  <c r="J22" i="10" s="1"/>
  <c r="K22" i="10" s="1"/>
  <c r="J21" i="10"/>
  <c r="K21" i="10" s="1"/>
  <c r="I21" i="10"/>
  <c r="I20" i="10"/>
  <c r="J20" i="10" s="1"/>
  <c r="K20" i="10" s="1"/>
  <c r="J19" i="10"/>
  <c r="K19" i="10" s="1"/>
  <c r="I19" i="10"/>
  <c r="I18" i="10"/>
  <c r="J18" i="10" s="1"/>
  <c r="K18" i="10" s="1"/>
  <c r="J17" i="10"/>
  <c r="K17" i="10" s="1"/>
  <c r="I17" i="10"/>
  <c r="I16" i="10"/>
  <c r="J16" i="10" s="1"/>
  <c r="K16" i="10" s="1"/>
  <c r="I15" i="10"/>
  <c r="J15" i="10" s="1"/>
  <c r="K15" i="10" s="1"/>
  <c r="I14" i="10"/>
  <c r="J14" i="10" s="1"/>
  <c r="K14" i="10" s="1"/>
  <c r="J13" i="10"/>
  <c r="K13" i="10" s="1"/>
  <c r="I13" i="10"/>
  <c r="I12" i="10"/>
  <c r="J12" i="10" s="1"/>
  <c r="K12" i="10" s="1"/>
  <c r="J11" i="10"/>
  <c r="K11" i="10" s="1"/>
  <c r="I11" i="10"/>
  <c r="I10" i="10"/>
  <c r="J10" i="10" s="1"/>
  <c r="K10" i="10" s="1"/>
  <c r="J9" i="10"/>
  <c r="K9" i="10" s="1"/>
  <c r="I9" i="10"/>
  <c r="I8" i="10"/>
  <c r="J8" i="10" s="1"/>
  <c r="K8" i="10" s="1"/>
  <c r="I7" i="10"/>
  <c r="J7" i="10" s="1"/>
  <c r="K7" i="10" s="1"/>
  <c r="I6" i="10"/>
  <c r="J6" i="10" s="1"/>
  <c r="K6" i="10" s="1"/>
  <c r="AQ13" i="5" l="1"/>
  <c r="AR13" i="5" s="1"/>
  <c r="AS13" i="5" s="1"/>
  <c r="I26" i="5"/>
  <c r="I28" i="5"/>
  <c r="AQ15" i="5"/>
  <c r="AR15" i="5" s="1"/>
  <c r="AS15" i="5" s="1"/>
  <c r="AQ10" i="5"/>
  <c r="AR10" i="5" s="1"/>
  <c r="AS10" i="5" s="1"/>
  <c r="I10" i="5"/>
  <c r="AQ9" i="5"/>
  <c r="AR9" i="5" s="1"/>
  <c r="AS9" i="5" s="1"/>
  <c r="AQ8" i="5"/>
  <c r="AR8" i="5" s="1"/>
  <c r="AS8" i="5" s="1"/>
  <c r="I8" i="5"/>
  <c r="AQ12" i="5"/>
  <c r="AR12" i="5" s="1"/>
  <c r="AS12" i="5" s="1"/>
  <c r="I12" i="5"/>
  <c r="AQ7" i="5"/>
  <c r="AR7" i="5" s="1"/>
  <c r="AS7" i="5" s="1"/>
  <c r="AQ14" i="5"/>
  <c r="AR14" i="5" s="1"/>
  <c r="AS14" i="5" s="1"/>
  <c r="I14" i="5"/>
  <c r="AQ11" i="5"/>
  <c r="AR11" i="5" s="1"/>
  <c r="AS11" i="5" s="1"/>
  <c r="AQ16" i="5"/>
  <c r="AR16" i="5" s="1"/>
  <c r="AS16" i="5" s="1"/>
  <c r="I16" i="5"/>
  <c r="AQ17" i="5"/>
  <c r="AR17" i="5" s="1"/>
  <c r="AS17" i="5" s="1"/>
  <c r="AQ19" i="5"/>
  <c r="AR19" i="5" s="1"/>
  <c r="AS19" i="5" s="1"/>
  <c r="AQ21" i="5"/>
  <c r="AR21" i="5" s="1"/>
  <c r="AS21" i="5" s="1"/>
  <c r="AQ23" i="5"/>
  <c r="AR23" i="5" s="1"/>
  <c r="AS23" i="5" s="1"/>
  <c r="AQ25" i="5"/>
  <c r="AR25" i="5" s="1"/>
  <c r="AS25" i="5" s="1"/>
  <c r="AQ29" i="5"/>
  <c r="AR29" i="5" s="1"/>
  <c r="AS29" i="5" s="1"/>
  <c r="I29" i="5"/>
  <c r="I18" i="5"/>
  <c r="I20" i="5"/>
  <c r="I22" i="5"/>
  <c r="I24" i="5"/>
  <c r="AQ27" i="5"/>
  <c r="AR27" i="5" s="1"/>
  <c r="AS27" i="5" s="1"/>
  <c r="AQ30" i="5"/>
  <c r="AR30" i="5" s="1"/>
  <c r="AS30" i="5" s="1"/>
  <c r="I31" i="5"/>
  <c r="AQ32" i="5"/>
  <c r="AR32" i="5" s="1"/>
  <c r="AS32" i="5" s="1"/>
  <c r="I33" i="5"/>
  <c r="AQ34" i="5"/>
  <c r="AR34" i="5" s="1"/>
  <c r="AS34" i="5" s="1"/>
  <c r="I34" i="5"/>
  <c r="AQ36" i="5"/>
  <c r="AR36" i="5" s="1"/>
  <c r="AS36" i="5" s="1"/>
  <c r="I36" i="5"/>
  <c r="AQ38" i="5"/>
  <c r="AR38" i="5" s="1"/>
  <c r="AS38" i="5" s="1"/>
  <c r="I38" i="5"/>
  <c r="H107" i="4"/>
  <c r="H809" i="4"/>
  <c r="G818" i="4"/>
  <c r="G819" i="4" s="1"/>
  <c r="H819" i="4" s="1"/>
  <c r="G935" i="4"/>
  <c r="G936" i="4" s="1"/>
  <c r="H936" i="4" s="1"/>
  <c r="G701" i="4"/>
  <c r="G702" i="4" s="1"/>
  <c r="H702" i="4" s="1"/>
  <c r="G24" i="4"/>
  <c r="G25" i="4" s="1"/>
  <c r="H25" i="4" s="1"/>
  <c r="G144" i="4"/>
  <c r="G145" i="4" s="1"/>
  <c r="H145" i="4" s="1"/>
  <c r="H136" i="4"/>
  <c r="H371" i="4"/>
  <c r="G380" i="4"/>
  <c r="G381" i="4" s="1"/>
  <c r="H381" i="4" s="1"/>
  <c r="H575" i="4"/>
  <c r="G584" i="4"/>
  <c r="G585" i="4" s="1"/>
  <c r="H585" i="4" s="1"/>
  <c r="AQ35" i="5"/>
  <c r="AR35" i="5" s="1"/>
  <c r="AS35" i="5" s="1"/>
  <c r="AQ37" i="5"/>
  <c r="AR37" i="5" s="1"/>
  <c r="AS37" i="5" s="1"/>
  <c r="AQ39" i="5"/>
  <c r="AR39" i="5" s="1"/>
  <c r="AS39" i="5" s="1"/>
  <c r="G261" i="4"/>
  <c r="G262" i="4" s="1"/>
  <c r="H262" i="4" s="1"/>
  <c r="G468" i="4"/>
  <c r="G469" i="4" s="1"/>
  <c r="H469" i="4" s="1"/>
  <c r="G55" i="4"/>
  <c r="G56" i="4" s="1"/>
  <c r="H56" i="4" s="1"/>
  <c r="G320" i="4"/>
  <c r="G321" i="4" s="1"/>
  <c r="H321" i="4" s="1"/>
  <c r="G526" i="4"/>
  <c r="G527" i="4" s="1"/>
  <c r="H527" i="4" s="1"/>
  <c r="G760" i="4"/>
  <c r="G761" i="4" s="1"/>
  <c r="H761" i="4" s="1"/>
  <c r="I27" i="5"/>
  <c r="G202" i="4"/>
  <c r="G203" i="4" s="1"/>
  <c r="H203" i="4" s="1"/>
  <c r="G643" i="4"/>
  <c r="G644" i="4" s="1"/>
  <c r="H644" i="4" s="1"/>
  <c r="G876" i="4"/>
  <c r="G877" i="4" s="1"/>
  <c r="H877" i="4" s="1"/>
</calcChain>
</file>

<file path=xl/sharedStrings.xml><?xml version="1.0" encoding="utf-8"?>
<sst xmlns="http://schemas.openxmlformats.org/spreadsheetml/2006/main" count="8569" uniqueCount="671">
  <si>
    <t>KC GURUKUL PUBLIC SCHOOL JAMMU</t>
  </si>
  <si>
    <t>Session:</t>
  </si>
  <si>
    <t>Profile of Class:</t>
  </si>
  <si>
    <t xml:space="preserve">IX A </t>
  </si>
  <si>
    <t>Total No. of Students:</t>
  </si>
  <si>
    <t>No. of Boys:</t>
  </si>
  <si>
    <t>No. Of Girls:</t>
  </si>
  <si>
    <t>Roll. No</t>
  </si>
  <si>
    <t>STUDENT NAME</t>
  </si>
  <si>
    <t>Admn. No</t>
  </si>
  <si>
    <t>Date of Addmission</t>
  </si>
  <si>
    <t>Aadhar No.</t>
  </si>
  <si>
    <t>Gender M/F</t>
  </si>
  <si>
    <t>Date Of Birth</t>
  </si>
  <si>
    <t>Father's Name</t>
  </si>
  <si>
    <t>Mother's Name</t>
  </si>
  <si>
    <t>Residential Address</t>
  </si>
  <si>
    <t>Phone No.</t>
  </si>
  <si>
    <t>Admission category</t>
  </si>
  <si>
    <t>Social Category[gen/SC/ST/OBC</t>
  </si>
  <si>
    <t>Minority  category[</t>
  </si>
  <si>
    <t>Differently abled</t>
  </si>
  <si>
    <t>House</t>
  </si>
  <si>
    <t>Parent Occupation [Designation]</t>
  </si>
  <si>
    <t>Student Belong To staff?
Yes/No</t>
  </si>
  <si>
    <t>Sibling Detail</t>
  </si>
  <si>
    <t>Transport availed
if yes, then mention route no.</t>
  </si>
  <si>
    <t>PHOTOGRAPH NO</t>
  </si>
  <si>
    <t>Father</t>
  </si>
  <si>
    <t>Mother</t>
  </si>
  <si>
    <t>Y/N</t>
  </si>
  <si>
    <t>NAME</t>
  </si>
  <si>
    <t>CLASS</t>
  </si>
  <si>
    <t>AKSHIT BANGOTRA</t>
  </si>
  <si>
    <t>PL-759</t>
  </si>
  <si>
    <t>26/3/14</t>
  </si>
  <si>
    <t>927764145869</t>
  </si>
  <si>
    <t>M</t>
  </si>
  <si>
    <t>AJAY BANGOTRA</t>
  </si>
  <si>
    <t>GEMMIE DIGRA</t>
  </si>
  <si>
    <t>H. NO. 87, LANE NO. 7, LAXMI NAGAR, MUTHI, JAMMU</t>
  </si>
  <si>
    <t>SC</t>
  </si>
  <si>
    <t>N</t>
  </si>
  <si>
    <t>Peace</t>
  </si>
  <si>
    <t>ENGINEER</t>
  </si>
  <si>
    <t xml:space="preserve">Govt Teacher </t>
  </si>
  <si>
    <t>ADHIRA BANGOTRA</t>
  </si>
  <si>
    <t>I</t>
  </si>
  <si>
    <t>tempo 3</t>
  </si>
  <si>
    <t>26/3/15</t>
  </si>
  <si>
    <t>tempo 4</t>
  </si>
  <si>
    <t>AKSHIT SINGH</t>
  </si>
  <si>
    <t>PL-926</t>
  </si>
  <si>
    <t>06/02/2015</t>
  </si>
  <si>
    <t>324868642974</t>
  </si>
  <si>
    <t>SURJEET SINGH</t>
  </si>
  <si>
    <t>POONAM JAMWAL</t>
  </si>
  <si>
    <t>H. NO. 72 1/A ROOPNAGAR ENCLAVE JAMMU</t>
  </si>
  <si>
    <t>Gen</t>
  </si>
  <si>
    <t>Passion</t>
  </si>
  <si>
    <t>GOVT EMPLOYEE TEACHER</t>
  </si>
  <si>
    <t>SO GOVT EMPLOYEE</t>
  </si>
  <si>
    <t>06/02/2016</t>
  </si>
  <si>
    <t>ANIK GUPTA</t>
  </si>
  <si>
    <t>PL-917</t>
  </si>
  <si>
    <t>24/02/2015</t>
  </si>
  <si>
    <t>447471795472</t>
  </si>
  <si>
    <t>ANIL GUPTA</t>
  </si>
  <si>
    <t>KAMIYA GUPTA</t>
  </si>
  <si>
    <t>WARD NO. 60, DHOK PALOURA, JAMMU</t>
  </si>
  <si>
    <t>Prosparity</t>
  </si>
  <si>
    <t>AVOCATE</t>
  </si>
  <si>
    <t>HOUSEWIFE</t>
  </si>
  <si>
    <t>VIRHAN</t>
  </si>
  <si>
    <t>VI A</t>
  </si>
  <si>
    <t xml:space="preserve">PRIVATE </t>
  </si>
  <si>
    <t>24/02/2016</t>
  </si>
  <si>
    <t>ANIKA MAHAJAN</t>
  </si>
  <si>
    <t>PL 915 A</t>
  </si>
  <si>
    <t>18/3/2015</t>
  </si>
  <si>
    <t>990614524559</t>
  </si>
  <si>
    <t>F</t>
  </si>
  <si>
    <t>ANIL KUMAR</t>
  </si>
  <si>
    <t>SWEETY GUPTA</t>
  </si>
  <si>
    <t>H. NO. 47/E BHARAT NAGAR, JAMMU</t>
  </si>
  <si>
    <t xml:space="preserve">ACCOUNTANT </t>
  </si>
  <si>
    <t>SHOPKEEPER</t>
  </si>
  <si>
    <t>SHIVANSH GUPTA</t>
  </si>
  <si>
    <t>IV A</t>
  </si>
  <si>
    <t>tempo 2</t>
  </si>
  <si>
    <t>18/3/2016</t>
  </si>
  <si>
    <t>AVIKSHIT SHARMA</t>
  </si>
  <si>
    <t>PL 1392</t>
  </si>
  <si>
    <t>03/03/2022</t>
  </si>
  <si>
    <t>450112143690</t>
  </si>
  <si>
    <t>26-10-2009</t>
  </si>
  <si>
    <t>PARSHANT SHARMA</t>
  </si>
  <si>
    <t>JYOTI SHARMA</t>
  </si>
  <si>
    <t>PLOT NO 44, TARA VIHAR, PALOURA</t>
  </si>
  <si>
    <t>CBI Govt JOB NEAR RAILWAY STATION</t>
  </si>
  <si>
    <t>BUSINESS WOMEN</t>
  </si>
  <si>
    <t>WING 3</t>
  </si>
  <si>
    <t>03/03/2023</t>
  </si>
  <si>
    <t>26-10-2010</t>
  </si>
  <si>
    <t>WING 4</t>
  </si>
  <si>
    <t>AVNI KASHYAP</t>
  </si>
  <si>
    <t>PL 941</t>
  </si>
  <si>
    <t>28/03/2015</t>
  </si>
  <si>
    <t>629763668167</t>
  </si>
  <si>
    <t>ROHIT DOGRA</t>
  </si>
  <si>
    <t>NEHA DOGRA</t>
  </si>
  <si>
    <t>H.NO 354 LANE NO. 3 SHAKTI NAGAR JAMMU</t>
  </si>
  <si>
    <t>OBC</t>
  </si>
  <si>
    <t>BUSINESSMAN</t>
  </si>
  <si>
    <t>PARAS KASHYAP</t>
  </si>
  <si>
    <t>VII A</t>
  </si>
  <si>
    <t>ROUTE 7</t>
  </si>
  <si>
    <t>28/03/2016</t>
  </si>
  <si>
    <t>ROUTE 8</t>
  </si>
  <si>
    <t>DAAN SINGH</t>
  </si>
  <si>
    <t>PL 407</t>
  </si>
  <si>
    <t>722854937321</t>
  </si>
  <si>
    <t>DALJEET SINGH</t>
  </si>
  <si>
    <t>RANJEET KOUR</t>
  </si>
  <si>
    <t>H. NO. 348 SANT MARKET JEWEL CJOWK JAMMU</t>
  </si>
  <si>
    <t>Courage</t>
  </si>
  <si>
    <t>KARTAR,DAAN</t>
  </si>
  <si>
    <t>IX A,XII</t>
  </si>
  <si>
    <t>Private</t>
  </si>
  <si>
    <t>DAKSH CHANDAN</t>
  </si>
  <si>
    <t>PL 971</t>
  </si>
  <si>
    <t>966902217732</t>
  </si>
  <si>
    <t>CHANDER SHAIKHER CHANDAN</t>
  </si>
  <si>
    <t>SUMITA CHANDAN</t>
  </si>
  <si>
    <t>H.NO 135 SHOPPING CENTER BAKSHI NAGAR JAMMU</t>
  </si>
  <si>
    <t>PRIVATE JOB ACCONTANT</t>
  </si>
  <si>
    <t>KRISHAV CHANDAN</t>
  </si>
  <si>
    <t>V B</t>
  </si>
  <si>
    <t>BUS 7</t>
  </si>
  <si>
    <t>BUS 8</t>
  </si>
  <si>
    <t>DIYA ZUTSHI</t>
  </si>
  <si>
    <t>PL 936</t>
  </si>
  <si>
    <t>27/03/2015</t>
  </si>
  <si>
    <t>578611191009</t>
  </si>
  <si>
    <t>SANJAY KUMAR ZUTSHI</t>
  </si>
  <si>
    <t>SUNILA PANDITA ZUTSHI</t>
  </si>
  <si>
    <t>H.NO. 746 SECTOR 3 VINAYAK NAGAR MUTHI JAMMU</t>
  </si>
  <si>
    <t>GOVT EMPLOYEE</t>
  </si>
  <si>
    <t>Govt employee</t>
  </si>
  <si>
    <t>27/03/2016</t>
  </si>
  <si>
    <t>GURMAHI KAUR</t>
  </si>
  <si>
    <t>PL 408</t>
  </si>
  <si>
    <t>773771124559</t>
  </si>
  <si>
    <t>S.SHARDA SINGH RAINU</t>
  </si>
  <si>
    <t>MANDEEP KAUR</t>
  </si>
  <si>
    <t>H. NO. 56 JEWEL CHOWK, SANT MARKET, JAMMU</t>
  </si>
  <si>
    <t>ROUTE 9</t>
  </si>
  <si>
    <t>ROUTE 10</t>
  </si>
  <si>
    <t>HARSHITA BHARTI</t>
  </si>
  <si>
    <t>9928</t>
  </si>
  <si>
    <t>PL 945</t>
  </si>
  <si>
    <t>31/03/15</t>
  </si>
  <si>
    <t>836525693772</t>
  </si>
  <si>
    <t>NEEL KAMAL</t>
  </si>
  <si>
    <t>ASHA KUMARI</t>
  </si>
  <si>
    <t>H.NO 192 LANE NO 1 RAJPURA SHAKTI NAGAR JAMMU</t>
  </si>
  <si>
    <t>ANGANWADI MARH</t>
  </si>
  <si>
    <t>private</t>
  </si>
  <si>
    <t>31/03/16</t>
  </si>
  <si>
    <t>JAGJOT KAUR</t>
  </si>
  <si>
    <t>9929</t>
  </si>
  <si>
    <t>PL 627</t>
  </si>
  <si>
    <t>662681256552</t>
  </si>
  <si>
    <t>TANMEET SINGH</t>
  </si>
  <si>
    <t>RUPINDER KOUR</t>
  </si>
  <si>
    <t>H. NO. 3/111 INDIRA VIHAR OLD JANIPUR, JAMMU</t>
  </si>
  <si>
    <t>MANMEET,KANWAL , GAGAN , ISHDEEP</t>
  </si>
  <si>
    <t>II,XII,VIII,V</t>
  </si>
  <si>
    <t>route 8</t>
  </si>
  <si>
    <t>JASNOOR KAUR</t>
  </si>
  <si>
    <t>9930</t>
  </si>
  <si>
    <t>PL 356</t>
  </si>
  <si>
    <t>394525321248</t>
  </si>
  <si>
    <t>RAVINDER PAL SINGH</t>
  </si>
  <si>
    <t>HARNEET KOUR</t>
  </si>
  <si>
    <t>F-248, UPPER KRISHNA NAGAR, JAMMU</t>
  </si>
  <si>
    <t>IT PROFESSIONAL</t>
  </si>
  <si>
    <t>housewife</t>
  </si>
  <si>
    <t>JAPMEHAR</t>
  </si>
  <si>
    <t>II</t>
  </si>
  <si>
    <t>Route 6</t>
  </si>
  <si>
    <t>JIYA SHARMA</t>
  </si>
  <si>
    <t>9931</t>
  </si>
  <si>
    <t>PL 918</t>
  </si>
  <si>
    <t>13/03/15</t>
  </si>
  <si>
    <t>693567215487</t>
  </si>
  <si>
    <t>ROMESH SHARMA</t>
  </si>
  <si>
    <t>SUNANDA SHARMA</t>
  </si>
  <si>
    <t>H.NO.7, L.NO.3,CHANDAN VIHAR , MUTHI CAMP JAMMU</t>
  </si>
  <si>
    <t>13/03/16</t>
  </si>
  <si>
    <t>KARTAR SINGH RAINU</t>
  </si>
  <si>
    <t>9932</t>
  </si>
  <si>
    <t>PL 405</t>
  </si>
  <si>
    <t>354830327810</t>
  </si>
  <si>
    <t>KUNWER JEET SINGH</t>
  </si>
  <si>
    <t>KAMALJEET KAUR</t>
  </si>
  <si>
    <t>DAAN</t>
  </si>
  <si>
    <t>IX A</t>
  </si>
  <si>
    <t>MANAS BHALWAL</t>
  </si>
  <si>
    <t>9933</t>
  </si>
  <si>
    <t>343568482701</t>
  </si>
  <si>
    <t>VIKRAM SINGH</t>
  </si>
  <si>
    <t>ASHA RANI</t>
  </si>
  <si>
    <t>VILLAGE PAKHIAN PO KANGRAIL JAMMU</t>
  </si>
  <si>
    <t>RISHIKA</t>
  </si>
  <si>
    <t>III</t>
  </si>
  <si>
    <t>Route 10</t>
  </si>
  <si>
    <t>NAVDEV</t>
  </si>
  <si>
    <t>9934</t>
  </si>
  <si>
    <t>PL 1173</t>
  </si>
  <si>
    <t>906967224518</t>
  </si>
  <si>
    <t>RAVINDER SINGH CHIB</t>
  </si>
  <si>
    <t>NEERU CHIB</t>
  </si>
  <si>
    <t>MISHRIWALA JAMMU</t>
  </si>
  <si>
    <t>PARV KAPOOR</t>
  </si>
  <si>
    <t>PL 313</t>
  </si>
  <si>
    <t>681394472983</t>
  </si>
  <si>
    <t>PARDEEP KAPOOR</t>
  </si>
  <si>
    <t>VIBHUTI KAPOOR</t>
  </si>
  <si>
    <t>336/A GANDHI NAGAR GOLE MARKET JAMMU</t>
  </si>
  <si>
    <t>Route 7</t>
  </si>
  <si>
    <t>PIYUSH BHAT</t>
  </si>
  <si>
    <t>9935</t>
  </si>
  <si>
    <t>PL 738</t>
  </si>
  <si>
    <t>918870387172</t>
  </si>
  <si>
    <t>VIJAY KR. BHAT</t>
  </si>
  <si>
    <t>RENU PANDITA</t>
  </si>
  <si>
    <t>PURKHOO DOMANA, SWARN VIHAR JAMMU</t>
  </si>
  <si>
    <t>M.R in Cadila at Shalamar</t>
  </si>
  <si>
    <t>GOVT Police Officer</t>
  </si>
  <si>
    <t>BHOOMI</t>
  </si>
  <si>
    <t>V A</t>
  </si>
  <si>
    <t>RAJVEER SINGH</t>
  </si>
  <si>
    <t>PL 1220</t>
  </si>
  <si>
    <t>65970689614</t>
  </si>
  <si>
    <t>KIRPAL SINGH</t>
  </si>
  <si>
    <t>INDU SINGH</t>
  </si>
  <si>
    <t>LANE NO. 1 SURAKSHA VIHAR PALOURA TOP JAMMU</t>
  </si>
  <si>
    <t xml:space="preserve">GOVT Teacher at Khawas </t>
  </si>
  <si>
    <t xml:space="preserve">Housewife </t>
  </si>
  <si>
    <t>SHOURYA DEV</t>
  </si>
  <si>
    <t>X A</t>
  </si>
  <si>
    <t>WING 1</t>
  </si>
  <si>
    <t>WING 2</t>
  </si>
  <si>
    <t>SANJANA TICKOO</t>
  </si>
  <si>
    <t>9936</t>
  </si>
  <si>
    <t>PL 735</t>
  </si>
  <si>
    <t>779884620583</t>
  </si>
  <si>
    <t>SANJAY TICKOO</t>
  </si>
  <si>
    <t>POOJA TICKOO</t>
  </si>
  <si>
    <t>H. NO. 20 LANE NO. 1, VINAYAK VIHAR PALOURA, JAMMU</t>
  </si>
  <si>
    <t>INTERIOR DESIGNER</t>
  </si>
  <si>
    <t>govt teacher</t>
  </si>
  <si>
    <t>ANSH TICKOO</t>
  </si>
  <si>
    <t xml:space="preserve">private </t>
  </si>
  <si>
    <t>SHEHJAR BHAT</t>
  </si>
  <si>
    <t>9937</t>
  </si>
  <si>
    <t>PL 898</t>
  </si>
  <si>
    <t>491855480559</t>
  </si>
  <si>
    <t>VINOD KR. BHAT</t>
  </si>
  <si>
    <t>RUBY BHAT</t>
  </si>
  <si>
    <t>H. NO. 12 SARASWATI VIHAR TOMAL BOHRI JAMMU</t>
  </si>
  <si>
    <t>GOVT EMPLOYEE, post office</t>
  </si>
  <si>
    <t>route 5</t>
  </si>
  <si>
    <t>route 6</t>
  </si>
  <si>
    <t>SHIREEN BHAN</t>
  </si>
  <si>
    <t>9938</t>
  </si>
  <si>
    <t>PL 402</t>
  </si>
  <si>
    <t>548019631510</t>
  </si>
  <si>
    <t>LOKAISH BHAN</t>
  </si>
  <si>
    <t>POOJA BHAN</t>
  </si>
  <si>
    <t>486-487 SURAKSHA VIHAR, ENCLAVE FIRST BSF CAMP PALOURA, JAMMU</t>
  </si>
  <si>
    <t xml:space="preserve">DHAIRYA </t>
  </si>
  <si>
    <t>wing 2</t>
  </si>
  <si>
    <t>wing 3</t>
  </si>
  <si>
    <t>SHIVANSH SHAN</t>
  </si>
  <si>
    <t>9939</t>
  </si>
  <si>
    <t>PL 1352</t>
  </si>
  <si>
    <t>14/04/2021</t>
  </si>
  <si>
    <t>491626721133</t>
  </si>
  <si>
    <t>22-06-2010</t>
  </si>
  <si>
    <t>LAKSHMI KANT</t>
  </si>
  <si>
    <t>SUSHEELA DEVI</t>
  </si>
  <si>
    <t>H. NO. 63 A LANE NO. 2 HARI VIHAR PALOURA</t>
  </si>
  <si>
    <t>POLICE</t>
  </si>
  <si>
    <t>MEDICAL</t>
  </si>
  <si>
    <t xml:space="preserve">SHAAN </t>
  </si>
  <si>
    <t>14/04/2022</t>
  </si>
  <si>
    <t>22-06-2011</t>
  </si>
  <si>
    <t>SHOURYA</t>
  </si>
  <si>
    <t>9940</t>
  </si>
  <si>
    <t>PL 1283</t>
  </si>
  <si>
    <t>209723874231</t>
  </si>
  <si>
    <t>VIJAY ANDORIA</t>
  </si>
  <si>
    <t>RENU GUPTA</t>
  </si>
  <si>
    <t>H.NO. 97A SHOPPING CENTER BAKSHI NAGAR JAMMU</t>
  </si>
  <si>
    <t>peace</t>
  </si>
  <si>
    <t>SENIOR ASSISTANT</t>
  </si>
  <si>
    <t>Route 8</t>
  </si>
  <si>
    <t>SHRUTI KOUL</t>
  </si>
  <si>
    <t>9941</t>
  </si>
  <si>
    <t>PL 1440</t>
  </si>
  <si>
    <t>07/04/2022</t>
  </si>
  <si>
    <t>864413833648</t>
  </si>
  <si>
    <t>08-01-2009</t>
  </si>
  <si>
    <t>SUNIL KOUL</t>
  </si>
  <si>
    <t>ARCHANA KOUL</t>
  </si>
  <si>
    <t>POUNI CHAK LANE 1 NEAR SHARDA MANDIR JAMMU</t>
  </si>
  <si>
    <t>COURAGE</t>
  </si>
  <si>
    <t>ANTI-CORRUPTION BUREAU</t>
  </si>
  <si>
    <t>KANIKA KOUL</t>
  </si>
  <si>
    <t>Wing 4</t>
  </si>
  <si>
    <t>07/04/2023</t>
  </si>
  <si>
    <t>08-01-2010</t>
  </si>
  <si>
    <t>Wing 5</t>
  </si>
  <si>
    <t>SUVANSHIKA SHARMA</t>
  </si>
  <si>
    <t>9942</t>
  </si>
  <si>
    <t>PL 947</t>
  </si>
  <si>
    <t>22/03/2015</t>
  </si>
  <si>
    <t>754312179488</t>
  </si>
  <si>
    <t>SUDESH SHARMA</t>
  </si>
  <si>
    <t>SUDHA SHARMA</t>
  </si>
  <si>
    <t>PATOLI BRAHMANA</t>
  </si>
  <si>
    <t>Hardware sop in Patoli</t>
  </si>
  <si>
    <t>ANSHUMAN , SUNAKSH</t>
  </si>
  <si>
    <t>VIII A,VII A</t>
  </si>
  <si>
    <t>Tempo 1</t>
  </si>
  <si>
    <t>22/03/2016</t>
  </si>
  <si>
    <t>Tempo 2</t>
  </si>
  <si>
    <t>UPASANA SHARMA</t>
  </si>
  <si>
    <t>PL 1394</t>
  </si>
  <si>
    <t>524176526820</t>
  </si>
  <si>
    <t>1/12/2009</t>
  </si>
  <si>
    <t>SUNIL SHARMA</t>
  </si>
  <si>
    <t>MONIKA SHARMA</t>
  </si>
  <si>
    <t>POUNI CHACK P O AKALPUR JAMMU</t>
  </si>
  <si>
    <t>Housewife</t>
  </si>
  <si>
    <t>DRISHTI</t>
  </si>
  <si>
    <t>II A</t>
  </si>
  <si>
    <t>1/12/2010</t>
  </si>
  <si>
    <t>YUGVEER SINGH</t>
  </si>
  <si>
    <t>9943</t>
  </si>
  <si>
    <t>PL 928</t>
  </si>
  <si>
    <t>25/03/2015</t>
  </si>
  <si>
    <t>399516937511</t>
  </si>
  <si>
    <t>RANJEET SINGH</t>
  </si>
  <si>
    <t>GEETA DEVI</t>
  </si>
  <si>
    <t>PURKHOO, DISTT. JAMMU POLICE STATION KANACHAK</t>
  </si>
  <si>
    <t>passion</t>
  </si>
  <si>
    <t>ACCOUNTANT</t>
  </si>
  <si>
    <t>25/03/2016</t>
  </si>
  <si>
    <t>23/04/10</t>
  </si>
  <si>
    <t xml:space="preserve">KAVYA </t>
  </si>
  <si>
    <t>561610327668</t>
  </si>
  <si>
    <t>VIJAY ANAND</t>
  </si>
  <si>
    <t>POOJA ANAND</t>
  </si>
  <si>
    <t>JMC-1128, NEAR EDUCATION BOARD REHARI COLONY JAMMU</t>
  </si>
  <si>
    <t>Station HeadQ. Samba</t>
  </si>
  <si>
    <t>SHIVANGI BAHU</t>
  </si>
  <si>
    <t>222967304479</t>
  </si>
  <si>
    <t>NARESH KUMAR BAHU</t>
  </si>
  <si>
    <t>SEEMA DEVI</t>
  </si>
  <si>
    <t>HNO 22 8A SECTOR 4 PAMPOSH COLONY JANIPUR JAMMU</t>
  </si>
  <si>
    <t>courage</t>
  </si>
  <si>
    <t>GANDHINAGAR COLLEGE,</t>
  </si>
  <si>
    <t>ARCHIT</t>
  </si>
  <si>
    <t>SHAMBHU RAM GUPTA</t>
  </si>
  <si>
    <t>JYOTI GUPTA</t>
  </si>
  <si>
    <t>LANE NO 12 RAMA COLONY PALORHA TOP</t>
  </si>
  <si>
    <t>private teacher</t>
  </si>
  <si>
    <t>Archit</t>
  </si>
  <si>
    <t>TENZEN</t>
  </si>
  <si>
    <t xml:space="preserve">Krishan Lal </t>
  </si>
  <si>
    <t>Tenzin Dawa</t>
  </si>
  <si>
    <t>BSNL EXCHANGE TRILOKPUR TALAB TILLO, JAMMU</t>
  </si>
  <si>
    <t>ST</t>
  </si>
  <si>
    <t xml:space="preserve">Teacher </t>
  </si>
  <si>
    <t>Route 5</t>
  </si>
  <si>
    <t>Tenzin</t>
  </si>
  <si>
    <t>K.C. Gurukul Public School, Jammu</t>
  </si>
  <si>
    <t>PA  I-(2023-2024)</t>
  </si>
  <si>
    <t xml:space="preserve">      Class- IX A</t>
  </si>
  <si>
    <t>CLASS TR: ARUSHI SINGH</t>
  </si>
  <si>
    <t>S. No.</t>
  </si>
  <si>
    <t>Name</t>
  </si>
  <si>
    <t>English (20)</t>
  </si>
  <si>
    <t>Hindi (20)</t>
  </si>
  <si>
    <t>Maths (20)</t>
  </si>
  <si>
    <t>Science(20)</t>
  </si>
  <si>
    <t>S.st (20)</t>
  </si>
  <si>
    <t>Comp. (25)</t>
  </si>
  <si>
    <t>TOTAL</t>
  </si>
  <si>
    <t>%AGE</t>
  </si>
  <si>
    <t>GR</t>
  </si>
  <si>
    <t>AB</t>
  </si>
  <si>
    <t>KC GURUKUL PUBLIC SCHOOL</t>
  </si>
  <si>
    <t>CBSE AFFILIATED                     AFFILIATION NO : 730056</t>
  </si>
  <si>
    <t>OPP. BSF CAMPUS JAMMU</t>
  </si>
  <si>
    <t>PH.NO. 0191-2501509                              E-Mail ID: Kcgurukuljmu@gmail.com</t>
  </si>
  <si>
    <t>REPORT CARD FOR PA I</t>
  </si>
  <si>
    <t xml:space="preserve">                              SESSION 2023-2024</t>
  </si>
  <si>
    <t>CLASS :</t>
  </si>
  <si>
    <t xml:space="preserve">ROLL NO </t>
  </si>
  <si>
    <t>S.NO</t>
  </si>
  <si>
    <t>SUBJECTS</t>
  </si>
  <si>
    <t>MARKS(20)</t>
  </si>
  <si>
    <t>GRADE</t>
  </si>
  <si>
    <t>ENGLISH</t>
  </si>
  <si>
    <t>HINDI</t>
  </si>
  <si>
    <t>MATHS</t>
  </si>
  <si>
    <t>SCIENCE</t>
  </si>
  <si>
    <t>SOCIAL SCIENCE</t>
  </si>
  <si>
    <t>COMPUTER SCIENCE (25)</t>
  </si>
  <si>
    <t>PERCENTAGE</t>
  </si>
  <si>
    <t xml:space="preserve">DATE : </t>
  </si>
  <si>
    <t xml:space="preserve">CLASS TR. </t>
  </si>
  <si>
    <t>PRINCIPAL</t>
  </si>
  <si>
    <t>PH.NO. 0191-2501509                                 E-Mail ID: Kcgurukuljmu@gmail.com</t>
  </si>
  <si>
    <t>PH.NO. 0191-2501509                                                E-Mail ID: Kcgurukuljmu@gmail.com</t>
  </si>
  <si>
    <t xml:space="preserve">AVIKSHIT SHARMA </t>
  </si>
  <si>
    <t xml:space="preserve">GURMAHI KOUR </t>
  </si>
  <si>
    <t>JAGJOT KOUR</t>
  </si>
  <si>
    <t>JASNOOR KOUR</t>
  </si>
  <si>
    <t>KARTAR SINGH</t>
  </si>
  <si>
    <t xml:space="preserve">IXA </t>
  </si>
  <si>
    <t>SHIVANSH SHAH</t>
  </si>
  <si>
    <t>SHAURYA</t>
  </si>
  <si>
    <t>KAVYA</t>
  </si>
  <si>
    <t xml:space="preserve">SHIVANGI </t>
  </si>
  <si>
    <t>PH.NO. 0191-2501509                                   E-Mail ID: Kcgurukuljmu@gmail.com</t>
  </si>
  <si>
    <t xml:space="preserve">ARCHIT </t>
  </si>
  <si>
    <t>PH.NO. 0191-2501509                                               E-Mail ID: Kcgurukuljmu@gmail.com</t>
  </si>
  <si>
    <t>URDU</t>
  </si>
  <si>
    <t>TERM I</t>
  </si>
  <si>
    <t>SESSION 2023-2024</t>
  </si>
  <si>
    <t>CLASS : IX-A</t>
  </si>
  <si>
    <t>S.No.</t>
  </si>
  <si>
    <t>COMPUTER</t>
  </si>
  <si>
    <t>PA I                                (10)</t>
  </si>
  <si>
    <t>S.E                      (5)</t>
  </si>
  <si>
    <t>ACTIVITY                  (5)</t>
  </si>
  <si>
    <t>TERM I                               (80)</t>
  </si>
  <si>
    <t>TERM 1 (40)</t>
  </si>
  <si>
    <t>TOTAL   (100)</t>
  </si>
  <si>
    <t>TERM I                               (50)</t>
  </si>
  <si>
    <t>GRAND TOTAL</t>
  </si>
  <si>
    <t>OVERALL GRADE</t>
  </si>
  <si>
    <t>X</t>
  </si>
  <si>
    <t>PA  II-(2023-2024)</t>
  </si>
  <si>
    <t xml:space="preserve">      Class- IX-A</t>
  </si>
  <si>
    <t>Comp. (20)</t>
  </si>
  <si>
    <t xml:space="preserve">LEFT </t>
  </si>
  <si>
    <t xml:space="preserve">                        PH.NO.   6005510660                       E-Mail ID : kcgurukuljmu@gmail.com</t>
  </si>
  <si>
    <t>REPORT CARD FOR TERM I (2023-24)</t>
  </si>
  <si>
    <t xml:space="preserve">ROLL NO:                                     </t>
  </si>
  <si>
    <t>ADM.NO</t>
  </si>
  <si>
    <t>MOTHER'S NAME:</t>
  </si>
  <si>
    <t>FATHER'S NAME</t>
  </si>
  <si>
    <t>SCHOLASTIC AREA</t>
  </si>
  <si>
    <t>SUBJECT ENRICHMENT        (5)</t>
  </si>
  <si>
    <t>S.SCIENCE</t>
  </si>
  <si>
    <t>COMP.Sc (50)</t>
  </si>
  <si>
    <t xml:space="preserve">PERCENTAGE </t>
  </si>
  <si>
    <t xml:space="preserve">CLASS TEACHER'S REMARKS:               </t>
  </si>
  <si>
    <t xml:space="preserve">DATE:  </t>
  </si>
  <si>
    <t>CLASS TEACHER SIGNATURE</t>
  </si>
  <si>
    <t>PRINCIPAL SIGN</t>
  </si>
  <si>
    <t xml:space="preserve">AKSHIT SINGH </t>
  </si>
  <si>
    <t xml:space="preserve">ANIK GUPTA </t>
  </si>
  <si>
    <t>PL 917</t>
  </si>
  <si>
    <t xml:space="preserve">ANIL KUMAR </t>
  </si>
  <si>
    <t xml:space="preserve">NEHA DOGRA </t>
  </si>
  <si>
    <t xml:space="preserve">ROHIT DOGRA </t>
  </si>
  <si>
    <t>DILJEET SINGH</t>
  </si>
  <si>
    <t xml:space="preserve">CHANDER SHAIKHER </t>
  </si>
  <si>
    <t>408</t>
  </si>
  <si>
    <t xml:space="preserve">RUPINDER KAUR </t>
  </si>
  <si>
    <t xml:space="preserve">JASNOOR KAUR </t>
  </si>
  <si>
    <t>HARNEET SINGH</t>
  </si>
  <si>
    <t xml:space="preserve">JIYA SHARMA </t>
  </si>
  <si>
    <t xml:space="preserve">ASHA RANI </t>
  </si>
  <si>
    <t xml:space="preserve">NAVDEV </t>
  </si>
  <si>
    <t xml:space="preserve">NEERU CHIB </t>
  </si>
  <si>
    <t xml:space="preserve">PIYUSH BHAT </t>
  </si>
  <si>
    <t>LOKESH BHAN</t>
  </si>
  <si>
    <t xml:space="preserve">LAKSHMI KANT </t>
  </si>
  <si>
    <t xml:space="preserve">RENU GUPTA </t>
  </si>
  <si>
    <t>VIJAY ANDOTRA</t>
  </si>
  <si>
    <t>ARCHANA LOUL</t>
  </si>
  <si>
    <t>1509</t>
  </si>
  <si>
    <t xml:space="preserve">POOJA ANAND </t>
  </si>
  <si>
    <t>1493</t>
  </si>
  <si>
    <t>1583</t>
  </si>
  <si>
    <t>COMP.Sc</t>
  </si>
  <si>
    <t>1573</t>
  </si>
  <si>
    <t>TENZIN DAWA</t>
  </si>
  <si>
    <t>KRISHAN LAL</t>
  </si>
  <si>
    <t>REPORT CARD FOR PA II</t>
  </si>
  <si>
    <t>ROLL NO : 1</t>
  </si>
  <si>
    <t xml:space="preserve">                            </t>
  </si>
  <si>
    <t>COMPUTER SCIENCE</t>
  </si>
  <si>
    <t xml:space="preserve">DATE :2.01.2024 </t>
  </si>
  <si>
    <t>DATE : 2.01.2024</t>
  </si>
  <si>
    <t>DATE: 2.01.2024</t>
  </si>
  <si>
    <t xml:space="preserve">TENZEN </t>
  </si>
  <si>
    <t>HY</t>
  </si>
  <si>
    <t>S.E</t>
  </si>
  <si>
    <t>N.B</t>
  </si>
  <si>
    <t>FINAL</t>
  </si>
  <si>
    <t>HALF YEARLY RESULT-(2023-2024)</t>
  </si>
  <si>
    <t>Eng. (80)</t>
  </si>
  <si>
    <t>Hindi (80)</t>
  </si>
  <si>
    <t>Maths (80)</t>
  </si>
  <si>
    <t>SC. (80)</t>
  </si>
  <si>
    <t>S.Sc. (80)</t>
  </si>
  <si>
    <t>Comp. (50)</t>
  </si>
  <si>
    <t xml:space="preserve">TOTAL
</t>
  </si>
  <si>
    <t>`</t>
  </si>
  <si>
    <t>COMP</t>
  </si>
  <si>
    <t xml:space="preserve">ENGLISH </t>
  </si>
  <si>
    <t xml:space="preserve">MATHS </t>
  </si>
  <si>
    <t xml:space="preserve">SCIENCE </t>
  </si>
  <si>
    <t xml:space="preserve">S.ST </t>
  </si>
  <si>
    <t>ENG (10)</t>
  </si>
  <si>
    <t>HINDI (10)</t>
  </si>
  <si>
    <t>MATHS (10)</t>
  </si>
  <si>
    <t>SCIENCE(10)</t>
  </si>
  <si>
    <t>S.ST (10)</t>
  </si>
  <si>
    <t xml:space="preserve"> KC GURUKUL PUBLIC SCHOOL</t>
  </si>
  <si>
    <t>RESULT STATEMENT OF ANNUAL EXAMINATION[2023-2024]</t>
  </si>
  <si>
    <t>RESULT STATEMENT OF ANNUAL EXAMINATION[2022-2023]</t>
  </si>
  <si>
    <t xml:space="preserve">CLASS : IX A  </t>
  </si>
  <si>
    <t xml:space="preserve">TEACHER'S NAME : </t>
  </si>
  <si>
    <t>ARUSHI SINGH</t>
  </si>
  <si>
    <t xml:space="preserve">CLASS : IX A </t>
  </si>
  <si>
    <t xml:space="preserve">TEACHER'S NAME : ARUSHI SINGH </t>
  </si>
  <si>
    <t>ROLL NO</t>
  </si>
  <si>
    <t>NAME OF STUDENT</t>
  </si>
  <si>
    <t>PA 1</t>
  </si>
  <si>
    <t xml:space="preserve">NB </t>
  </si>
  <si>
    <t>SUB ENR.</t>
  </si>
  <si>
    <t xml:space="preserve">TOTAL </t>
  </si>
  <si>
    <t>PA II</t>
  </si>
  <si>
    <t>SE</t>
  </si>
  <si>
    <t>TERM II</t>
  </si>
  <si>
    <t>ATTENDANCE</t>
  </si>
  <si>
    <t>TC</t>
  </si>
  <si>
    <t xml:space="preserve">TC </t>
  </si>
  <si>
    <t>Affiliation No.          730056</t>
  </si>
  <si>
    <t>School Code : 23553</t>
  </si>
  <si>
    <t>KC GURUKUL PUBLIC SCHOOL   PALOURA  , JAMMU</t>
  </si>
  <si>
    <t xml:space="preserve">Contact No. : </t>
  </si>
  <si>
    <t>6005510660</t>
  </si>
  <si>
    <t xml:space="preserve">Website : </t>
  </si>
  <si>
    <t>www.kcgurukulschool.in</t>
  </si>
  <si>
    <t>REPORT CARD (SESSION : 2023-2024)</t>
  </si>
  <si>
    <t>STUDENT PROFILE</t>
  </si>
  <si>
    <t>NAME :</t>
  </si>
  <si>
    <t xml:space="preserve">AKSHIT BANGOTRA </t>
  </si>
  <si>
    <t>ROLL NO:</t>
  </si>
  <si>
    <t>CLASS &amp; SECTION :</t>
  </si>
  <si>
    <t xml:space="preserve">ADMISSION NO.: </t>
  </si>
  <si>
    <t>D.O.BIRTH :</t>
  </si>
  <si>
    <t>CONTACT NO.:</t>
  </si>
  <si>
    <t>FATHER'S NAME :</t>
  </si>
  <si>
    <t>GIMMIE DIGRA</t>
  </si>
  <si>
    <t>PART - I : SCHOLASTIC AREA</t>
  </si>
  <si>
    <t xml:space="preserve">SUBJECT </t>
  </si>
  <si>
    <t>TERM - I</t>
  </si>
  <si>
    <t>TERM - II</t>
  </si>
  <si>
    <t>PA I              (10)</t>
  </si>
  <si>
    <t>N B             (5)</t>
  </si>
  <si>
    <t xml:space="preserve">S.E                (5) </t>
  </si>
  <si>
    <t xml:space="preserve">H Y (80) </t>
  </si>
  <si>
    <t>PA  II              (10)</t>
  </si>
  <si>
    <t xml:space="preserve">F (80) </t>
  </si>
  <si>
    <t>MATHEMATICS</t>
  </si>
  <si>
    <t>COMPUTER (50)</t>
  </si>
  <si>
    <t>TERM-I M.M.</t>
  </si>
  <si>
    <t>TERM-I M.O</t>
  </si>
  <si>
    <t>TERM-I PER</t>
  </si>
  <si>
    <t>TERM-I GR</t>
  </si>
  <si>
    <t>TERM-II M.M.</t>
  </si>
  <si>
    <t>TERM-II M.O</t>
  </si>
  <si>
    <t>TERM-II PER</t>
  </si>
  <si>
    <t>TERM-II GR</t>
  </si>
  <si>
    <t>OVERALL TOTAL</t>
  </si>
  <si>
    <t>OVERALL PERCENT</t>
  </si>
  <si>
    <t xml:space="preserve">OVERALL GRADE </t>
  </si>
  <si>
    <t>Note : "AB" indicates ABSENT in the Subject Exam</t>
  </si>
  <si>
    <t>PART - II (A) : CO- SCHOLASTIC ACTIVITIES ( to be assessed on a 3 point scale)</t>
  </si>
  <si>
    <t>ACTIVITIES</t>
  </si>
  <si>
    <t xml:space="preserve">TERM -I(GRADE) </t>
  </si>
  <si>
    <t>TERM -II ( GRADE)</t>
  </si>
  <si>
    <t xml:space="preserve">ART EDUCATION </t>
  </si>
  <si>
    <t>A</t>
  </si>
  <si>
    <t>PART - II (B) : HEALTH &amp; PHYSICAL EDUCATION ( to be assessed on a 3 point scale)</t>
  </si>
  <si>
    <t>GAMES</t>
  </si>
  <si>
    <t>HEALTH &amp; FITNESS</t>
  </si>
  <si>
    <t>DANCE</t>
  </si>
  <si>
    <t>MUSIC</t>
  </si>
  <si>
    <t>PART - III : DISCIPLINE  ( to be assessed on a 3 point scale)</t>
  </si>
  <si>
    <t xml:space="preserve">REMARKS </t>
  </si>
  <si>
    <t>HARD WORK IS THE KEY TO SUCCESS</t>
  </si>
  <si>
    <t>RESULT</t>
  </si>
  <si>
    <t xml:space="preserve">PROMOTED TO CLASS X </t>
  </si>
  <si>
    <t>CLASS TEACHER</t>
  </si>
  <si>
    <t xml:space="preserve">PRINCIPAL </t>
  </si>
  <si>
    <t>GRADING SYSTEM(Scholastic)</t>
  </si>
  <si>
    <t>GRADING SYSTEM(Co- Scholastic)</t>
  </si>
  <si>
    <t xml:space="preserve">MARKS RANGE </t>
  </si>
  <si>
    <t>GRADE POINTS</t>
  </si>
  <si>
    <t>91-100</t>
  </si>
  <si>
    <t>A1</t>
  </si>
  <si>
    <t>51-60</t>
  </si>
  <si>
    <t>C1</t>
  </si>
  <si>
    <t>81-90</t>
  </si>
  <si>
    <t>A2</t>
  </si>
  <si>
    <t>41-50</t>
  </si>
  <si>
    <t>C2</t>
  </si>
  <si>
    <t>B</t>
  </si>
  <si>
    <t>71-80</t>
  </si>
  <si>
    <t>B1</t>
  </si>
  <si>
    <t>33-40</t>
  </si>
  <si>
    <t>D</t>
  </si>
  <si>
    <t>C</t>
  </si>
  <si>
    <t>61-70</t>
  </si>
  <si>
    <t>B2</t>
  </si>
  <si>
    <t>&lt;32</t>
  </si>
  <si>
    <t>E</t>
  </si>
  <si>
    <t xml:space="preserve">HARD WORK IS THE KEY TO SUCCESS </t>
  </si>
  <si>
    <t>PROMOTED TO CLASS X</t>
  </si>
  <si>
    <t xml:space="preserve">SWEETY GUPTA </t>
  </si>
  <si>
    <t>HARDWORK IS THE KEY TO SUCCESS</t>
  </si>
  <si>
    <t xml:space="preserve">PARSHANT SHARMA </t>
  </si>
  <si>
    <t>GOOD, KEEP IT UP.</t>
  </si>
  <si>
    <t xml:space="preserve">DAKSH CHANDAN </t>
  </si>
  <si>
    <t>CHANDER SHAIKHER</t>
  </si>
  <si>
    <t xml:space="preserve">B </t>
  </si>
  <si>
    <t>GOOD, KEEP IT UP</t>
  </si>
  <si>
    <t xml:space="preserve"> </t>
  </si>
  <si>
    <t>S. SHARDA SINGH RAINU</t>
  </si>
  <si>
    <t>RUPINDER KAUR</t>
  </si>
  <si>
    <t>MANAS BALWAL</t>
  </si>
  <si>
    <t>NEERAJ CHIB</t>
  </si>
  <si>
    <t xml:space="preserve">POOJA BHAN </t>
  </si>
  <si>
    <r>
      <rPr>
        <b/>
        <sz val="11"/>
        <color theme="1"/>
        <rFont val="Calibri"/>
        <family val="2"/>
        <scheme val="minor"/>
      </rPr>
      <t>PROMOTED TO CLASS X</t>
    </r>
    <r>
      <rPr>
        <sz val="11"/>
        <color theme="1"/>
        <rFont val="Calibri"/>
        <charset val="134"/>
        <scheme val="minor"/>
      </rPr>
      <t xml:space="preserve"> </t>
    </r>
  </si>
  <si>
    <t xml:space="preserve">SHOURYA </t>
  </si>
  <si>
    <t xml:space="preserve">VIJAY ANDOTRA </t>
  </si>
  <si>
    <t xml:space="preserve">SHIVANGI BAHU </t>
  </si>
  <si>
    <t xml:space="preserve">NARESH KUMAR BAHU </t>
  </si>
  <si>
    <t>REPORT CARD (SESSION : 2022-2023)</t>
  </si>
  <si>
    <t>M.SC.</t>
  </si>
  <si>
    <t>G.KNOWLEDGE</t>
  </si>
  <si>
    <t>ANNUAL  RESULT-(2023-2024)</t>
  </si>
  <si>
    <t>TOTAL STUDENTS :</t>
  </si>
  <si>
    <t xml:space="preserve">NO. OF BOYS </t>
  </si>
  <si>
    <t xml:space="preserve">NO. OF GIRLS </t>
  </si>
  <si>
    <t>GENDER</t>
  </si>
  <si>
    <t>AVERAGE ATTENDANCE OF BOYS :</t>
  </si>
  <si>
    <t>AVERAGE ATTENDANCE OF GIRLS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</si>
</sst>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&quot;₹&quot;\ * #,##0.00_ ;_ &quot;₹&quot;\ * \-#,##0.00_ ;_ &quot;₹&quot;\ * &quot;-&quot;??_ ;_ @_ "/>
    <numFmt numFmtId="165" formatCode="0.0"/>
    <numFmt numFmtId="166" formatCode="0.000"/>
  </numFmts>
  <fonts count="4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Times New Roman"/>
      <family val="1"/>
    </font>
    <font>
      <b/>
      <sz val="11"/>
      <name val="Calibri"/>
      <family val="2"/>
    </font>
    <font>
      <b/>
      <sz val="9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3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829096346934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1" fillId="0" borderId="0" applyFont="0" applyFill="0" applyBorder="0" applyAlignment="0" applyProtection="0"/>
    <xf numFmtId="0" fontId="26" fillId="0" borderId="47" applyNumberFormat="0" applyFill="0" applyAlignment="0" applyProtection="0"/>
    <xf numFmtId="0" fontId="27" fillId="0" borderId="48" applyNumberFormat="0" applyFill="0" applyAlignment="0" applyProtection="0"/>
    <xf numFmtId="0" fontId="33" fillId="0" borderId="0" applyNumberFormat="0" applyFill="0" applyBorder="0" applyAlignment="0" applyProtection="0"/>
  </cellStyleXfs>
  <cellXfs count="432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6" fillId="0" borderId="1" xfId="0" applyNumberFormat="1" applyFont="1" applyBorder="1"/>
    <xf numFmtId="2" fontId="0" fillId="0" borderId="1" xfId="0" applyNumberFormat="1" applyBorder="1" applyAlignment="1">
      <alignment horizontal="center"/>
    </xf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10" fillId="0" borderId="1" xfId="0" applyFont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9" fontId="0" fillId="0" borderId="1" xfId="0" applyNumberFormat="1" applyBorder="1"/>
    <xf numFmtId="0" fontId="0" fillId="2" borderId="31" xfId="0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2" fillId="0" borderId="0" xfId="0" applyFont="1"/>
    <xf numFmtId="165" fontId="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4" xfId="0" applyFont="1" applyBorder="1"/>
    <xf numFmtId="0" fontId="17" fillId="0" borderId="0" xfId="0" applyFont="1"/>
    <xf numFmtId="49" fontId="17" fillId="0" borderId="0" xfId="0" applyNumberFormat="1" applyFont="1"/>
    <xf numFmtId="0" fontId="17" fillId="0" borderId="0" xfId="0" applyFont="1" applyAlignment="1">
      <alignment horizontal="left"/>
    </xf>
    <xf numFmtId="0" fontId="17" fillId="0" borderId="17" xfId="0" applyFont="1" applyBorder="1" applyAlignment="1">
      <alignment horizontal="left"/>
    </xf>
    <xf numFmtId="49" fontId="17" fillId="0" borderId="0" xfId="0" applyNumberFormat="1" applyFont="1" applyAlignment="1">
      <alignment horizontal="center"/>
    </xf>
    <xf numFmtId="0" fontId="17" fillId="0" borderId="17" xfId="0" applyFont="1" applyBorder="1"/>
    <xf numFmtId="49" fontId="17" fillId="0" borderId="17" xfId="0" applyNumberFormat="1" applyFont="1" applyBorder="1"/>
    <xf numFmtId="0" fontId="16" fillId="0" borderId="8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1" xfId="1" applyNumberFormat="1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/>
    </xf>
    <xf numFmtId="49" fontId="18" fillId="0" borderId="20" xfId="0" applyNumberFormat="1" applyFont="1" applyBorder="1" applyAlignment="1">
      <alignment horizontal="center"/>
    </xf>
    <xf numFmtId="0" fontId="16" fillId="0" borderId="1" xfId="0" applyFont="1" applyBorder="1" applyAlignment="1">
      <alignment horizontal="left" wrapText="1"/>
    </xf>
    <xf numFmtId="2" fontId="16" fillId="0" borderId="1" xfId="0" applyNumberFormat="1" applyFont="1" applyBorder="1" applyAlignment="1">
      <alignment horizontal="center"/>
    </xf>
    <xf numFmtId="0" fontId="18" fillId="2" borderId="31" xfId="0" applyFont="1" applyFill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wrapText="1"/>
    </xf>
    <xf numFmtId="0" fontId="16" fillId="2" borderId="31" xfId="0" applyFont="1" applyFill="1" applyBorder="1" applyAlignment="1">
      <alignment horizontal="center" vertical="center"/>
    </xf>
    <xf numFmtId="0" fontId="17" fillId="0" borderId="8" xfId="0" applyFont="1" applyBorder="1"/>
    <xf numFmtId="0" fontId="17" fillId="0" borderId="1" xfId="0" applyFont="1" applyBorder="1"/>
    <xf numFmtId="49" fontId="17" fillId="0" borderId="1" xfId="0" applyNumberFormat="1" applyFont="1" applyBorder="1"/>
    <xf numFmtId="49" fontId="17" fillId="0" borderId="1" xfId="0" applyNumberFormat="1" applyFont="1" applyBorder="1" applyAlignment="1">
      <alignment horizontal="center"/>
    </xf>
    <xf numFmtId="2" fontId="19" fillId="0" borderId="1" xfId="0" applyNumberFormat="1" applyFont="1" applyBorder="1" applyAlignment="1">
      <alignment horizontal="center"/>
    </xf>
    <xf numFmtId="49" fontId="19" fillId="0" borderId="20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6" fillId="0" borderId="4" xfId="0" applyFont="1" applyBorder="1"/>
    <xf numFmtId="0" fontId="16" fillId="0" borderId="17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6" fillId="0" borderId="0" xfId="0" applyNumberFormat="1" applyFont="1"/>
    <xf numFmtId="49" fontId="16" fillId="0" borderId="0" xfId="0" applyNumberFormat="1" applyFont="1" applyAlignment="1">
      <alignment horizontal="center"/>
    </xf>
    <xf numFmtId="49" fontId="16" fillId="0" borderId="17" xfId="0" applyNumberFormat="1" applyFont="1" applyBorder="1"/>
    <xf numFmtId="0" fontId="19" fillId="0" borderId="1" xfId="0" applyFont="1" applyBorder="1" applyAlignment="1">
      <alignment horizontal="center"/>
    </xf>
    <xf numFmtId="0" fontId="16" fillId="0" borderId="1" xfId="0" applyFont="1" applyBorder="1"/>
    <xf numFmtId="0" fontId="10" fillId="0" borderId="0" xfId="0" applyFont="1"/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164" fontId="22" fillId="0" borderId="1" xfId="1" applyFont="1" applyBorder="1" applyAlignment="1">
      <alignment horizontal="center" vertical="center" wrapText="1"/>
    </xf>
    <xf numFmtId="0" fontId="22" fillId="0" borderId="1" xfId="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2" fontId="7" fillId="0" borderId="1" xfId="1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1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14" fillId="0" borderId="0" xfId="0" applyFont="1"/>
    <xf numFmtId="0" fontId="14" fillId="0" borderId="23" xfId="0" applyFont="1" applyBorder="1"/>
    <xf numFmtId="0" fontId="14" fillId="0" borderId="21" xfId="0" applyFont="1" applyBorder="1"/>
    <xf numFmtId="0" fontId="14" fillId="0" borderId="1" xfId="0" applyFont="1" applyBorder="1" applyAlignment="1">
      <alignment horizontal="left" wrapText="1"/>
    </xf>
    <xf numFmtId="0" fontId="14" fillId="0" borderId="25" xfId="0" applyFont="1" applyBorder="1"/>
    <xf numFmtId="0" fontId="14" fillId="0" borderId="18" xfId="0" applyFont="1" applyBorder="1"/>
    <xf numFmtId="0" fontId="14" fillId="0" borderId="43" xfId="0" applyFont="1" applyBorder="1"/>
    <xf numFmtId="0" fontId="10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46" xfId="0" applyFont="1" applyBorder="1" applyAlignment="1">
      <alignment horizontal="center" vertical="top"/>
    </xf>
    <xf numFmtId="0" fontId="14" fillId="0" borderId="34" xfId="0" applyFont="1" applyBorder="1" applyAlignment="1">
      <alignment horizontal="center" vertical="top"/>
    </xf>
    <xf numFmtId="0" fontId="14" fillId="0" borderId="24" xfId="0" applyFont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4" fillId="0" borderId="17" xfId="0" applyFont="1" applyBorder="1" applyAlignment="1">
      <alignment horizontal="center" vertical="top"/>
    </xf>
    <xf numFmtId="0" fontId="27" fillId="4" borderId="6" xfId="3" applyFill="1" applyBorder="1" applyAlignment="1"/>
    <xf numFmtId="0" fontId="27" fillId="4" borderId="7" xfId="3" applyFill="1" applyBorder="1" applyAlignment="1"/>
    <xf numFmtId="0" fontId="27" fillId="4" borderId="7" xfId="3" applyFill="1" applyBorder="1" applyAlignment="1">
      <alignment horizontal="center"/>
    </xf>
    <xf numFmtId="0" fontId="10" fillId="5" borderId="8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8" xfId="0" applyFont="1" applyFill="1" applyBorder="1"/>
    <xf numFmtId="0" fontId="10" fillId="5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vertical="top" wrapText="1"/>
    </xf>
    <xf numFmtId="0" fontId="10" fillId="5" borderId="10" xfId="0" applyFont="1" applyFill="1" applyBorder="1" applyAlignment="1">
      <alignment vertical="top" wrapText="1"/>
    </xf>
    <xf numFmtId="0" fontId="0" fillId="0" borderId="8" xfId="0" applyBorder="1"/>
    <xf numFmtId="0" fontId="6" fillId="2" borderId="1" xfId="0" applyFont="1" applyFill="1" applyBorder="1" applyAlignment="1">
      <alignment horizontal="center"/>
    </xf>
    <xf numFmtId="14" fontId="28" fillId="0" borderId="1" xfId="0" applyNumberFormat="1" applyFont="1" applyBorder="1" applyAlignment="1" applyProtection="1">
      <alignment horizontal="center" vertical="center"/>
      <protection locked="0"/>
    </xf>
    <xf numFmtId="14" fontId="13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/>
    </xf>
    <xf numFmtId="14" fontId="12" fillId="0" borderId="1" xfId="0" applyNumberFormat="1" applyFont="1" applyBorder="1"/>
    <xf numFmtId="14" fontId="12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0" fontId="12" fillId="0" borderId="1" xfId="0" applyFont="1" applyBorder="1"/>
    <xf numFmtId="14" fontId="13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6" fillId="0" borderId="10" xfId="0" applyFont="1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10" fillId="5" borderId="1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 wrapText="1"/>
    </xf>
    <xf numFmtId="0" fontId="29" fillId="5" borderId="32" xfId="0" applyFont="1" applyFill="1" applyBorder="1" applyAlignment="1">
      <alignment horizontal="center" vertical="center" wrapText="1"/>
    </xf>
    <xf numFmtId="0" fontId="10" fillId="5" borderId="10" xfId="0" applyFont="1" applyFill="1" applyBorder="1"/>
    <xf numFmtId="0" fontId="30" fillId="6" borderId="1" xfId="3" applyFont="1" applyFill="1" applyBorder="1" applyAlignment="1"/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0" borderId="32" xfId="0" applyBorder="1"/>
    <xf numFmtId="0" fontId="0" fillId="0" borderId="1" xfId="0" applyBorder="1" applyAlignment="1">
      <alignment wrapText="1"/>
    </xf>
    <xf numFmtId="0" fontId="0" fillId="0" borderId="36" xfId="0" applyBorder="1"/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/>
    <xf numFmtId="0" fontId="32" fillId="0" borderId="1" xfId="0" applyFont="1" applyBorder="1"/>
    <xf numFmtId="0" fontId="26" fillId="3" borderId="4" xfId="2" applyFill="1" applyBorder="1" applyAlignment="1">
      <alignment horizontal="center"/>
    </xf>
    <xf numFmtId="0" fontId="26" fillId="3" borderId="0" xfId="2" applyFill="1" applyBorder="1" applyAlignment="1">
      <alignment horizontal="center"/>
    </xf>
    <xf numFmtId="0" fontId="29" fillId="5" borderId="32" xfId="0" applyFont="1" applyFill="1" applyBorder="1" applyAlignment="1">
      <alignment horizontal="center" vertical="center" wrapText="1"/>
    </xf>
    <xf numFmtId="0" fontId="29" fillId="5" borderId="10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4" fillId="0" borderId="1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top"/>
    </xf>
    <xf numFmtId="0" fontId="14" fillId="0" borderId="11" xfId="0" applyFont="1" applyBorder="1" applyAlignment="1">
      <alignment horizontal="center" vertical="top"/>
    </xf>
    <xf numFmtId="0" fontId="14" fillId="0" borderId="21" xfId="0" applyFont="1" applyBorder="1" applyAlignment="1">
      <alignment horizontal="center" vertical="top"/>
    </xf>
    <xf numFmtId="0" fontId="14" fillId="0" borderId="40" xfId="0" applyFont="1" applyBorder="1" applyAlignment="1">
      <alignment horizontal="center" vertical="top"/>
    </xf>
    <xf numFmtId="0" fontId="14" fillId="0" borderId="41" xfId="0" applyFont="1" applyBorder="1" applyAlignment="1">
      <alignment horizontal="center" vertical="top"/>
    </xf>
    <xf numFmtId="0" fontId="14" fillId="0" borderId="42" xfId="0" applyFont="1" applyBorder="1" applyAlignment="1">
      <alignment horizontal="center" vertical="top"/>
    </xf>
    <xf numFmtId="0" fontId="14" fillId="0" borderId="23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38" xfId="0" applyFont="1" applyBorder="1" applyAlignment="1">
      <alignment horizontal="center" vertical="top"/>
    </xf>
    <xf numFmtId="0" fontId="14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32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20" xfId="0" applyFont="1" applyBorder="1" applyAlignment="1">
      <alignment horizontal="left"/>
    </xf>
    <xf numFmtId="0" fontId="14" fillId="0" borderId="32" xfId="0" applyFont="1" applyBorder="1" applyAlignment="1">
      <alignment vertical="top" wrapText="1"/>
    </xf>
    <xf numFmtId="0" fontId="14" fillId="0" borderId="19" xfId="0" applyFont="1" applyBorder="1" applyAlignment="1">
      <alignment vertical="top" wrapText="1"/>
    </xf>
    <xf numFmtId="0" fontId="14" fillId="0" borderId="44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25" fillId="0" borderId="2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24" fillId="0" borderId="20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7" fillId="0" borderId="12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164" fontId="17" fillId="0" borderId="8" xfId="1" applyFont="1" applyBorder="1" applyAlignment="1">
      <alignment horizontal="center" vertical="center"/>
    </xf>
    <xf numFmtId="164" fontId="17" fillId="0" borderId="1" xfId="1" applyFont="1" applyBorder="1" applyAlignment="1">
      <alignment horizontal="center" vertical="center"/>
    </xf>
    <xf numFmtId="164" fontId="17" fillId="0" borderId="27" xfId="1" applyFont="1" applyBorder="1" applyAlignment="1">
      <alignment horizontal="center" vertical="center" wrapText="1"/>
    </xf>
    <xf numFmtId="164" fontId="17" fillId="0" borderId="34" xfId="1" applyFont="1" applyBorder="1" applyAlignment="1">
      <alignment horizontal="center" vertical="center" wrapText="1"/>
    </xf>
    <xf numFmtId="164" fontId="17" fillId="0" borderId="36" xfId="1" applyFont="1" applyBorder="1" applyAlignment="1">
      <alignment horizontal="center" vertical="center" wrapText="1"/>
    </xf>
    <xf numFmtId="164" fontId="17" fillId="0" borderId="23" xfId="1" applyFont="1" applyBorder="1" applyAlignment="1">
      <alignment horizontal="center" vertical="center" wrapText="1"/>
    </xf>
    <xf numFmtId="164" fontId="17" fillId="0" borderId="24" xfId="1" applyFont="1" applyBorder="1" applyAlignment="1">
      <alignment horizontal="center" vertical="center" wrapText="1"/>
    </xf>
    <xf numFmtId="164" fontId="17" fillId="0" borderId="25" xfId="1" applyFont="1" applyBorder="1" applyAlignment="1">
      <alignment horizontal="center" vertical="center" wrapText="1"/>
    </xf>
    <xf numFmtId="164" fontId="17" fillId="0" borderId="33" xfId="1" applyFont="1" applyBorder="1" applyAlignment="1">
      <alignment horizontal="center" vertical="center" wrapText="1"/>
    </xf>
    <xf numFmtId="164" fontId="17" fillId="0" borderId="35" xfId="1" applyFont="1" applyBorder="1" applyAlignment="1">
      <alignment horizontal="center" vertical="center" wrapText="1"/>
    </xf>
    <xf numFmtId="164" fontId="17" fillId="0" borderId="37" xfId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top"/>
    </xf>
    <xf numFmtId="0" fontId="14" fillId="0" borderId="25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4" fillId="0" borderId="30" xfId="0" applyFont="1" applyBorder="1" applyAlignment="1">
      <alignment horizontal="center" vertical="top"/>
    </xf>
    <xf numFmtId="0" fontId="14" fillId="0" borderId="10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4" fillId="0" borderId="49" xfId="0" applyNumberFormat="1" applyFont="1" applyBorder="1" applyAlignment="1">
      <alignment horizontal="center"/>
    </xf>
    <xf numFmtId="49" fontId="34" fillId="0" borderId="50" xfId="0" applyNumberFormat="1" applyFont="1" applyBorder="1" applyAlignment="1">
      <alignment horizontal="center"/>
    </xf>
    <xf numFmtId="49" fontId="34" fillId="0" borderId="51" xfId="0" applyNumberFormat="1" applyFont="1" applyBorder="1" applyAlignment="1">
      <alignment horizontal="center"/>
    </xf>
    <xf numFmtId="49" fontId="34" fillId="0" borderId="2" xfId="0" applyNumberFormat="1" applyFont="1" applyBorder="1" applyAlignment="1">
      <alignment horizontal="center"/>
    </xf>
    <xf numFmtId="49" fontId="34" fillId="0" borderId="3" xfId="0" applyNumberFormat="1" applyFont="1" applyBorder="1" applyAlignment="1">
      <alignment horizontal="center"/>
    </xf>
    <xf numFmtId="49" fontId="34" fillId="0" borderId="16" xfId="0" applyNumberFormat="1" applyFont="1" applyBorder="1" applyAlignment="1">
      <alignment horizontal="center"/>
    </xf>
    <xf numFmtId="49" fontId="0" fillId="0" borderId="0" xfId="0" applyNumberFormat="1"/>
    <xf numFmtId="49" fontId="34" fillId="0" borderId="6" xfId="0" applyNumberFormat="1" applyFont="1" applyBorder="1" applyAlignment="1">
      <alignment horizontal="center"/>
    </xf>
    <xf numFmtId="49" fontId="34" fillId="0" borderId="7" xfId="0" applyNumberFormat="1" applyFont="1" applyBorder="1" applyAlignment="1">
      <alignment horizontal="center"/>
    </xf>
    <xf numFmtId="49" fontId="34" fillId="0" borderId="19" xfId="0" applyNumberFormat="1" applyFont="1" applyBorder="1" applyAlignment="1">
      <alignment horizontal="center"/>
    </xf>
    <xf numFmtId="49" fontId="34" fillId="0" borderId="4" xfId="0" applyNumberFormat="1" applyFont="1" applyBorder="1" applyAlignment="1">
      <alignment horizontal="center"/>
    </xf>
    <xf numFmtId="49" fontId="34" fillId="0" borderId="0" xfId="0" applyNumberFormat="1" applyFont="1" applyBorder="1" applyAlignment="1">
      <alignment horizontal="center"/>
    </xf>
    <xf numFmtId="49" fontId="34" fillId="0" borderId="17" xfId="0" applyNumberFormat="1" applyFont="1" applyBorder="1" applyAlignment="1">
      <alignment horizontal="center"/>
    </xf>
    <xf numFmtId="49" fontId="14" fillId="0" borderId="6" xfId="0" applyNumberFormat="1" applyFont="1" applyBorder="1"/>
    <xf numFmtId="49" fontId="14" fillId="0" borderId="7" xfId="0" applyNumberFormat="1" applyFont="1" applyBorder="1"/>
    <xf numFmtId="49" fontId="34" fillId="0" borderId="7" xfId="0" applyNumberFormat="1" applyFont="1" applyBorder="1"/>
    <xf numFmtId="49" fontId="34" fillId="0" borderId="19" xfId="0" applyNumberFormat="1" applyFont="1" applyBorder="1"/>
    <xf numFmtId="49" fontId="34" fillId="0" borderId="10" xfId="0" applyNumberFormat="1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49" fontId="14" fillId="0" borderId="17" xfId="0" applyNumberFormat="1" applyFont="1" applyBorder="1" applyAlignment="1">
      <alignment horizontal="center"/>
    </xf>
    <xf numFmtId="49" fontId="6" fillId="7" borderId="8" xfId="0" applyNumberFormat="1" applyFont="1" applyFill="1" applyBorder="1" applyAlignment="1">
      <alignment wrapText="1"/>
    </xf>
    <xf numFmtId="49" fontId="6" fillId="7" borderId="1" xfId="0" applyNumberFormat="1" applyFont="1" applyFill="1" applyBorder="1"/>
    <xf numFmtId="49" fontId="6" fillId="7" borderId="32" xfId="0" applyNumberFormat="1" applyFont="1" applyFill="1" applyBorder="1" applyAlignment="1">
      <alignment horizontal="center"/>
    </xf>
    <xf numFmtId="49" fontId="6" fillId="7" borderId="7" xfId="0" applyNumberFormat="1" applyFont="1" applyFill="1" applyBorder="1" applyAlignment="1">
      <alignment horizontal="center"/>
    </xf>
    <xf numFmtId="49" fontId="6" fillId="7" borderId="10" xfId="0" applyNumberFormat="1" applyFont="1" applyFill="1" applyBorder="1" applyAlignment="1">
      <alignment horizontal="center"/>
    </xf>
    <xf numFmtId="49" fontId="6" fillId="7" borderId="19" xfId="0" applyNumberFormat="1" applyFont="1" applyFill="1" applyBorder="1" applyAlignment="1">
      <alignment horizontal="center"/>
    </xf>
    <xf numFmtId="49" fontId="6" fillId="7" borderId="6" xfId="0" applyNumberFormat="1" applyFont="1" applyFill="1" applyBorder="1" applyAlignment="1">
      <alignment horizontal="center"/>
    </xf>
    <xf numFmtId="49" fontId="6" fillId="7" borderId="7" xfId="0" applyNumberFormat="1" applyFont="1" applyFill="1" applyBorder="1" applyAlignment="1">
      <alignment horizontal="center"/>
    </xf>
    <xf numFmtId="49" fontId="6" fillId="7" borderId="19" xfId="0" applyNumberFormat="1" applyFont="1" applyFill="1" applyBorder="1" applyAlignment="1">
      <alignment horizontal="center"/>
    </xf>
    <xf numFmtId="49" fontId="6" fillId="7" borderId="6" xfId="0" applyNumberFormat="1" applyFont="1" applyFill="1" applyBorder="1" applyAlignment="1">
      <alignment horizontal="center"/>
    </xf>
    <xf numFmtId="49" fontId="6" fillId="7" borderId="32" xfId="0" applyNumberFormat="1" applyFont="1" applyFill="1" applyBorder="1"/>
    <xf numFmtId="49" fontId="6" fillId="7" borderId="32" xfId="0" applyNumberFormat="1" applyFont="1" applyFill="1" applyBorder="1" applyAlignment="1">
      <alignment horizontal="center"/>
    </xf>
    <xf numFmtId="49" fontId="0" fillId="7" borderId="0" xfId="0" applyNumberFormat="1" applyFill="1" applyBorder="1"/>
    <xf numFmtId="49" fontId="0" fillId="7" borderId="17" xfId="0" applyNumberFormat="1" applyFill="1" applyBorder="1"/>
    <xf numFmtId="49" fontId="6" fillId="7" borderId="8" xfId="0" applyNumberFormat="1" applyFont="1" applyFill="1" applyBorder="1"/>
    <xf numFmtId="49" fontId="6" fillId="7" borderId="1" xfId="0" applyNumberFormat="1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 wrapText="1"/>
    </xf>
    <xf numFmtId="49" fontId="6" fillId="7" borderId="20" xfId="0" applyNumberFormat="1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vertical="center"/>
    </xf>
    <xf numFmtId="49" fontId="6" fillId="7" borderId="20" xfId="0" applyNumberFormat="1" applyFont="1" applyFill="1" applyBorder="1" applyAlignment="1">
      <alignment horizontal="center"/>
    </xf>
    <xf numFmtId="49" fontId="6" fillId="2" borderId="8" xfId="0" applyNumberFormat="1" applyFont="1" applyFill="1" applyBorder="1"/>
    <xf numFmtId="49" fontId="6" fillId="2" borderId="1" xfId="0" applyNumberFormat="1" applyFont="1" applyFill="1" applyBorder="1"/>
    <xf numFmtId="49" fontId="6" fillId="2" borderId="1" xfId="0" applyNumberFormat="1" applyFont="1" applyFill="1" applyBorder="1" applyAlignment="1">
      <alignment horizontal="center"/>
    </xf>
    <xf numFmtId="49" fontId="6" fillId="2" borderId="20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49" fontId="0" fillId="2" borderId="0" xfId="0" applyNumberFormat="1" applyFill="1"/>
    <xf numFmtId="49" fontId="6" fillId="0" borderId="8" xfId="0" applyNumberFormat="1" applyFont="1" applyBorder="1"/>
    <xf numFmtId="49" fontId="10" fillId="0" borderId="1" xfId="1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/>
    </xf>
    <xf numFmtId="49" fontId="0" fillId="0" borderId="8" xfId="0" applyNumberFormat="1" applyBorder="1"/>
    <xf numFmtId="49" fontId="4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/>
    </xf>
    <xf numFmtId="49" fontId="15" fillId="2" borderId="31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horizont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/>
    </xf>
    <xf numFmtId="49" fontId="6" fillId="2" borderId="9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top"/>
    </xf>
    <xf numFmtId="49" fontId="35" fillId="2" borderId="1" xfId="0" applyNumberFormat="1" applyFont="1" applyFill="1" applyBorder="1" applyAlignment="1">
      <alignment horizontal="center"/>
    </xf>
    <xf numFmtId="49" fontId="6" fillId="2" borderId="26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center"/>
    </xf>
    <xf numFmtId="49" fontId="6" fillId="0" borderId="38" xfId="0" applyNumberFormat="1" applyFont="1" applyBorder="1"/>
    <xf numFmtId="49" fontId="6" fillId="0" borderId="39" xfId="0" applyNumberFormat="1" applyFont="1" applyBorder="1"/>
    <xf numFmtId="49" fontId="6" fillId="0" borderId="39" xfId="0" applyNumberFormat="1" applyFont="1" applyBorder="1" applyAlignment="1">
      <alignment horizontal="center"/>
    </xf>
    <xf numFmtId="49" fontId="6" fillId="0" borderId="39" xfId="0" applyNumberFormat="1" applyFont="1" applyBorder="1" applyAlignment="1">
      <alignment horizontal="center" vertical="top"/>
    </xf>
    <xf numFmtId="49" fontId="6" fillId="0" borderId="39" xfId="0" applyNumberFormat="1" applyFont="1" applyBorder="1" applyAlignment="1">
      <alignment horizontal="center" vertical="center"/>
    </xf>
    <xf numFmtId="49" fontId="6" fillId="0" borderId="52" xfId="0" applyNumberFormat="1" applyFont="1" applyBorder="1" applyAlignment="1">
      <alignment horizontal="center"/>
    </xf>
    <xf numFmtId="49" fontId="0" fillId="0" borderId="38" xfId="0" applyNumberFormat="1" applyBorder="1"/>
    <xf numFmtId="49" fontId="6" fillId="0" borderId="39" xfId="0" applyNumberFormat="1" applyFont="1" applyBorder="1" applyAlignment="1">
      <alignment horizontal="left"/>
    </xf>
    <xf numFmtId="49" fontId="6" fillId="2" borderId="39" xfId="0" applyNumberFormat="1" applyFont="1" applyFill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/>
    <xf numFmtId="0" fontId="0" fillId="0" borderId="2" xfId="0" applyBorder="1"/>
    <xf numFmtId="0" fontId="14" fillId="0" borderId="50" xfId="0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4" fillId="0" borderId="51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6" xfId="0" applyFont="1" applyBorder="1"/>
    <xf numFmtId="0" fontId="6" fillId="0" borderId="11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6" fillId="0" borderId="1" xfId="4" applyFont="1" applyBorder="1" applyAlignment="1" applyProtection="1"/>
    <xf numFmtId="0" fontId="6" fillId="0" borderId="20" xfId="0" applyFont="1" applyBorder="1"/>
    <xf numFmtId="0" fontId="6" fillId="0" borderId="6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8" xfId="0" applyFont="1" applyBorder="1"/>
    <xf numFmtId="0" fontId="6" fillId="0" borderId="1" xfId="0" applyFont="1" applyBorder="1"/>
    <xf numFmtId="0" fontId="6" fillId="0" borderId="3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14" fontId="6" fillId="0" borderId="32" xfId="0" applyNumberFormat="1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/>
    <xf numFmtId="0" fontId="10" fillId="0" borderId="1" xfId="1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37" fillId="2" borderId="31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38" fillId="0" borderId="1" xfId="0" applyFont="1" applyBorder="1" applyAlignment="1">
      <alignment horizontal="center"/>
    </xf>
    <xf numFmtId="0" fontId="38" fillId="0" borderId="1" xfId="0" applyFont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9" xfId="0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1" xfId="0" applyFont="1" applyBorder="1"/>
    <xf numFmtId="0" fontId="39" fillId="0" borderId="1" xfId="0" applyFont="1" applyBorder="1" applyAlignment="1">
      <alignment horizontal="center"/>
    </xf>
    <xf numFmtId="0" fontId="39" fillId="0" borderId="0" xfId="0" applyFont="1"/>
    <xf numFmtId="0" fontId="24" fillId="0" borderId="0" xfId="0" applyFont="1"/>
    <xf numFmtId="0" fontId="39" fillId="0" borderId="17" xfId="0" applyFont="1" applyBorder="1"/>
    <xf numFmtId="0" fontId="39" fillId="0" borderId="8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32" xfId="0" applyFont="1" applyBorder="1" applyAlignment="1">
      <alignment horizontal="center"/>
    </xf>
    <xf numFmtId="0" fontId="39" fillId="0" borderId="10" xfId="0" applyFont="1" applyBorder="1" applyAlignment="1">
      <alignment horizontal="center"/>
    </xf>
    <xf numFmtId="0" fontId="39" fillId="0" borderId="38" xfId="0" applyFont="1" applyBorder="1" applyAlignment="1">
      <alignment horizontal="center"/>
    </xf>
    <xf numFmtId="0" fontId="39" fillId="0" borderId="39" xfId="0" applyFont="1" applyBorder="1" applyAlignment="1">
      <alignment horizontal="center"/>
    </xf>
    <xf numFmtId="0" fontId="39" fillId="0" borderId="41" xfId="0" applyFont="1" applyBorder="1"/>
    <xf numFmtId="0" fontId="39" fillId="0" borderId="42" xfId="0" applyFont="1" applyBorder="1"/>
    <xf numFmtId="0" fontId="39" fillId="0" borderId="4" xfId="0" applyFont="1" applyBorder="1" applyAlignment="1">
      <alignment horizontal="center"/>
    </xf>
    <xf numFmtId="0" fontId="39" fillId="0" borderId="0" xfId="0" applyFont="1" applyAlignment="1">
      <alignment horizontal="center"/>
    </xf>
    <xf numFmtId="2" fontId="6" fillId="2" borderId="27" xfId="0" applyNumberFormat="1" applyFont="1" applyFill="1" applyBorder="1" applyAlignment="1">
      <alignment horizontal="center"/>
    </xf>
    <xf numFmtId="0" fontId="6" fillId="0" borderId="1" xfId="1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2" fontId="10" fillId="0" borderId="1" xfId="0" applyNumberFormat="1" applyFont="1" applyBorder="1" applyAlignment="1">
      <alignment horizontal="center" vertical="top"/>
    </xf>
    <xf numFmtId="166" fontId="6" fillId="0" borderId="1" xfId="0" applyNumberFormat="1" applyFont="1" applyBorder="1" applyAlignment="1">
      <alignment horizontal="left" vertical="center"/>
    </xf>
    <xf numFmtId="0" fontId="41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left"/>
    </xf>
    <xf numFmtId="0" fontId="24" fillId="0" borderId="1" xfId="0" applyFont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6" fillId="0" borderId="10" xfId="0" applyFont="1" applyBorder="1"/>
    <xf numFmtId="0" fontId="13" fillId="2" borderId="31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3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32" xfId="0" applyNumberForma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/>
    <xf numFmtId="49" fontId="10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49" fontId="6" fillId="0" borderId="1" xfId="0" applyNumberFormat="1" applyFont="1" applyFill="1" applyBorder="1"/>
  </cellXfs>
  <cellStyles count="5">
    <cellStyle name="Currency" xfId="1" builtinId="4"/>
    <cellStyle name="Heading 1" xfId="2" builtinId="16"/>
    <cellStyle name="Heading 2" xfId="3" builtinId="17"/>
    <cellStyle name="Hyperlink" xfId="4" builtinId="8"/>
    <cellStyle name="Normal" xfId="0" builtinId="0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0</xdr:rowOff>
    </xdr:from>
    <xdr:to>
      <xdr:col>2</xdr:col>
      <xdr:colOff>19050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575" y="228600"/>
          <a:ext cx="1392555" cy="1104900"/>
        </a:xfrm>
        <a:prstGeom prst="rect">
          <a:avLst/>
        </a:prstGeom>
        <a:noFill/>
      </xdr:spPr>
    </xdr:pic>
    <xdr:clientData/>
  </xdr:twoCellAnchor>
  <xdr:oneCellAnchor>
    <xdr:from>
      <xdr:col>0</xdr:col>
      <xdr:colOff>647699</xdr:colOff>
      <xdr:row>22</xdr:row>
      <xdr:rowOff>0</xdr:rowOff>
    </xdr:from>
    <xdr:ext cx="1381125" cy="1143000"/>
    <xdr:pic>
      <xdr:nvPicPr>
        <xdr:cNvPr id="8" name="Picture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5162550"/>
          <a:ext cx="1381125" cy="11430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45</xdr:row>
      <xdr:rowOff>0</xdr:rowOff>
    </xdr:from>
    <xdr:ext cx="628650" cy="1066800"/>
    <xdr:pic>
      <xdr:nvPicPr>
        <xdr:cNvPr id="12" name="Picture 1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0553700"/>
          <a:ext cx="628650" cy="10668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45</xdr:row>
      <xdr:rowOff>0</xdr:rowOff>
    </xdr:from>
    <xdr:ext cx="1352550" cy="1123949"/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0553700"/>
          <a:ext cx="1352550" cy="112331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628650" cy="1066800"/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5697200"/>
          <a:ext cx="628650" cy="10668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647699</xdr:colOff>
      <xdr:row>67</xdr:row>
      <xdr:rowOff>1</xdr:rowOff>
    </xdr:from>
    <xdr:ext cx="1381125" cy="1152524"/>
    <xdr:pic>
      <xdr:nvPicPr>
        <xdr:cNvPr id="17" name="Picture 16">
          <a:extLst>
            <a:ext uri="{FF2B5EF4-FFF2-40B4-BE49-F238E27FC236}">
              <a16:creationId xmlns="" xmlns:a16="http://schemas.microsoft.com/office/drawing/2014/main" id="{00000000-0008-0000-02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5697200"/>
          <a:ext cx="1381125" cy="1152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88</xdr:row>
      <xdr:rowOff>0</xdr:rowOff>
    </xdr:from>
    <xdr:ext cx="628650" cy="1066800"/>
    <xdr:pic>
      <xdr:nvPicPr>
        <xdr:cNvPr id="20" name="Picture 19">
          <a:extLst>
            <a:ext uri="{FF2B5EF4-FFF2-40B4-BE49-F238E27FC236}">
              <a16:creationId xmlns="" xmlns:a16="http://schemas.microsoft.com/office/drawing/2014/main" id="{00000000-0008-0000-02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20631150"/>
          <a:ext cx="628650" cy="10668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647699</xdr:colOff>
      <xdr:row>88</xdr:row>
      <xdr:rowOff>0</xdr:rowOff>
    </xdr:from>
    <xdr:ext cx="1362075" cy="1142999"/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200-00001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20631150"/>
          <a:ext cx="1362075" cy="114236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110</xdr:row>
      <xdr:rowOff>0</xdr:rowOff>
    </xdr:from>
    <xdr:ext cx="628650" cy="1066800"/>
    <xdr:pic>
      <xdr:nvPicPr>
        <xdr:cNvPr id="24" name="Picture 23">
          <a:extLst>
            <a:ext uri="{FF2B5EF4-FFF2-40B4-BE49-F238E27FC236}">
              <a16:creationId xmlns="" xmlns:a16="http://schemas.microsoft.com/office/drawing/2014/main" id="{00000000-0008-0000-0200-00001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25774650"/>
          <a:ext cx="628650" cy="10668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110</xdr:row>
      <xdr:rowOff>1</xdr:rowOff>
    </xdr:from>
    <xdr:ext cx="1409700" cy="1152524"/>
    <xdr:pic>
      <xdr:nvPicPr>
        <xdr:cNvPr id="25" name="Picture 24">
          <a:extLst>
            <a:ext uri="{FF2B5EF4-FFF2-40B4-BE49-F238E27FC236}">
              <a16:creationId xmlns="" xmlns:a16="http://schemas.microsoft.com/office/drawing/2014/main" id="{00000000-0008-0000-0200-00001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25774650"/>
          <a:ext cx="1409700" cy="1152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131</xdr:row>
      <xdr:rowOff>0</xdr:rowOff>
    </xdr:from>
    <xdr:ext cx="628650" cy="1066800"/>
    <xdr:pic>
      <xdr:nvPicPr>
        <xdr:cNvPr id="28" name="Picture 27">
          <a:extLst>
            <a:ext uri="{FF2B5EF4-FFF2-40B4-BE49-F238E27FC236}">
              <a16:creationId xmlns="" xmlns:a16="http://schemas.microsoft.com/office/drawing/2014/main" id="{00000000-0008-0000-0200-00001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30718125"/>
          <a:ext cx="628650" cy="10668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131</xdr:row>
      <xdr:rowOff>0</xdr:rowOff>
    </xdr:from>
    <xdr:ext cx="1371600" cy="1142999"/>
    <xdr:pic>
      <xdr:nvPicPr>
        <xdr:cNvPr id="29" name="Picture 28">
          <a:extLst>
            <a:ext uri="{FF2B5EF4-FFF2-40B4-BE49-F238E27FC236}">
              <a16:creationId xmlns=""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30718125"/>
          <a:ext cx="1371600" cy="114236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152</xdr:row>
      <xdr:rowOff>228599</xdr:rowOff>
    </xdr:from>
    <xdr:ext cx="1371600" cy="1114425"/>
    <xdr:pic>
      <xdr:nvPicPr>
        <xdr:cNvPr id="32" name="Picture 31">
          <a:extLst>
            <a:ext uri="{FF2B5EF4-FFF2-40B4-BE49-F238E27FC236}">
              <a16:creationId xmlns="" xmlns:a16="http://schemas.microsoft.com/office/drawing/2014/main" id="{00000000-0008-0000-0200-00002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35851465"/>
          <a:ext cx="1371600" cy="11144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174</xdr:row>
      <xdr:rowOff>0</xdr:rowOff>
    </xdr:from>
    <xdr:ext cx="628650" cy="1066800"/>
    <xdr:pic>
      <xdr:nvPicPr>
        <xdr:cNvPr id="36" name="Picture 35">
          <a:extLst>
            <a:ext uri="{FF2B5EF4-FFF2-40B4-BE49-F238E27FC236}">
              <a16:creationId xmlns="" xmlns:a16="http://schemas.microsoft.com/office/drawing/2014/main" id="{00000000-0008-0000-0200-00002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40795575"/>
          <a:ext cx="628650" cy="10668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174</xdr:row>
      <xdr:rowOff>0</xdr:rowOff>
    </xdr:from>
    <xdr:ext cx="1371600" cy="1123949"/>
    <xdr:pic>
      <xdr:nvPicPr>
        <xdr:cNvPr id="37" name="Picture 36">
          <a:extLst>
            <a:ext uri="{FF2B5EF4-FFF2-40B4-BE49-F238E27FC236}">
              <a16:creationId xmlns="" xmlns:a16="http://schemas.microsoft.com/office/drawing/2014/main" id="{00000000-0008-0000-0200-00002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40795575"/>
          <a:ext cx="1371600" cy="112331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195</xdr:row>
      <xdr:rowOff>0</xdr:rowOff>
    </xdr:from>
    <xdr:ext cx="628650" cy="1066800"/>
    <xdr:pic>
      <xdr:nvPicPr>
        <xdr:cNvPr id="40" name="Picture 39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45758100"/>
          <a:ext cx="628650" cy="10668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647699</xdr:colOff>
      <xdr:row>195</xdr:row>
      <xdr:rowOff>1</xdr:rowOff>
    </xdr:from>
    <xdr:ext cx="1343025" cy="1133474"/>
    <xdr:pic>
      <xdr:nvPicPr>
        <xdr:cNvPr id="41" name="Picture 40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45758100"/>
          <a:ext cx="1343025" cy="113347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217</xdr:row>
      <xdr:rowOff>0</xdr:rowOff>
    </xdr:from>
    <xdr:ext cx="628650" cy="1066800"/>
    <xdr:pic>
      <xdr:nvPicPr>
        <xdr:cNvPr id="42" name="Picture 41">
          <a:extLst>
            <a:ext uri="{FF2B5EF4-FFF2-40B4-BE49-F238E27FC236}">
              <a16:creationId xmlns="" xmlns:a16="http://schemas.microsoft.com/office/drawing/2014/main" id="{00000000-0008-0000-0200-00002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50901600"/>
          <a:ext cx="628650" cy="10668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647699</xdr:colOff>
      <xdr:row>217</xdr:row>
      <xdr:rowOff>1</xdr:rowOff>
    </xdr:from>
    <xdr:ext cx="1362075" cy="1152524"/>
    <xdr:pic>
      <xdr:nvPicPr>
        <xdr:cNvPr id="43" name="Picture 42">
          <a:extLst>
            <a:ext uri="{FF2B5EF4-FFF2-40B4-BE49-F238E27FC236}">
              <a16:creationId xmlns="" xmlns:a16="http://schemas.microsoft.com/office/drawing/2014/main" id="{00000000-0008-0000-0200-00002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50901600"/>
          <a:ext cx="1362075" cy="1152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238</xdr:row>
      <xdr:rowOff>0</xdr:rowOff>
    </xdr:from>
    <xdr:ext cx="628650" cy="1066800"/>
    <xdr:pic>
      <xdr:nvPicPr>
        <xdr:cNvPr id="46" name="Picture 45">
          <a:extLst>
            <a:ext uri="{FF2B5EF4-FFF2-40B4-BE49-F238E27FC236}">
              <a16:creationId xmlns="" xmlns:a16="http://schemas.microsoft.com/office/drawing/2014/main" id="{00000000-0008-0000-0200-00002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55826025"/>
          <a:ext cx="628650" cy="10668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238</xdr:row>
      <xdr:rowOff>0</xdr:rowOff>
    </xdr:from>
    <xdr:ext cx="1371600" cy="1104899"/>
    <xdr:pic>
      <xdr:nvPicPr>
        <xdr:cNvPr id="47" name="Picture 46">
          <a:extLst>
            <a:ext uri="{FF2B5EF4-FFF2-40B4-BE49-F238E27FC236}">
              <a16:creationId xmlns="" xmlns:a16="http://schemas.microsoft.com/office/drawing/2014/main" id="{00000000-0008-0000-0200-00002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55826025"/>
          <a:ext cx="1371600" cy="110426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260</xdr:row>
      <xdr:rowOff>0</xdr:rowOff>
    </xdr:from>
    <xdr:ext cx="628650" cy="1066800"/>
    <xdr:pic>
      <xdr:nvPicPr>
        <xdr:cNvPr id="50" name="Picture 49">
          <a:extLst>
            <a:ext uri="{FF2B5EF4-FFF2-40B4-BE49-F238E27FC236}">
              <a16:creationId xmlns="" xmlns:a16="http://schemas.microsoft.com/office/drawing/2014/main" id="{00000000-0008-0000-0200-00003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60998100"/>
          <a:ext cx="628650" cy="10668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260</xdr:row>
      <xdr:rowOff>1</xdr:rowOff>
    </xdr:from>
    <xdr:ext cx="1371600" cy="1171574"/>
    <xdr:pic>
      <xdr:nvPicPr>
        <xdr:cNvPr id="51" name="Picture 50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60998100"/>
          <a:ext cx="1371600" cy="1171575"/>
        </a:xfrm>
        <a:prstGeom prst="rect">
          <a:avLst/>
        </a:prstGeom>
        <a:noFill/>
      </xdr:spPr>
    </xdr:pic>
    <xdr:clientData/>
  </xdr:oneCellAnchor>
  <xdr:oneCellAnchor>
    <xdr:from>
      <xdr:col>0</xdr:col>
      <xdr:colOff>647699</xdr:colOff>
      <xdr:row>282</xdr:row>
      <xdr:rowOff>0</xdr:rowOff>
    </xdr:from>
    <xdr:ext cx="1381125" cy="1066800"/>
    <xdr:pic>
      <xdr:nvPicPr>
        <xdr:cNvPr id="54" name="Picture 5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66151125"/>
          <a:ext cx="1381125" cy="10668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304</xdr:row>
      <xdr:rowOff>0</xdr:rowOff>
    </xdr:from>
    <xdr:ext cx="628650" cy="1066800"/>
    <xdr:pic>
      <xdr:nvPicPr>
        <xdr:cNvPr id="58" name="Picture 57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71285100"/>
          <a:ext cx="628650" cy="10668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304</xdr:row>
      <xdr:rowOff>1</xdr:rowOff>
    </xdr:from>
    <xdr:ext cx="1390650" cy="1133474"/>
    <xdr:pic>
      <xdr:nvPicPr>
        <xdr:cNvPr id="59" name="Picture 58">
          <a:extLst>
            <a:ext uri="{FF2B5EF4-FFF2-40B4-BE49-F238E27FC236}">
              <a16:creationId xmlns="" xmlns:a16="http://schemas.microsoft.com/office/drawing/2014/main" id="{00000000-0008-0000-0200-00003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71285100"/>
          <a:ext cx="1390650" cy="113347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326</xdr:row>
      <xdr:rowOff>0</xdr:rowOff>
    </xdr:from>
    <xdr:ext cx="628650" cy="1066800"/>
    <xdr:pic>
      <xdr:nvPicPr>
        <xdr:cNvPr id="62" name="Picture 61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76495275"/>
          <a:ext cx="628650" cy="10668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647699</xdr:colOff>
      <xdr:row>326</xdr:row>
      <xdr:rowOff>0</xdr:rowOff>
    </xdr:from>
    <xdr:ext cx="1381125" cy="1123949"/>
    <xdr:pic>
      <xdr:nvPicPr>
        <xdr:cNvPr id="63" name="Picture 62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76495275"/>
          <a:ext cx="1381125" cy="112331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348</xdr:row>
      <xdr:rowOff>0</xdr:rowOff>
    </xdr:from>
    <xdr:ext cx="628650" cy="1066800"/>
    <xdr:pic>
      <xdr:nvPicPr>
        <xdr:cNvPr id="66" name="Picture 65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81676875"/>
          <a:ext cx="628650" cy="10668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348</xdr:row>
      <xdr:rowOff>0</xdr:rowOff>
    </xdr:from>
    <xdr:ext cx="1409700" cy="1162049"/>
    <xdr:pic>
      <xdr:nvPicPr>
        <xdr:cNvPr id="67" name="Picture 66">
          <a:extLst>
            <a:ext uri="{FF2B5EF4-FFF2-40B4-BE49-F238E27FC236}">
              <a16:creationId xmlns="" xmlns:a16="http://schemas.microsoft.com/office/drawing/2014/main" id="{00000000-0008-0000-0200-00004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81676875"/>
          <a:ext cx="1409700" cy="116141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370</xdr:row>
      <xdr:rowOff>0</xdr:rowOff>
    </xdr:from>
    <xdr:ext cx="628650" cy="1066800"/>
    <xdr:pic>
      <xdr:nvPicPr>
        <xdr:cNvPr id="68" name="Picture 67">
          <a:extLst>
            <a:ext uri="{FF2B5EF4-FFF2-40B4-BE49-F238E27FC236}">
              <a16:creationId xmlns="" xmlns:a16="http://schemas.microsoft.com/office/drawing/2014/main" id="{00000000-0008-0000-0200-00004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86839425"/>
          <a:ext cx="628650" cy="10668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370</xdr:row>
      <xdr:rowOff>1</xdr:rowOff>
    </xdr:from>
    <xdr:ext cx="1371600" cy="1114424"/>
    <xdr:pic>
      <xdr:nvPicPr>
        <xdr:cNvPr id="69" name="Picture 68">
          <a:extLst>
            <a:ext uri="{FF2B5EF4-FFF2-40B4-BE49-F238E27FC236}">
              <a16:creationId xmlns="" xmlns:a16="http://schemas.microsoft.com/office/drawing/2014/main" id="{00000000-0008-0000-0200-00004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86839425"/>
          <a:ext cx="1371600" cy="11144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392</xdr:row>
      <xdr:rowOff>0</xdr:rowOff>
    </xdr:from>
    <xdr:ext cx="628650" cy="1066800"/>
    <xdr:pic>
      <xdr:nvPicPr>
        <xdr:cNvPr id="70" name="Picture 69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91992450"/>
          <a:ext cx="628650" cy="10668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392</xdr:row>
      <xdr:rowOff>1</xdr:rowOff>
    </xdr:from>
    <xdr:ext cx="1371600" cy="1133474"/>
    <xdr:pic>
      <xdr:nvPicPr>
        <xdr:cNvPr id="71" name="Picture 70">
          <a:extLst>
            <a:ext uri="{FF2B5EF4-FFF2-40B4-BE49-F238E27FC236}">
              <a16:creationId xmlns="" xmlns:a16="http://schemas.microsoft.com/office/drawing/2014/main" id="{00000000-0008-0000-0200-00004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91992450"/>
          <a:ext cx="1371600" cy="113347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413</xdr:row>
      <xdr:rowOff>0</xdr:rowOff>
    </xdr:from>
    <xdr:ext cx="628650" cy="1066800"/>
    <xdr:pic>
      <xdr:nvPicPr>
        <xdr:cNvPr id="74" name="Picture 73">
          <a:extLst>
            <a:ext uri="{FF2B5EF4-FFF2-40B4-BE49-F238E27FC236}">
              <a16:creationId xmlns="" xmlns:a16="http://schemas.microsoft.com/office/drawing/2014/main" id="{00000000-0008-0000-0200-00004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96916875"/>
          <a:ext cx="628650" cy="10668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413</xdr:row>
      <xdr:rowOff>0</xdr:rowOff>
    </xdr:from>
    <xdr:ext cx="1352550" cy="1104899"/>
    <xdr:pic>
      <xdr:nvPicPr>
        <xdr:cNvPr id="75" name="Picture 74">
          <a:extLst>
            <a:ext uri="{FF2B5EF4-FFF2-40B4-BE49-F238E27FC236}">
              <a16:creationId xmlns="" xmlns:a16="http://schemas.microsoft.com/office/drawing/2014/main" id="{00000000-0008-0000-0200-00004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96916875"/>
          <a:ext cx="1352550" cy="1104265"/>
        </a:xfrm>
        <a:prstGeom prst="rect">
          <a:avLst/>
        </a:prstGeom>
        <a:noFill/>
      </xdr:spPr>
    </xdr:pic>
    <xdr:clientData/>
  </xdr:oneCellAnchor>
  <xdr:oneCellAnchor>
    <xdr:from>
      <xdr:col>0</xdr:col>
      <xdr:colOff>647699</xdr:colOff>
      <xdr:row>433</xdr:row>
      <xdr:rowOff>228599</xdr:rowOff>
    </xdr:from>
    <xdr:ext cx="1400175" cy="1133475"/>
    <xdr:pic>
      <xdr:nvPicPr>
        <xdr:cNvPr id="76" name="Picture 75">
          <a:extLst>
            <a:ext uri="{FF2B5EF4-FFF2-40B4-BE49-F238E27FC236}">
              <a16:creationId xmlns="" xmlns:a16="http://schemas.microsoft.com/office/drawing/2014/main" id="{00000000-0008-0000-02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01850190"/>
          <a:ext cx="1400175" cy="113347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455</xdr:row>
      <xdr:rowOff>0</xdr:rowOff>
    </xdr:from>
    <xdr:ext cx="628650" cy="1066800"/>
    <xdr:pic>
      <xdr:nvPicPr>
        <xdr:cNvPr id="80" name="Picture 79">
          <a:extLst>
            <a:ext uri="{FF2B5EF4-FFF2-40B4-BE49-F238E27FC236}">
              <a16:creationId xmlns="" xmlns:a16="http://schemas.microsoft.com/office/drawing/2014/main" id="{00000000-0008-0000-0200-00005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06794300"/>
          <a:ext cx="628650" cy="10668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455</xdr:row>
      <xdr:rowOff>1</xdr:rowOff>
    </xdr:from>
    <xdr:ext cx="1409700" cy="1104900"/>
    <xdr:pic>
      <xdr:nvPicPr>
        <xdr:cNvPr id="81" name="Picture 80">
          <a:extLst>
            <a:ext uri="{FF2B5EF4-FFF2-40B4-BE49-F238E27FC236}">
              <a16:creationId xmlns="" xmlns:a16="http://schemas.microsoft.com/office/drawing/2014/main" id="{00000000-0008-0000-0200-00005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06794300"/>
          <a:ext cx="1409700" cy="11049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476</xdr:row>
      <xdr:rowOff>0</xdr:rowOff>
    </xdr:from>
    <xdr:ext cx="628650" cy="1066800"/>
    <xdr:pic>
      <xdr:nvPicPr>
        <xdr:cNvPr id="82" name="Picture 81">
          <a:extLst>
            <a:ext uri="{FF2B5EF4-FFF2-40B4-BE49-F238E27FC236}">
              <a16:creationId xmlns="" xmlns:a16="http://schemas.microsoft.com/office/drawing/2014/main" id="{00000000-0008-0000-0200-00005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11756825"/>
          <a:ext cx="628650" cy="10668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647699</xdr:colOff>
      <xdr:row>476</xdr:row>
      <xdr:rowOff>0</xdr:rowOff>
    </xdr:from>
    <xdr:ext cx="1400175" cy="1152525"/>
    <xdr:pic>
      <xdr:nvPicPr>
        <xdr:cNvPr id="83" name="Picture 82">
          <a:extLst>
            <a:ext uri="{FF2B5EF4-FFF2-40B4-BE49-F238E27FC236}">
              <a16:creationId xmlns="" xmlns:a16="http://schemas.microsoft.com/office/drawing/2014/main" id="{00000000-0008-0000-0200-00005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11756825"/>
          <a:ext cx="1400175" cy="1152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497</xdr:row>
      <xdr:rowOff>0</xdr:rowOff>
    </xdr:from>
    <xdr:ext cx="628650" cy="1066800"/>
    <xdr:pic>
      <xdr:nvPicPr>
        <xdr:cNvPr id="86" name="Picture 85">
          <a:extLst>
            <a:ext uri="{FF2B5EF4-FFF2-40B4-BE49-F238E27FC236}">
              <a16:creationId xmlns="" xmlns:a16="http://schemas.microsoft.com/office/drawing/2014/main" id="{00000000-0008-0000-0200-00005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16681250"/>
          <a:ext cx="628650" cy="10668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647699</xdr:colOff>
      <xdr:row>497</xdr:row>
      <xdr:rowOff>1</xdr:rowOff>
    </xdr:from>
    <xdr:ext cx="1381125" cy="1133474"/>
    <xdr:pic>
      <xdr:nvPicPr>
        <xdr:cNvPr id="87" name="Picture 86">
          <a:extLst>
            <a:ext uri="{FF2B5EF4-FFF2-40B4-BE49-F238E27FC236}">
              <a16:creationId xmlns="" xmlns:a16="http://schemas.microsoft.com/office/drawing/2014/main" id="{00000000-0008-0000-0200-00005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16681250"/>
          <a:ext cx="1381125" cy="113347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518</xdr:row>
      <xdr:rowOff>0</xdr:rowOff>
    </xdr:from>
    <xdr:ext cx="628650" cy="1066800"/>
    <xdr:pic>
      <xdr:nvPicPr>
        <xdr:cNvPr id="90" name="Picture 89">
          <a:extLst>
            <a:ext uri="{FF2B5EF4-FFF2-40B4-BE49-F238E27FC236}">
              <a16:creationId xmlns="" xmlns:a16="http://schemas.microsoft.com/office/drawing/2014/main" id="{00000000-0008-0000-0200-00005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21672350"/>
          <a:ext cx="628650" cy="10668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647699</xdr:colOff>
      <xdr:row>518</xdr:row>
      <xdr:rowOff>0</xdr:rowOff>
    </xdr:from>
    <xdr:ext cx="1400175" cy="1152525"/>
    <xdr:pic>
      <xdr:nvPicPr>
        <xdr:cNvPr id="91" name="Picture 90">
          <a:extLst>
            <a:ext uri="{FF2B5EF4-FFF2-40B4-BE49-F238E27FC236}">
              <a16:creationId xmlns="" xmlns:a16="http://schemas.microsoft.com/office/drawing/2014/main" id="{00000000-0008-0000-0200-00005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21672350"/>
          <a:ext cx="1400175" cy="1152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539</xdr:row>
      <xdr:rowOff>0</xdr:rowOff>
    </xdr:from>
    <xdr:ext cx="628650" cy="1066800"/>
    <xdr:pic>
      <xdr:nvPicPr>
        <xdr:cNvPr id="94" name="Picture 93">
          <a:extLst>
            <a:ext uri="{FF2B5EF4-FFF2-40B4-BE49-F238E27FC236}">
              <a16:creationId xmlns="" xmlns:a16="http://schemas.microsoft.com/office/drawing/2014/main" id="{00000000-0008-0000-0200-00005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26587250"/>
          <a:ext cx="628650" cy="10668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647699</xdr:colOff>
      <xdr:row>539</xdr:row>
      <xdr:rowOff>1</xdr:rowOff>
    </xdr:from>
    <xdr:ext cx="1381125" cy="1095374"/>
    <xdr:pic>
      <xdr:nvPicPr>
        <xdr:cNvPr id="95" name="Picture 94">
          <a:extLst>
            <a:ext uri="{FF2B5EF4-FFF2-40B4-BE49-F238E27FC236}">
              <a16:creationId xmlns="" xmlns:a16="http://schemas.microsoft.com/office/drawing/2014/main" id="{00000000-0008-0000-0200-00005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26587250"/>
          <a:ext cx="1381125" cy="109537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560</xdr:row>
      <xdr:rowOff>0</xdr:rowOff>
    </xdr:from>
    <xdr:ext cx="628650" cy="1066800"/>
    <xdr:pic>
      <xdr:nvPicPr>
        <xdr:cNvPr id="98" name="Picture 97">
          <a:extLst>
            <a:ext uri="{FF2B5EF4-FFF2-40B4-BE49-F238E27FC236}">
              <a16:creationId xmlns="" xmlns:a16="http://schemas.microsoft.com/office/drawing/2014/main" id="{00000000-0008-0000-0200-00006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31568825"/>
          <a:ext cx="628650" cy="10668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647699</xdr:colOff>
      <xdr:row>560</xdr:row>
      <xdr:rowOff>0</xdr:rowOff>
    </xdr:from>
    <xdr:ext cx="1400175" cy="1162050"/>
    <xdr:pic>
      <xdr:nvPicPr>
        <xdr:cNvPr id="99" name="Picture 98">
          <a:extLst>
            <a:ext uri="{FF2B5EF4-FFF2-40B4-BE49-F238E27FC236}">
              <a16:creationId xmlns="" xmlns:a16="http://schemas.microsoft.com/office/drawing/2014/main" id="{00000000-0008-0000-0200-00006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31568825"/>
          <a:ext cx="1400175" cy="116205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581</xdr:row>
      <xdr:rowOff>0</xdr:rowOff>
    </xdr:from>
    <xdr:ext cx="628650" cy="1066800"/>
    <xdr:pic>
      <xdr:nvPicPr>
        <xdr:cNvPr id="100" name="Picture 99">
          <a:extLst>
            <a:ext uri="{FF2B5EF4-FFF2-40B4-BE49-F238E27FC236}">
              <a16:creationId xmlns="" xmlns:a16="http://schemas.microsoft.com/office/drawing/2014/main" id="{00000000-0008-0000-0200-00006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36502775"/>
          <a:ext cx="628650" cy="10668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581</xdr:row>
      <xdr:rowOff>1</xdr:rowOff>
    </xdr:from>
    <xdr:ext cx="1409700" cy="1123950"/>
    <xdr:pic>
      <xdr:nvPicPr>
        <xdr:cNvPr id="101" name="Picture 100">
          <a:extLst>
            <a:ext uri="{FF2B5EF4-FFF2-40B4-BE49-F238E27FC236}">
              <a16:creationId xmlns="" xmlns:a16="http://schemas.microsoft.com/office/drawing/2014/main" id="{00000000-0008-0000-0200-00006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36502775"/>
          <a:ext cx="1409700" cy="112395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603</xdr:row>
      <xdr:rowOff>0</xdr:rowOff>
    </xdr:from>
    <xdr:ext cx="628650" cy="1066800"/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00000000-0008-0000-0200-00006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41646275"/>
          <a:ext cx="628650" cy="10668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603</xdr:row>
      <xdr:rowOff>1</xdr:rowOff>
    </xdr:from>
    <xdr:ext cx="1362075" cy="1104900"/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00000000-0008-0000-0200-00006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41646275"/>
          <a:ext cx="1362075" cy="11049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624</xdr:row>
      <xdr:rowOff>0</xdr:rowOff>
    </xdr:from>
    <xdr:ext cx="628650" cy="1066800"/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00000000-0008-0000-0200-00006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46589750"/>
          <a:ext cx="628650" cy="10668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647699</xdr:colOff>
      <xdr:row>623</xdr:row>
      <xdr:rowOff>209551</xdr:rowOff>
    </xdr:from>
    <xdr:ext cx="1371601" cy="1152524"/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00000000-0008-0000-0200-00006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46570700"/>
          <a:ext cx="1371600" cy="1152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647699</xdr:colOff>
      <xdr:row>644</xdr:row>
      <xdr:rowOff>228599</xdr:rowOff>
    </xdr:from>
    <xdr:ext cx="1381125" cy="1152525"/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00000000-0008-0000-0200-00007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51542115"/>
          <a:ext cx="1381125" cy="1152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666</xdr:row>
      <xdr:rowOff>0</xdr:rowOff>
    </xdr:from>
    <xdr:ext cx="628650" cy="1066800"/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00000000-0008-0000-0200-00007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56467175"/>
          <a:ext cx="628650" cy="10668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1</xdr:colOff>
      <xdr:row>666</xdr:row>
      <xdr:rowOff>1</xdr:rowOff>
    </xdr:from>
    <xdr:ext cx="1362074" cy="1114424"/>
    <xdr:pic>
      <xdr:nvPicPr>
        <xdr:cNvPr id="117" name="Picture 116">
          <a:extLst>
            <a:ext uri="{FF2B5EF4-FFF2-40B4-BE49-F238E27FC236}">
              <a16:creationId xmlns="" xmlns:a16="http://schemas.microsoft.com/office/drawing/2014/main" id="{00000000-0008-0000-02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56467175"/>
          <a:ext cx="1362075" cy="11144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687</xdr:row>
      <xdr:rowOff>0</xdr:rowOff>
    </xdr:from>
    <xdr:ext cx="628650" cy="1066800"/>
    <xdr:pic>
      <xdr:nvPicPr>
        <xdr:cNvPr id="120" name="Picture 119">
          <a:extLst>
            <a:ext uri="{FF2B5EF4-FFF2-40B4-BE49-F238E27FC236}">
              <a16:creationId xmlns="" xmlns:a16="http://schemas.microsoft.com/office/drawing/2014/main" id="{00000000-0008-0000-0200-00007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61382075"/>
          <a:ext cx="628650" cy="10668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687</xdr:row>
      <xdr:rowOff>1</xdr:rowOff>
    </xdr:from>
    <xdr:ext cx="1381125" cy="1133474"/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00000000-0008-0000-0200-00007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525" y="161382075"/>
          <a:ext cx="1381125" cy="1133475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</xdr:rowOff>
    </xdr:from>
    <xdr:to>
      <xdr:col>1</xdr:col>
      <xdr:colOff>438149</xdr:colOff>
      <xdr:row>4</xdr:row>
      <xdr:rowOff>215264</xdr:rowOff>
    </xdr:to>
    <xdr:pic>
      <xdr:nvPicPr>
        <xdr:cNvPr id="2" name="Picture 1" descr="Description: G:\new logo.jpg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240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31</xdr:row>
      <xdr:rowOff>15240</xdr:rowOff>
    </xdr:from>
    <xdr:to>
      <xdr:col>1</xdr:col>
      <xdr:colOff>438149</xdr:colOff>
      <xdr:row>35</xdr:row>
      <xdr:rowOff>215264</xdr:rowOff>
    </xdr:to>
    <xdr:pic>
      <xdr:nvPicPr>
        <xdr:cNvPr id="3" name="Picture 2" descr="Description: G:\new logo.jpg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740015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60</xdr:row>
      <xdr:rowOff>15240</xdr:rowOff>
    </xdr:from>
    <xdr:to>
      <xdr:col>1</xdr:col>
      <xdr:colOff>438149</xdr:colOff>
      <xdr:row>64</xdr:row>
      <xdr:rowOff>215264</xdr:rowOff>
    </xdr:to>
    <xdr:pic>
      <xdr:nvPicPr>
        <xdr:cNvPr id="4" name="Picture 3" descr="Description: G:\new logo.jpg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874240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90</xdr:row>
      <xdr:rowOff>15240</xdr:rowOff>
    </xdr:from>
    <xdr:to>
      <xdr:col>1</xdr:col>
      <xdr:colOff>438149</xdr:colOff>
      <xdr:row>94</xdr:row>
      <xdr:rowOff>215264</xdr:rowOff>
    </xdr:to>
    <xdr:pic>
      <xdr:nvPicPr>
        <xdr:cNvPr id="6" name="Picture 5" descr="Description: G:\new logo.jpg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2183725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120</xdr:row>
      <xdr:rowOff>15240</xdr:rowOff>
    </xdr:from>
    <xdr:to>
      <xdr:col>1</xdr:col>
      <xdr:colOff>438149</xdr:colOff>
      <xdr:row>124</xdr:row>
      <xdr:rowOff>215264</xdr:rowOff>
    </xdr:to>
    <xdr:pic>
      <xdr:nvPicPr>
        <xdr:cNvPr id="8" name="Picture 7" descr="Description: G:\new logo.jpg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9641800"/>
          <a:ext cx="1266825" cy="1123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149</xdr:row>
      <xdr:rowOff>15240</xdr:rowOff>
    </xdr:from>
    <xdr:to>
      <xdr:col>1</xdr:col>
      <xdr:colOff>438149</xdr:colOff>
      <xdr:row>153</xdr:row>
      <xdr:rowOff>215264</xdr:rowOff>
    </xdr:to>
    <xdr:pic>
      <xdr:nvPicPr>
        <xdr:cNvPr id="10" name="Picture 9" descr="Description: G:\new logo.jpg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6534090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178</xdr:row>
      <xdr:rowOff>15240</xdr:rowOff>
    </xdr:from>
    <xdr:to>
      <xdr:col>1</xdr:col>
      <xdr:colOff>438149</xdr:colOff>
      <xdr:row>182</xdr:row>
      <xdr:rowOff>215264</xdr:rowOff>
    </xdr:to>
    <xdr:pic>
      <xdr:nvPicPr>
        <xdr:cNvPr id="12" name="Picture 11" descr="Description: G:\new logo.jpg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3792140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208</xdr:row>
      <xdr:rowOff>15240</xdr:rowOff>
    </xdr:from>
    <xdr:to>
      <xdr:col>1</xdr:col>
      <xdr:colOff>438149</xdr:colOff>
      <xdr:row>212</xdr:row>
      <xdr:rowOff>215264</xdr:rowOff>
    </xdr:to>
    <xdr:pic>
      <xdr:nvPicPr>
        <xdr:cNvPr id="13" name="Picture 12" descr="Description: G:\new logo.jpg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1164490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237</xdr:row>
      <xdr:rowOff>15240</xdr:rowOff>
    </xdr:from>
    <xdr:to>
      <xdr:col>1</xdr:col>
      <xdr:colOff>438149</xdr:colOff>
      <xdr:row>241</xdr:row>
      <xdr:rowOff>215264</xdr:rowOff>
    </xdr:to>
    <xdr:pic>
      <xdr:nvPicPr>
        <xdr:cNvPr id="15" name="Picture 14" descr="Description: G:\new logo.jpg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8365390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266</xdr:row>
      <xdr:rowOff>15240</xdr:rowOff>
    </xdr:from>
    <xdr:to>
      <xdr:col>1</xdr:col>
      <xdr:colOff>438149</xdr:colOff>
      <xdr:row>270</xdr:row>
      <xdr:rowOff>215264</xdr:rowOff>
    </xdr:to>
    <xdr:pic>
      <xdr:nvPicPr>
        <xdr:cNvPr id="17" name="Picture 16" descr="Description: G:\new logo.jpg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5547240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296</xdr:row>
      <xdr:rowOff>15240</xdr:rowOff>
    </xdr:from>
    <xdr:to>
      <xdr:col>1</xdr:col>
      <xdr:colOff>438149</xdr:colOff>
      <xdr:row>300</xdr:row>
      <xdr:rowOff>215264</xdr:rowOff>
    </xdr:to>
    <xdr:pic>
      <xdr:nvPicPr>
        <xdr:cNvPr id="19" name="Picture 18" descr="Description: G:\new logo.jpg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3070085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326</xdr:row>
      <xdr:rowOff>15240</xdr:rowOff>
    </xdr:from>
    <xdr:to>
      <xdr:col>1</xdr:col>
      <xdr:colOff>438149</xdr:colOff>
      <xdr:row>330</xdr:row>
      <xdr:rowOff>215264</xdr:rowOff>
    </xdr:to>
    <xdr:pic>
      <xdr:nvPicPr>
        <xdr:cNvPr id="20" name="Picture 19" descr="Description: G:\new logo.jpg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0602455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356</xdr:row>
      <xdr:rowOff>15240</xdr:rowOff>
    </xdr:from>
    <xdr:to>
      <xdr:col>1</xdr:col>
      <xdr:colOff>438149</xdr:colOff>
      <xdr:row>360</xdr:row>
      <xdr:rowOff>215264</xdr:rowOff>
    </xdr:to>
    <xdr:pic>
      <xdr:nvPicPr>
        <xdr:cNvPr id="22" name="Picture 21" descr="Description: G:\new logo.jpg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8230075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385</xdr:row>
      <xdr:rowOff>15240</xdr:rowOff>
    </xdr:from>
    <xdr:to>
      <xdr:col>1</xdr:col>
      <xdr:colOff>438149</xdr:colOff>
      <xdr:row>389</xdr:row>
      <xdr:rowOff>215264</xdr:rowOff>
    </xdr:to>
    <xdr:pic>
      <xdr:nvPicPr>
        <xdr:cNvPr id="23" name="Picture 22" descr="Description: G:\new logo.jpg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5089980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415</xdr:row>
      <xdr:rowOff>15240</xdr:rowOff>
    </xdr:from>
    <xdr:to>
      <xdr:col>1</xdr:col>
      <xdr:colOff>438149</xdr:colOff>
      <xdr:row>419</xdr:row>
      <xdr:rowOff>215264</xdr:rowOff>
    </xdr:to>
    <xdr:pic>
      <xdr:nvPicPr>
        <xdr:cNvPr id="25" name="Picture 24" descr="Description: G:\new logo.jpg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2268020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444</xdr:row>
      <xdr:rowOff>15240</xdr:rowOff>
    </xdr:from>
    <xdr:to>
      <xdr:col>1</xdr:col>
      <xdr:colOff>438149</xdr:colOff>
      <xdr:row>448</xdr:row>
      <xdr:rowOff>215264</xdr:rowOff>
    </xdr:to>
    <xdr:pic>
      <xdr:nvPicPr>
        <xdr:cNvPr id="27" name="Picture 26" descr="Description: G:\new logo.jpg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9550835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473</xdr:row>
      <xdr:rowOff>15240</xdr:rowOff>
    </xdr:from>
    <xdr:to>
      <xdr:col>1</xdr:col>
      <xdr:colOff>438149</xdr:colOff>
      <xdr:row>477</xdr:row>
      <xdr:rowOff>215264</xdr:rowOff>
    </xdr:to>
    <xdr:pic>
      <xdr:nvPicPr>
        <xdr:cNvPr id="29" name="Picture 28" descr="Description: G:\new logo.jpg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6702205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502</xdr:row>
      <xdr:rowOff>15240</xdr:rowOff>
    </xdr:from>
    <xdr:to>
      <xdr:col>1</xdr:col>
      <xdr:colOff>438149</xdr:colOff>
      <xdr:row>506</xdr:row>
      <xdr:rowOff>215264</xdr:rowOff>
    </xdr:to>
    <xdr:pic>
      <xdr:nvPicPr>
        <xdr:cNvPr id="31" name="Picture 30" descr="Description: G:\new logo.jpg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3933585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531</xdr:row>
      <xdr:rowOff>15240</xdr:rowOff>
    </xdr:from>
    <xdr:to>
      <xdr:col>1</xdr:col>
      <xdr:colOff>438149</xdr:colOff>
      <xdr:row>535</xdr:row>
      <xdr:rowOff>215264</xdr:rowOff>
    </xdr:to>
    <xdr:pic>
      <xdr:nvPicPr>
        <xdr:cNvPr id="33" name="Picture 32" descr="Description: G:\new logo.jpg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31222115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560</xdr:row>
      <xdr:rowOff>15240</xdr:rowOff>
    </xdr:from>
    <xdr:to>
      <xdr:col>1</xdr:col>
      <xdr:colOff>438149</xdr:colOff>
      <xdr:row>564</xdr:row>
      <xdr:rowOff>215264</xdr:rowOff>
    </xdr:to>
    <xdr:pic>
      <xdr:nvPicPr>
        <xdr:cNvPr id="34" name="Picture 33" descr="Description: G:\new logo.jpg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38480165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589</xdr:row>
      <xdr:rowOff>15240</xdr:rowOff>
    </xdr:from>
    <xdr:to>
      <xdr:col>1</xdr:col>
      <xdr:colOff>438149</xdr:colOff>
      <xdr:row>593</xdr:row>
      <xdr:rowOff>215264</xdr:rowOff>
    </xdr:to>
    <xdr:pic>
      <xdr:nvPicPr>
        <xdr:cNvPr id="35" name="Picture 34" descr="Description: G:\new logo.jpg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5749645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619</xdr:row>
      <xdr:rowOff>15240</xdr:rowOff>
    </xdr:from>
    <xdr:to>
      <xdr:col>1</xdr:col>
      <xdr:colOff>438149</xdr:colOff>
      <xdr:row>623</xdr:row>
      <xdr:rowOff>215264</xdr:rowOff>
    </xdr:to>
    <xdr:pic>
      <xdr:nvPicPr>
        <xdr:cNvPr id="36" name="Picture 35" descr="Description: G:\new logo.jpg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3121995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649</xdr:row>
      <xdr:rowOff>15240</xdr:rowOff>
    </xdr:from>
    <xdr:to>
      <xdr:col>1</xdr:col>
      <xdr:colOff>438149</xdr:colOff>
      <xdr:row>653</xdr:row>
      <xdr:rowOff>215264</xdr:rowOff>
    </xdr:to>
    <xdr:pic>
      <xdr:nvPicPr>
        <xdr:cNvPr id="38" name="Picture 37" descr="Description: G:\new logo.jpg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0648650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677</xdr:row>
      <xdr:rowOff>15240</xdr:rowOff>
    </xdr:from>
    <xdr:to>
      <xdr:col>1</xdr:col>
      <xdr:colOff>438149</xdr:colOff>
      <xdr:row>681</xdr:row>
      <xdr:rowOff>215264</xdr:rowOff>
    </xdr:to>
    <xdr:pic>
      <xdr:nvPicPr>
        <xdr:cNvPr id="39" name="Picture 38" descr="Description: G:\new logo.jpg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7740965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707</xdr:row>
      <xdr:rowOff>15240</xdr:rowOff>
    </xdr:from>
    <xdr:to>
      <xdr:col>1</xdr:col>
      <xdr:colOff>438149</xdr:colOff>
      <xdr:row>711</xdr:row>
      <xdr:rowOff>215264</xdr:rowOff>
    </xdr:to>
    <xdr:pic>
      <xdr:nvPicPr>
        <xdr:cNvPr id="40" name="Picture 39" descr="Description: G:\new logo.jpg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5324770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736</xdr:row>
      <xdr:rowOff>15240</xdr:rowOff>
    </xdr:from>
    <xdr:to>
      <xdr:col>1</xdr:col>
      <xdr:colOff>438149</xdr:colOff>
      <xdr:row>740</xdr:row>
      <xdr:rowOff>215264</xdr:rowOff>
    </xdr:to>
    <xdr:pic>
      <xdr:nvPicPr>
        <xdr:cNvPr id="41" name="Picture 40" descr="Description: G:\new logo.jpg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82660925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765</xdr:row>
      <xdr:rowOff>15240</xdr:rowOff>
    </xdr:from>
    <xdr:to>
      <xdr:col>1</xdr:col>
      <xdr:colOff>438149</xdr:colOff>
      <xdr:row>769</xdr:row>
      <xdr:rowOff>215264</xdr:rowOff>
    </xdr:to>
    <xdr:pic>
      <xdr:nvPicPr>
        <xdr:cNvPr id="43" name="Picture 42" descr="Description: G:\new logo.jpg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89867540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794</xdr:row>
      <xdr:rowOff>15240</xdr:rowOff>
    </xdr:from>
    <xdr:to>
      <xdr:col>1</xdr:col>
      <xdr:colOff>438149</xdr:colOff>
      <xdr:row>798</xdr:row>
      <xdr:rowOff>215264</xdr:rowOff>
    </xdr:to>
    <xdr:pic>
      <xdr:nvPicPr>
        <xdr:cNvPr id="44" name="Picture 43" descr="Description: G:\new logo.jpg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7236080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823</xdr:row>
      <xdr:rowOff>15240</xdr:rowOff>
    </xdr:from>
    <xdr:to>
      <xdr:col>1</xdr:col>
      <xdr:colOff>438149</xdr:colOff>
      <xdr:row>827</xdr:row>
      <xdr:rowOff>215264</xdr:rowOff>
    </xdr:to>
    <xdr:pic>
      <xdr:nvPicPr>
        <xdr:cNvPr id="46" name="Picture 45" descr="Description: G:\new logo.jpg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04528420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852</xdr:row>
      <xdr:rowOff>15240</xdr:rowOff>
    </xdr:from>
    <xdr:to>
      <xdr:col>1</xdr:col>
      <xdr:colOff>438149</xdr:colOff>
      <xdr:row>856</xdr:row>
      <xdr:rowOff>215264</xdr:rowOff>
    </xdr:to>
    <xdr:pic>
      <xdr:nvPicPr>
        <xdr:cNvPr id="48" name="Picture 47" descr="Description: G:\new logo.jpg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1782660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881</xdr:row>
      <xdr:rowOff>15240</xdr:rowOff>
    </xdr:from>
    <xdr:to>
      <xdr:col>1</xdr:col>
      <xdr:colOff>438149</xdr:colOff>
      <xdr:row>885</xdr:row>
      <xdr:rowOff>215264</xdr:rowOff>
    </xdr:to>
    <xdr:pic>
      <xdr:nvPicPr>
        <xdr:cNvPr id="49" name="Picture 48" descr="Description: G:\new logo.jpg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9208350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911</xdr:row>
      <xdr:rowOff>15240</xdr:rowOff>
    </xdr:from>
    <xdr:to>
      <xdr:col>1</xdr:col>
      <xdr:colOff>438149</xdr:colOff>
      <xdr:row>915</xdr:row>
      <xdr:rowOff>215264</xdr:rowOff>
    </xdr:to>
    <xdr:pic>
      <xdr:nvPicPr>
        <xdr:cNvPr id="52" name="Picture 51" descr="Description: G:\new logo.jpg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26704525"/>
          <a:ext cx="126682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4</xdr:row>
      <xdr:rowOff>3175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09600" cy="10191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10160</xdr:colOff>
      <xdr:row>4</xdr:row>
      <xdr:rowOff>193040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237615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0</xdr:colOff>
      <xdr:row>26</xdr:row>
      <xdr:rowOff>183515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588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0</xdr:colOff>
      <xdr:row>47</xdr:row>
      <xdr:rowOff>183515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922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</xdr:col>
      <xdr:colOff>0</xdr:colOff>
      <xdr:row>68</xdr:row>
      <xdr:rowOff>183515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256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1</xdr:col>
      <xdr:colOff>0</xdr:colOff>
      <xdr:row>89</xdr:row>
      <xdr:rowOff>183515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590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1</xdr:col>
      <xdr:colOff>0</xdr:colOff>
      <xdr:row>110</xdr:row>
      <xdr:rowOff>183515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6924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1</xdr:col>
      <xdr:colOff>0</xdr:colOff>
      <xdr:row>131</xdr:row>
      <xdr:rowOff>183515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2258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1</xdr:col>
      <xdr:colOff>0</xdr:colOff>
      <xdr:row>153</xdr:row>
      <xdr:rowOff>183515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00000000-0008-0000-0700-00001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7846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1</xdr:col>
      <xdr:colOff>0</xdr:colOff>
      <xdr:row>174</xdr:row>
      <xdr:rowOff>183515</xdr:rowOff>
    </xdr:to>
    <xdr:pic>
      <xdr:nvPicPr>
        <xdr:cNvPr id="23" name="Picture 22">
          <a:extLst>
            <a:ext uri="{FF2B5EF4-FFF2-40B4-BE49-F238E27FC236}">
              <a16:creationId xmlns="" xmlns:a16="http://schemas.microsoft.com/office/drawing/2014/main" id="{00000000-0008-0000-0700-00001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3180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1</xdr:col>
      <xdr:colOff>0</xdr:colOff>
      <xdr:row>196</xdr:row>
      <xdr:rowOff>183515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00000000-0008-0000-0700-00001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8768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1</xdr:col>
      <xdr:colOff>0</xdr:colOff>
      <xdr:row>218</xdr:row>
      <xdr:rowOff>183515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00000000-0008-0000-0700-00001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356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1</xdr:col>
      <xdr:colOff>0</xdr:colOff>
      <xdr:row>239</xdr:row>
      <xdr:rowOff>183515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00000000-0008-0000-0700-00001A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9690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256</xdr:row>
      <xdr:rowOff>0</xdr:rowOff>
    </xdr:from>
    <xdr:to>
      <xdr:col>1</xdr:col>
      <xdr:colOff>0</xdr:colOff>
      <xdr:row>260</xdr:row>
      <xdr:rowOff>183515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00000000-0008-0000-0700-00001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5024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277</xdr:row>
      <xdr:rowOff>0</xdr:rowOff>
    </xdr:from>
    <xdr:to>
      <xdr:col>1</xdr:col>
      <xdr:colOff>0</xdr:colOff>
      <xdr:row>281</xdr:row>
      <xdr:rowOff>183515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00000000-0008-0000-0700-00001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0358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298</xdr:row>
      <xdr:rowOff>0</xdr:rowOff>
    </xdr:from>
    <xdr:to>
      <xdr:col>1</xdr:col>
      <xdr:colOff>0</xdr:colOff>
      <xdr:row>302</xdr:row>
      <xdr:rowOff>183515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00000000-0008-0000-0700-00001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5692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1</xdr:col>
      <xdr:colOff>0</xdr:colOff>
      <xdr:row>323</xdr:row>
      <xdr:rowOff>183515</xdr:rowOff>
    </xdr:to>
    <xdr:pic>
      <xdr:nvPicPr>
        <xdr:cNvPr id="34" name="Picture 33">
          <a:extLst>
            <a:ext uri="{FF2B5EF4-FFF2-40B4-BE49-F238E27FC236}">
              <a16:creationId xmlns="" xmlns:a16="http://schemas.microsoft.com/office/drawing/2014/main" id="{00000000-0008-0000-0700-00002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1026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340</xdr:row>
      <xdr:rowOff>0</xdr:rowOff>
    </xdr:from>
    <xdr:to>
      <xdr:col>1</xdr:col>
      <xdr:colOff>0</xdr:colOff>
      <xdr:row>344</xdr:row>
      <xdr:rowOff>183515</xdr:rowOff>
    </xdr:to>
    <xdr:pic>
      <xdr:nvPicPr>
        <xdr:cNvPr id="35" name="Picture 34">
          <a:extLst>
            <a:ext uri="{FF2B5EF4-FFF2-40B4-BE49-F238E27FC236}">
              <a16:creationId xmlns="" xmlns:a16="http://schemas.microsoft.com/office/drawing/2014/main" id="{00000000-0008-0000-0700-00002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6360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1</xdr:col>
      <xdr:colOff>0</xdr:colOff>
      <xdr:row>365</xdr:row>
      <xdr:rowOff>183515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00000000-0008-0000-0700-00002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1694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382</xdr:row>
      <xdr:rowOff>0</xdr:rowOff>
    </xdr:from>
    <xdr:to>
      <xdr:col>1</xdr:col>
      <xdr:colOff>0</xdr:colOff>
      <xdr:row>386</xdr:row>
      <xdr:rowOff>183515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00000000-0008-0000-0700-00002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7028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403</xdr:row>
      <xdr:rowOff>0</xdr:rowOff>
    </xdr:from>
    <xdr:to>
      <xdr:col>1</xdr:col>
      <xdr:colOff>0</xdr:colOff>
      <xdr:row>407</xdr:row>
      <xdr:rowOff>183515</xdr:rowOff>
    </xdr:to>
    <xdr:pic>
      <xdr:nvPicPr>
        <xdr:cNvPr id="44" name="Picture 43">
          <a:extLst>
            <a:ext uri="{FF2B5EF4-FFF2-40B4-BE49-F238E27FC236}">
              <a16:creationId xmlns="" xmlns:a16="http://schemas.microsoft.com/office/drawing/2014/main" id="{00000000-0008-0000-0700-00002C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2362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1</xdr:col>
      <xdr:colOff>0</xdr:colOff>
      <xdr:row>428</xdr:row>
      <xdr:rowOff>183515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00000000-0008-0000-0700-00002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7696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1</xdr:col>
      <xdr:colOff>0</xdr:colOff>
      <xdr:row>449</xdr:row>
      <xdr:rowOff>183515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00000000-0008-0000-0700-00003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3030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1</xdr:col>
      <xdr:colOff>0</xdr:colOff>
      <xdr:row>471</xdr:row>
      <xdr:rowOff>183515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00000000-0008-0000-0700-00003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8618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489</xdr:row>
      <xdr:rowOff>0</xdr:rowOff>
    </xdr:from>
    <xdr:to>
      <xdr:col>1</xdr:col>
      <xdr:colOff>0</xdr:colOff>
      <xdr:row>493</xdr:row>
      <xdr:rowOff>183515</xdr:rowOff>
    </xdr:to>
    <xdr:pic>
      <xdr:nvPicPr>
        <xdr:cNvPr id="54" name="Picture 53">
          <a:extLst>
            <a:ext uri="{FF2B5EF4-FFF2-40B4-BE49-F238E27FC236}">
              <a16:creationId xmlns="" xmlns:a16="http://schemas.microsoft.com/office/drawing/2014/main" id="{00000000-0008-0000-0700-00003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4206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1</xdr:col>
      <xdr:colOff>0</xdr:colOff>
      <xdr:row>514</xdr:row>
      <xdr:rowOff>183515</xdr:rowOff>
    </xdr:to>
    <xdr:pic>
      <xdr:nvPicPr>
        <xdr:cNvPr id="55" name="Picture 54">
          <a:extLst>
            <a:ext uri="{FF2B5EF4-FFF2-40B4-BE49-F238E27FC236}">
              <a16:creationId xmlns="" xmlns:a16="http://schemas.microsoft.com/office/drawing/2014/main" id="{00000000-0008-0000-0700-00003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9540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531</xdr:row>
      <xdr:rowOff>0</xdr:rowOff>
    </xdr:from>
    <xdr:to>
      <xdr:col>1</xdr:col>
      <xdr:colOff>0</xdr:colOff>
      <xdr:row>535</xdr:row>
      <xdr:rowOff>183515</xdr:rowOff>
    </xdr:to>
    <xdr:pic>
      <xdr:nvPicPr>
        <xdr:cNvPr id="58" name="Picture 57">
          <a:extLst>
            <a:ext uri="{FF2B5EF4-FFF2-40B4-BE49-F238E27FC236}">
              <a16:creationId xmlns="" xmlns:a16="http://schemas.microsoft.com/office/drawing/2014/main" id="{00000000-0008-0000-0700-00003A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34874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552</xdr:row>
      <xdr:rowOff>0</xdr:rowOff>
    </xdr:from>
    <xdr:to>
      <xdr:col>1</xdr:col>
      <xdr:colOff>0</xdr:colOff>
      <xdr:row>556</xdr:row>
      <xdr:rowOff>183515</xdr:rowOff>
    </xdr:to>
    <xdr:pic>
      <xdr:nvPicPr>
        <xdr:cNvPr id="59" name="Picture 58">
          <a:extLst>
            <a:ext uri="{FF2B5EF4-FFF2-40B4-BE49-F238E27FC236}">
              <a16:creationId xmlns="" xmlns:a16="http://schemas.microsoft.com/office/drawing/2014/main" id="{00000000-0008-0000-0700-00003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0208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573</xdr:row>
      <xdr:rowOff>0</xdr:rowOff>
    </xdr:from>
    <xdr:to>
      <xdr:col>1</xdr:col>
      <xdr:colOff>0</xdr:colOff>
      <xdr:row>577</xdr:row>
      <xdr:rowOff>183515</xdr:rowOff>
    </xdr:to>
    <xdr:pic>
      <xdr:nvPicPr>
        <xdr:cNvPr id="64" name="Picture 63">
          <a:extLst>
            <a:ext uri="{FF2B5EF4-FFF2-40B4-BE49-F238E27FC236}">
              <a16:creationId xmlns="" xmlns:a16="http://schemas.microsoft.com/office/drawing/2014/main" id="{00000000-0008-0000-0700-000040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5542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594</xdr:row>
      <xdr:rowOff>0</xdr:rowOff>
    </xdr:from>
    <xdr:to>
      <xdr:col>1</xdr:col>
      <xdr:colOff>0</xdr:colOff>
      <xdr:row>598</xdr:row>
      <xdr:rowOff>183515</xdr:rowOff>
    </xdr:to>
    <xdr:pic>
      <xdr:nvPicPr>
        <xdr:cNvPr id="65" name="Picture 64">
          <a:extLst>
            <a:ext uri="{FF2B5EF4-FFF2-40B4-BE49-F238E27FC236}">
              <a16:creationId xmlns="" xmlns:a16="http://schemas.microsoft.com/office/drawing/2014/main" id="{00000000-0008-0000-0700-00004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0876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616</xdr:row>
      <xdr:rowOff>0</xdr:rowOff>
    </xdr:from>
    <xdr:to>
      <xdr:col>1</xdr:col>
      <xdr:colOff>0</xdr:colOff>
      <xdr:row>620</xdr:row>
      <xdr:rowOff>183515</xdr:rowOff>
    </xdr:to>
    <xdr:pic>
      <xdr:nvPicPr>
        <xdr:cNvPr id="68" name="Picture 67">
          <a:extLst>
            <a:ext uri="{FF2B5EF4-FFF2-40B4-BE49-F238E27FC236}">
              <a16:creationId xmlns="" xmlns:a16="http://schemas.microsoft.com/office/drawing/2014/main" id="{00000000-0008-0000-0700-00004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6464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637</xdr:row>
      <xdr:rowOff>0</xdr:rowOff>
    </xdr:from>
    <xdr:to>
      <xdr:col>1</xdr:col>
      <xdr:colOff>0</xdr:colOff>
      <xdr:row>641</xdr:row>
      <xdr:rowOff>183515</xdr:rowOff>
    </xdr:to>
    <xdr:pic>
      <xdr:nvPicPr>
        <xdr:cNvPr id="69" name="Picture 68">
          <a:extLst>
            <a:ext uri="{FF2B5EF4-FFF2-40B4-BE49-F238E27FC236}">
              <a16:creationId xmlns="" xmlns:a16="http://schemas.microsoft.com/office/drawing/2014/main" id="{00000000-0008-0000-0700-00004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1798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658</xdr:row>
      <xdr:rowOff>0</xdr:rowOff>
    </xdr:from>
    <xdr:to>
      <xdr:col>1</xdr:col>
      <xdr:colOff>0</xdr:colOff>
      <xdr:row>662</xdr:row>
      <xdr:rowOff>183515</xdr:rowOff>
    </xdr:to>
    <xdr:pic>
      <xdr:nvPicPr>
        <xdr:cNvPr id="70" name="Picture 69">
          <a:extLst>
            <a:ext uri="{FF2B5EF4-FFF2-40B4-BE49-F238E27FC236}">
              <a16:creationId xmlns="" xmlns:a16="http://schemas.microsoft.com/office/drawing/2014/main" id="{00000000-0008-0000-0700-00004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7132000"/>
          <a:ext cx="1236980" cy="11995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679</xdr:row>
      <xdr:rowOff>0</xdr:rowOff>
    </xdr:from>
    <xdr:to>
      <xdr:col>1</xdr:col>
      <xdr:colOff>0</xdr:colOff>
      <xdr:row>683</xdr:row>
      <xdr:rowOff>183515</xdr:rowOff>
    </xdr:to>
    <xdr:pic>
      <xdr:nvPicPr>
        <xdr:cNvPr id="71" name="Picture 70">
          <a:extLst>
            <a:ext uri="{FF2B5EF4-FFF2-40B4-BE49-F238E27FC236}">
              <a16:creationId xmlns="" xmlns:a16="http://schemas.microsoft.com/office/drawing/2014/main" id="{00000000-0008-0000-0700-00004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2466000"/>
          <a:ext cx="1236980" cy="119951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611505</xdr:colOff>
      <xdr:row>2</xdr:row>
      <xdr:rowOff>95250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0896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0</xdr:col>
      <xdr:colOff>611505</xdr:colOff>
      <xdr:row>2</xdr:row>
      <xdr:rowOff>95250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0896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0</xdr:col>
      <xdr:colOff>611505</xdr:colOff>
      <xdr:row>2</xdr:row>
      <xdr:rowOff>95250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0896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76200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572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76200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572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76200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572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76200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572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76200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572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76200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572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76200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572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76200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572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76200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572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76200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572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76200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572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76200</xdr:rowOff>
    </xdr:to>
    <xdr:pic>
      <xdr:nvPicPr>
        <xdr:cNvPr id="23" name="Picture 22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572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76200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572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76200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572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76200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572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76200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572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76200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572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19050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00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19050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00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19050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00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19050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00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19050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00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19050</xdr:rowOff>
    </xdr:to>
    <xdr:pic>
      <xdr:nvPicPr>
        <xdr:cNvPr id="34" name="Picture 3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00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19050</xdr:rowOff>
    </xdr:to>
    <xdr:pic>
      <xdr:nvPicPr>
        <xdr:cNvPr id="35" name="Picture 34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00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19050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00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19050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00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19050</xdr:rowOff>
    </xdr:to>
    <xdr:pic>
      <xdr:nvPicPr>
        <xdr:cNvPr id="38" name="Picture 37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00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19050</xdr:rowOff>
    </xdr:to>
    <xdr:pic>
      <xdr:nvPicPr>
        <xdr:cNvPr id="39" name="Picture 38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00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19050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00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19050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00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19050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00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19050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00000000-0008-0000-0900-00002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00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76200</xdr:rowOff>
    </xdr:to>
    <xdr:pic>
      <xdr:nvPicPr>
        <xdr:cNvPr id="44" name="Picture 43">
          <a:extLst>
            <a:ext uri="{FF2B5EF4-FFF2-40B4-BE49-F238E27FC236}">
              <a16:creationId xmlns="" xmlns:a16="http://schemas.microsoft.com/office/drawing/2014/main" id="{00000000-0008-0000-0900-00002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572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611505</xdr:colOff>
      <xdr:row>27</xdr:row>
      <xdr:rowOff>76200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00000000-0008-0000-0900-00002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67350"/>
          <a:ext cx="608965" cy="4572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0</xdr:col>
      <xdr:colOff>632460</xdr:colOff>
      <xdr:row>3</xdr:row>
      <xdr:rowOff>91440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984885" cy="777240"/>
        </a:xfrm>
        <a:prstGeom prst="rect">
          <a:avLst/>
        </a:prstGeom>
        <a:noFill/>
      </xdr:spPr>
    </xdr:pic>
    <xdr:clientData/>
  </xdr:twoCellAnchor>
  <xdr:oneCellAnchor>
    <xdr:from>
      <xdr:col>0</xdr:col>
      <xdr:colOff>0</xdr:colOff>
      <xdr:row>47</xdr:row>
      <xdr:rowOff>0</xdr:rowOff>
    </xdr:from>
    <xdr:ext cx="611505" cy="514350"/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611505" cy="5143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611505" cy="514350"/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611505" cy="5143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611505" cy="514350"/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611505" cy="5143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611505" cy="514350"/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611505" cy="5143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611505" cy="514350"/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611505" cy="5143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611505" cy="514350"/>
    <xdr:pic>
      <xdr:nvPicPr>
        <xdr:cNvPr id="52" name="Picture 5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611505" cy="5143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611505" cy="514350"/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611505" cy="5143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611505" cy="514350"/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611505" cy="5143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611505" cy="514350"/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611505" cy="5143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611505" cy="514350"/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611505" cy="5143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611505" cy="514350"/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611505" cy="5143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611505" cy="514350"/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611505" cy="5143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611505" cy="514350"/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611505" cy="5143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611505" cy="514350"/>
    <xdr:pic>
      <xdr:nvPicPr>
        <xdr:cNvPr id="60" name="Picture 59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611505" cy="5143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611505" cy="514350"/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611505" cy="5143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611505" cy="514350"/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611505" cy="5143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611505" cy="514350"/>
    <xdr:pic>
      <xdr:nvPicPr>
        <xdr:cNvPr id="63" name="Picture 62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611505" cy="5143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611505" cy="514350"/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611505" cy="5143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611505" cy="514350"/>
    <xdr:pic>
      <xdr:nvPicPr>
        <xdr:cNvPr id="65" name="Picture 64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611505" cy="5143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611505" cy="514350"/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611505" cy="5143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611505" cy="514350"/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611505" cy="5143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611505" cy="514350"/>
    <xdr:pic>
      <xdr:nvPicPr>
        <xdr:cNvPr id="68" name="Picture 67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611505" cy="5143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611505" cy="514350"/>
    <xdr:pic>
      <xdr:nvPicPr>
        <xdr:cNvPr id="69" name="Picture 68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611505" cy="5143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611505" cy="514350"/>
    <xdr:pic>
      <xdr:nvPicPr>
        <xdr:cNvPr id="70" name="Picture 69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611505" cy="5143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47</xdr:row>
      <xdr:rowOff>0</xdr:rowOff>
    </xdr:from>
    <xdr:ext cx="611505" cy="514350"/>
    <xdr:pic>
      <xdr:nvPicPr>
        <xdr:cNvPr id="71" name="Picture 70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611505" cy="5143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94</xdr:row>
      <xdr:rowOff>47625</xdr:rowOff>
    </xdr:from>
    <xdr:ext cx="1013460" cy="775335"/>
    <xdr:pic>
      <xdr:nvPicPr>
        <xdr:cNvPr id="72" name="Picture 71">
          <a:extLst>
            <a:ext uri="{FF2B5EF4-FFF2-40B4-BE49-F238E27FC236}">
              <a16:creationId xmlns:a16="http://schemas.microsoft.com/office/drawing/2014/main" xmlns="" id="{DF7AD9A0-25C1-406F-B82F-C46CDCD51B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69050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141</xdr:row>
      <xdr:rowOff>47625</xdr:rowOff>
    </xdr:from>
    <xdr:ext cx="1013460" cy="775335"/>
    <xdr:pic>
      <xdr:nvPicPr>
        <xdr:cNvPr id="73" name="Picture 72">
          <a:extLst>
            <a:ext uri="{FF2B5EF4-FFF2-40B4-BE49-F238E27FC236}">
              <a16:creationId xmlns:a16="http://schemas.microsoft.com/office/drawing/2014/main" xmlns="" id="{5A2F0B08-0721-4EFE-9B18-63340438E4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98825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188</xdr:row>
      <xdr:rowOff>47625</xdr:rowOff>
    </xdr:from>
    <xdr:ext cx="1013460" cy="775335"/>
    <xdr:pic>
      <xdr:nvPicPr>
        <xdr:cNvPr id="74" name="Picture 73">
          <a:extLst>
            <a:ext uri="{FF2B5EF4-FFF2-40B4-BE49-F238E27FC236}">
              <a16:creationId xmlns:a16="http://schemas.microsoft.com/office/drawing/2014/main" xmlns="" id="{41AC491D-7614-4667-B411-C412DAD4B9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28600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235</xdr:row>
      <xdr:rowOff>47625</xdr:rowOff>
    </xdr:from>
    <xdr:ext cx="1013460" cy="775335"/>
    <xdr:pic>
      <xdr:nvPicPr>
        <xdr:cNvPr id="75" name="Picture 74">
          <a:extLst>
            <a:ext uri="{FF2B5EF4-FFF2-40B4-BE49-F238E27FC236}">
              <a16:creationId xmlns:a16="http://schemas.microsoft.com/office/drawing/2014/main" xmlns="" id="{5AD354F6-8168-4B80-9A11-6A95BB8B2A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958375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282</xdr:row>
      <xdr:rowOff>47625</xdr:rowOff>
    </xdr:from>
    <xdr:ext cx="1013460" cy="775335"/>
    <xdr:pic>
      <xdr:nvPicPr>
        <xdr:cNvPr id="76" name="Picture 75">
          <a:extLst>
            <a:ext uri="{FF2B5EF4-FFF2-40B4-BE49-F238E27FC236}">
              <a16:creationId xmlns:a16="http://schemas.microsoft.com/office/drawing/2014/main" xmlns="" id="{851861AE-4907-48A4-9087-843505F973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588150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329</xdr:row>
      <xdr:rowOff>47625</xdr:rowOff>
    </xdr:from>
    <xdr:ext cx="1013460" cy="775335"/>
    <xdr:pic>
      <xdr:nvPicPr>
        <xdr:cNvPr id="77" name="Picture 76">
          <a:extLst>
            <a:ext uri="{FF2B5EF4-FFF2-40B4-BE49-F238E27FC236}">
              <a16:creationId xmlns:a16="http://schemas.microsoft.com/office/drawing/2014/main" xmlns="" id="{0CA7BE77-9293-4A97-A78C-B0F1A62243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17925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375</xdr:row>
      <xdr:rowOff>47625</xdr:rowOff>
    </xdr:from>
    <xdr:ext cx="1013460" cy="775335"/>
    <xdr:pic>
      <xdr:nvPicPr>
        <xdr:cNvPr id="78" name="Picture 77">
          <a:extLst>
            <a:ext uri="{FF2B5EF4-FFF2-40B4-BE49-F238E27FC236}">
              <a16:creationId xmlns:a16="http://schemas.microsoft.com/office/drawing/2014/main" xmlns="" id="{BC856BD5-8940-42A0-894E-39FA5F665E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714350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422</xdr:row>
      <xdr:rowOff>47625</xdr:rowOff>
    </xdr:from>
    <xdr:ext cx="1013460" cy="775335"/>
    <xdr:pic>
      <xdr:nvPicPr>
        <xdr:cNvPr id="79" name="Picture 78">
          <a:extLst>
            <a:ext uri="{FF2B5EF4-FFF2-40B4-BE49-F238E27FC236}">
              <a16:creationId xmlns:a16="http://schemas.microsoft.com/office/drawing/2014/main" xmlns="" id="{DCF8BBC6-5EDD-48BE-956E-BDE6C4BB53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344125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469</xdr:row>
      <xdr:rowOff>47625</xdr:rowOff>
    </xdr:from>
    <xdr:ext cx="1013460" cy="775335"/>
    <xdr:pic>
      <xdr:nvPicPr>
        <xdr:cNvPr id="80" name="Picture 79">
          <a:extLst>
            <a:ext uri="{FF2B5EF4-FFF2-40B4-BE49-F238E27FC236}">
              <a16:creationId xmlns:a16="http://schemas.microsoft.com/office/drawing/2014/main" xmlns="" id="{977E31A7-B818-4E92-BC64-3D2C5C5188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983425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516</xdr:row>
      <xdr:rowOff>47625</xdr:rowOff>
    </xdr:from>
    <xdr:ext cx="1013460" cy="775335"/>
    <xdr:pic>
      <xdr:nvPicPr>
        <xdr:cNvPr id="81" name="Picture 80">
          <a:extLst>
            <a:ext uri="{FF2B5EF4-FFF2-40B4-BE49-F238E27FC236}">
              <a16:creationId xmlns:a16="http://schemas.microsoft.com/office/drawing/2014/main" xmlns="" id="{4A116058-A40F-4D1D-8CEA-15DF865851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613200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563</xdr:row>
      <xdr:rowOff>47625</xdr:rowOff>
    </xdr:from>
    <xdr:ext cx="1013460" cy="775335"/>
    <xdr:pic>
      <xdr:nvPicPr>
        <xdr:cNvPr id="82" name="Picture 81">
          <a:extLst>
            <a:ext uri="{FF2B5EF4-FFF2-40B4-BE49-F238E27FC236}">
              <a16:creationId xmlns:a16="http://schemas.microsoft.com/office/drawing/2014/main" xmlns="" id="{2D0D3B9B-E85D-4F3C-8F47-9E7BAA30E6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42975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610</xdr:row>
      <xdr:rowOff>47625</xdr:rowOff>
    </xdr:from>
    <xdr:ext cx="1013460" cy="775335"/>
    <xdr:pic>
      <xdr:nvPicPr>
        <xdr:cNvPr id="83" name="Picture 82">
          <a:extLst>
            <a:ext uri="{FF2B5EF4-FFF2-40B4-BE49-F238E27FC236}">
              <a16:creationId xmlns:a16="http://schemas.microsoft.com/office/drawing/2014/main" xmlns="" id="{4864EB0C-5A90-41F0-BD6B-5F034CB338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882275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657</xdr:row>
      <xdr:rowOff>47625</xdr:rowOff>
    </xdr:from>
    <xdr:ext cx="1013460" cy="775335"/>
    <xdr:pic>
      <xdr:nvPicPr>
        <xdr:cNvPr id="84" name="Picture 83">
          <a:extLst>
            <a:ext uri="{FF2B5EF4-FFF2-40B4-BE49-F238E27FC236}">
              <a16:creationId xmlns:a16="http://schemas.microsoft.com/office/drawing/2014/main" xmlns="" id="{EBA21E6E-805C-4944-8B7A-4C65FF7963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512050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704</xdr:row>
      <xdr:rowOff>47625</xdr:rowOff>
    </xdr:from>
    <xdr:ext cx="1013460" cy="775335"/>
    <xdr:pic>
      <xdr:nvPicPr>
        <xdr:cNvPr id="85" name="Picture 84">
          <a:extLst>
            <a:ext uri="{FF2B5EF4-FFF2-40B4-BE49-F238E27FC236}">
              <a16:creationId xmlns:a16="http://schemas.microsoft.com/office/drawing/2014/main" xmlns="" id="{F769BDF2-9C62-4373-A064-99AEC3DCDC9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141825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751</xdr:row>
      <xdr:rowOff>47625</xdr:rowOff>
    </xdr:from>
    <xdr:ext cx="1013460" cy="775335"/>
    <xdr:pic>
      <xdr:nvPicPr>
        <xdr:cNvPr id="86" name="Picture 85">
          <a:extLst>
            <a:ext uri="{FF2B5EF4-FFF2-40B4-BE49-F238E27FC236}">
              <a16:creationId xmlns:a16="http://schemas.microsoft.com/office/drawing/2014/main" xmlns="" id="{8B4F99AA-3F57-4074-AC5C-009010312D6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771600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798</xdr:row>
      <xdr:rowOff>47625</xdr:rowOff>
    </xdr:from>
    <xdr:ext cx="1013460" cy="775335"/>
    <xdr:pic>
      <xdr:nvPicPr>
        <xdr:cNvPr id="87" name="Picture 86">
          <a:extLst>
            <a:ext uri="{FF2B5EF4-FFF2-40B4-BE49-F238E27FC236}">
              <a16:creationId xmlns:a16="http://schemas.microsoft.com/office/drawing/2014/main" xmlns="" id="{4F67D171-40C4-443C-B656-E3545C19EC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401375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845</xdr:row>
      <xdr:rowOff>47625</xdr:rowOff>
    </xdr:from>
    <xdr:ext cx="1013460" cy="775335"/>
    <xdr:pic>
      <xdr:nvPicPr>
        <xdr:cNvPr id="88" name="Picture 87">
          <a:extLst>
            <a:ext uri="{FF2B5EF4-FFF2-40B4-BE49-F238E27FC236}">
              <a16:creationId xmlns:a16="http://schemas.microsoft.com/office/drawing/2014/main" xmlns="" id="{4F7F28E1-5E8B-4AE6-9A5E-5E8B178075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031150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892</xdr:row>
      <xdr:rowOff>47625</xdr:rowOff>
    </xdr:from>
    <xdr:ext cx="1013460" cy="775335"/>
    <xdr:pic>
      <xdr:nvPicPr>
        <xdr:cNvPr id="89" name="Picture 88">
          <a:extLst>
            <a:ext uri="{FF2B5EF4-FFF2-40B4-BE49-F238E27FC236}">
              <a16:creationId xmlns:a16="http://schemas.microsoft.com/office/drawing/2014/main" xmlns="" id="{E73817B7-C8C7-43C7-89D8-50A5616A3D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660925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939</xdr:row>
      <xdr:rowOff>47625</xdr:rowOff>
    </xdr:from>
    <xdr:ext cx="1013460" cy="775335"/>
    <xdr:pic>
      <xdr:nvPicPr>
        <xdr:cNvPr id="90" name="Picture 89">
          <a:extLst>
            <a:ext uri="{FF2B5EF4-FFF2-40B4-BE49-F238E27FC236}">
              <a16:creationId xmlns:a16="http://schemas.microsoft.com/office/drawing/2014/main" xmlns="" id="{04A4A29E-ACE4-421C-AB07-8D2068F36EE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290700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986</xdr:row>
      <xdr:rowOff>47625</xdr:rowOff>
    </xdr:from>
    <xdr:ext cx="1013460" cy="775335"/>
    <xdr:pic>
      <xdr:nvPicPr>
        <xdr:cNvPr id="91" name="Picture 90">
          <a:extLst>
            <a:ext uri="{FF2B5EF4-FFF2-40B4-BE49-F238E27FC236}">
              <a16:creationId xmlns:a16="http://schemas.microsoft.com/office/drawing/2014/main" xmlns="" id="{50AF349B-AD84-4837-9ABA-8ADBE4027B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910950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1033</xdr:row>
      <xdr:rowOff>47625</xdr:rowOff>
    </xdr:from>
    <xdr:ext cx="1013460" cy="775335"/>
    <xdr:pic>
      <xdr:nvPicPr>
        <xdr:cNvPr id="92" name="Picture 91">
          <a:extLst>
            <a:ext uri="{FF2B5EF4-FFF2-40B4-BE49-F238E27FC236}">
              <a16:creationId xmlns:a16="http://schemas.microsoft.com/office/drawing/2014/main" xmlns="" id="{D6983805-2CA2-4A6A-B4CE-E7B577D16D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550250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1080</xdr:row>
      <xdr:rowOff>47625</xdr:rowOff>
    </xdr:from>
    <xdr:ext cx="1013460" cy="775335"/>
    <xdr:pic>
      <xdr:nvPicPr>
        <xdr:cNvPr id="93" name="Picture 92">
          <a:extLst>
            <a:ext uri="{FF2B5EF4-FFF2-40B4-BE49-F238E27FC236}">
              <a16:creationId xmlns:a16="http://schemas.microsoft.com/office/drawing/2014/main" xmlns="" id="{B8A0C586-7C68-41C6-AE83-1C297AA74E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180025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1127</xdr:row>
      <xdr:rowOff>47625</xdr:rowOff>
    </xdr:from>
    <xdr:ext cx="1013460" cy="775335"/>
    <xdr:pic>
      <xdr:nvPicPr>
        <xdr:cNvPr id="94" name="Picture 93">
          <a:extLst>
            <a:ext uri="{FF2B5EF4-FFF2-40B4-BE49-F238E27FC236}">
              <a16:creationId xmlns:a16="http://schemas.microsoft.com/office/drawing/2014/main" xmlns="" id="{CFA09293-33D1-4901-B73F-CF31E6D27DD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790750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1174</xdr:row>
      <xdr:rowOff>47625</xdr:rowOff>
    </xdr:from>
    <xdr:ext cx="1013460" cy="775335"/>
    <xdr:pic>
      <xdr:nvPicPr>
        <xdr:cNvPr id="95" name="Picture 94">
          <a:extLst>
            <a:ext uri="{FF2B5EF4-FFF2-40B4-BE49-F238E27FC236}">
              <a16:creationId xmlns:a16="http://schemas.microsoft.com/office/drawing/2014/main" xmlns="" id="{3B572872-7D19-4413-9F3E-73F1D018A6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401475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1221</xdr:row>
      <xdr:rowOff>47625</xdr:rowOff>
    </xdr:from>
    <xdr:ext cx="1013460" cy="775335"/>
    <xdr:pic>
      <xdr:nvPicPr>
        <xdr:cNvPr id="96" name="Picture 95">
          <a:extLst>
            <a:ext uri="{FF2B5EF4-FFF2-40B4-BE49-F238E27FC236}">
              <a16:creationId xmlns:a16="http://schemas.microsoft.com/office/drawing/2014/main" xmlns="" id="{22D22C3C-BB41-418D-B047-EE4E9A208E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012200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1268</xdr:row>
      <xdr:rowOff>47625</xdr:rowOff>
    </xdr:from>
    <xdr:ext cx="1013460" cy="775335"/>
    <xdr:pic>
      <xdr:nvPicPr>
        <xdr:cNvPr id="97" name="Picture 96">
          <a:extLst>
            <a:ext uri="{FF2B5EF4-FFF2-40B4-BE49-F238E27FC236}">
              <a16:creationId xmlns:a16="http://schemas.microsoft.com/office/drawing/2014/main" xmlns="" id="{D57FB17E-1D1B-43A0-82DE-269F24CBE3D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594350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1315</xdr:row>
      <xdr:rowOff>47625</xdr:rowOff>
    </xdr:from>
    <xdr:ext cx="1013460" cy="775335"/>
    <xdr:pic>
      <xdr:nvPicPr>
        <xdr:cNvPr id="98" name="Picture 97">
          <a:extLst>
            <a:ext uri="{FF2B5EF4-FFF2-40B4-BE49-F238E27FC236}">
              <a16:creationId xmlns:a16="http://schemas.microsoft.com/office/drawing/2014/main" xmlns="" id="{B7288A8E-EDAB-443D-86FC-6CCE1CEDFFC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205075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1362</xdr:row>
      <xdr:rowOff>47625</xdr:rowOff>
    </xdr:from>
    <xdr:ext cx="1013460" cy="775335"/>
    <xdr:pic>
      <xdr:nvPicPr>
        <xdr:cNvPr id="99" name="Picture 98">
          <a:extLst>
            <a:ext uri="{FF2B5EF4-FFF2-40B4-BE49-F238E27FC236}">
              <a16:creationId xmlns:a16="http://schemas.microsoft.com/office/drawing/2014/main" xmlns="" id="{EFFB417A-B337-41A8-8037-ED8CC71C45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815800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1409</xdr:row>
      <xdr:rowOff>47625</xdr:rowOff>
    </xdr:from>
    <xdr:ext cx="1013460" cy="775335"/>
    <xdr:pic>
      <xdr:nvPicPr>
        <xdr:cNvPr id="100" name="Picture 99">
          <a:extLst>
            <a:ext uri="{FF2B5EF4-FFF2-40B4-BE49-F238E27FC236}">
              <a16:creationId xmlns:a16="http://schemas.microsoft.com/office/drawing/2014/main" xmlns="" id="{25D43E75-C225-466C-A5DF-9A6135D336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436050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1456</xdr:row>
      <xdr:rowOff>47625</xdr:rowOff>
    </xdr:from>
    <xdr:ext cx="1013460" cy="775335"/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02361894-13C3-493E-8F62-A2F2334DCB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046775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1503</xdr:row>
      <xdr:rowOff>47625</xdr:rowOff>
    </xdr:from>
    <xdr:ext cx="1013460" cy="775335"/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6E9B2C47-D21F-442B-9560-C04F3B27486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657500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1552</xdr:row>
      <xdr:rowOff>47625</xdr:rowOff>
    </xdr:from>
    <xdr:ext cx="1013460" cy="775335"/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00E6D8F5-D8FD-4829-B62C-9B69DAE5D9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677800"/>
          <a:ext cx="1013460" cy="77533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1601</xdr:row>
      <xdr:rowOff>47625</xdr:rowOff>
    </xdr:from>
    <xdr:ext cx="1013460" cy="775335"/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B410DE71-5558-4030-8606-7B22768CCD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698100"/>
          <a:ext cx="1013460" cy="77533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cgurukulschool.org/" TargetMode="External"/><Relationship Id="rId13" Type="http://schemas.openxmlformats.org/officeDocument/2006/relationships/hyperlink" Target="http://www.kcgurukulschool.org/" TargetMode="External"/><Relationship Id="rId18" Type="http://schemas.openxmlformats.org/officeDocument/2006/relationships/hyperlink" Target="http://www.kcgurukulschool.org/" TargetMode="External"/><Relationship Id="rId26" Type="http://schemas.openxmlformats.org/officeDocument/2006/relationships/hyperlink" Target="http://www.kcgurukulschool.org/" TargetMode="External"/><Relationship Id="rId3" Type="http://schemas.openxmlformats.org/officeDocument/2006/relationships/hyperlink" Target="http://www.kcgurukulschool.org/" TargetMode="External"/><Relationship Id="rId21" Type="http://schemas.openxmlformats.org/officeDocument/2006/relationships/hyperlink" Target="http://www.kcgurukulschool.org/" TargetMode="External"/><Relationship Id="rId7" Type="http://schemas.openxmlformats.org/officeDocument/2006/relationships/hyperlink" Target="http://www.kcgurukulschool.org/" TargetMode="External"/><Relationship Id="rId12" Type="http://schemas.openxmlformats.org/officeDocument/2006/relationships/hyperlink" Target="http://www.kcgurukulschool.org/" TargetMode="External"/><Relationship Id="rId17" Type="http://schemas.openxmlformats.org/officeDocument/2006/relationships/hyperlink" Target="http://www.kcgurukulschool.org/" TargetMode="External"/><Relationship Id="rId25" Type="http://schemas.openxmlformats.org/officeDocument/2006/relationships/hyperlink" Target="http://www.kcgurukulschool.org/" TargetMode="External"/><Relationship Id="rId33" Type="http://schemas.openxmlformats.org/officeDocument/2006/relationships/drawing" Target="../drawings/drawing2.xml"/><Relationship Id="rId2" Type="http://schemas.openxmlformats.org/officeDocument/2006/relationships/hyperlink" Target="http://www.kcgurukulschool.org/" TargetMode="External"/><Relationship Id="rId16" Type="http://schemas.openxmlformats.org/officeDocument/2006/relationships/hyperlink" Target="http://www.kcgurukulschool.org/" TargetMode="External"/><Relationship Id="rId20" Type="http://schemas.openxmlformats.org/officeDocument/2006/relationships/hyperlink" Target="http://www.kcgurukulschool.org/" TargetMode="External"/><Relationship Id="rId29" Type="http://schemas.openxmlformats.org/officeDocument/2006/relationships/hyperlink" Target="http://www.kcgurukulschool.org/" TargetMode="External"/><Relationship Id="rId1" Type="http://schemas.openxmlformats.org/officeDocument/2006/relationships/hyperlink" Target="http://www.kcgurukulschool.org/" TargetMode="External"/><Relationship Id="rId6" Type="http://schemas.openxmlformats.org/officeDocument/2006/relationships/hyperlink" Target="http://www.kcgurukulschool.org/" TargetMode="External"/><Relationship Id="rId11" Type="http://schemas.openxmlformats.org/officeDocument/2006/relationships/hyperlink" Target="http://www.kcgurukulschool.org/" TargetMode="External"/><Relationship Id="rId24" Type="http://schemas.openxmlformats.org/officeDocument/2006/relationships/hyperlink" Target="http://www.kcgurukulschool.org/" TargetMode="External"/><Relationship Id="rId32" Type="http://schemas.openxmlformats.org/officeDocument/2006/relationships/hyperlink" Target="http://www.kcgurukulschool.org/" TargetMode="External"/><Relationship Id="rId5" Type="http://schemas.openxmlformats.org/officeDocument/2006/relationships/hyperlink" Target="http://www.kcgurukulschool.org/" TargetMode="External"/><Relationship Id="rId15" Type="http://schemas.openxmlformats.org/officeDocument/2006/relationships/hyperlink" Target="http://www.kcgurukulschool.org/" TargetMode="External"/><Relationship Id="rId23" Type="http://schemas.openxmlformats.org/officeDocument/2006/relationships/hyperlink" Target="http://www.kcgurukulschool.org/" TargetMode="External"/><Relationship Id="rId28" Type="http://schemas.openxmlformats.org/officeDocument/2006/relationships/hyperlink" Target="http://www.kcgurukulschool.org/" TargetMode="External"/><Relationship Id="rId10" Type="http://schemas.openxmlformats.org/officeDocument/2006/relationships/hyperlink" Target="http://www.kcgurukulschool.org/" TargetMode="External"/><Relationship Id="rId19" Type="http://schemas.openxmlformats.org/officeDocument/2006/relationships/hyperlink" Target="http://www.kcgurukulschool.org/" TargetMode="External"/><Relationship Id="rId31" Type="http://schemas.openxmlformats.org/officeDocument/2006/relationships/hyperlink" Target="http://www.kcgurukulschool.org/" TargetMode="External"/><Relationship Id="rId4" Type="http://schemas.openxmlformats.org/officeDocument/2006/relationships/hyperlink" Target="http://www.kcgurukulschool.org/" TargetMode="External"/><Relationship Id="rId9" Type="http://schemas.openxmlformats.org/officeDocument/2006/relationships/hyperlink" Target="http://www.kcgurukulschool.org/" TargetMode="External"/><Relationship Id="rId14" Type="http://schemas.openxmlformats.org/officeDocument/2006/relationships/hyperlink" Target="http://www.kcgurukulschool.org/" TargetMode="External"/><Relationship Id="rId22" Type="http://schemas.openxmlformats.org/officeDocument/2006/relationships/hyperlink" Target="http://www.kcgurukulschool.org/" TargetMode="External"/><Relationship Id="rId27" Type="http://schemas.openxmlformats.org/officeDocument/2006/relationships/hyperlink" Target="http://www.kcgurukulschool.org/" TargetMode="External"/><Relationship Id="rId30" Type="http://schemas.openxmlformats.org/officeDocument/2006/relationships/hyperlink" Target="http://www.kcgurukulschool.org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cgurukulschool.in/" TargetMode="External"/><Relationship Id="rId13" Type="http://schemas.openxmlformats.org/officeDocument/2006/relationships/hyperlink" Target="http://www.kcgurukulschool.in/" TargetMode="External"/><Relationship Id="rId18" Type="http://schemas.openxmlformats.org/officeDocument/2006/relationships/hyperlink" Target="http://www.kcgurukulschool.in/" TargetMode="External"/><Relationship Id="rId26" Type="http://schemas.openxmlformats.org/officeDocument/2006/relationships/hyperlink" Target="http://www.kcgurukulschool.in/" TargetMode="External"/><Relationship Id="rId3" Type="http://schemas.openxmlformats.org/officeDocument/2006/relationships/hyperlink" Target="http://www.kcgurukulschool.in/" TargetMode="External"/><Relationship Id="rId21" Type="http://schemas.openxmlformats.org/officeDocument/2006/relationships/hyperlink" Target="http://www.kcgurukulschool.in/" TargetMode="External"/><Relationship Id="rId34" Type="http://schemas.openxmlformats.org/officeDocument/2006/relationships/hyperlink" Target="http://www.kcgurukulschool.in/" TargetMode="External"/><Relationship Id="rId7" Type="http://schemas.openxmlformats.org/officeDocument/2006/relationships/hyperlink" Target="http://www.kcgurukulschool.in/" TargetMode="External"/><Relationship Id="rId12" Type="http://schemas.openxmlformats.org/officeDocument/2006/relationships/hyperlink" Target="http://www.kcgurukulschool.in/" TargetMode="External"/><Relationship Id="rId17" Type="http://schemas.openxmlformats.org/officeDocument/2006/relationships/hyperlink" Target="http://www.kcgurukulschool.in/" TargetMode="External"/><Relationship Id="rId25" Type="http://schemas.openxmlformats.org/officeDocument/2006/relationships/hyperlink" Target="http://www.kcgurukulschool.in/" TargetMode="External"/><Relationship Id="rId33" Type="http://schemas.openxmlformats.org/officeDocument/2006/relationships/hyperlink" Target="http://www.kcgurukulschool.in/" TargetMode="External"/><Relationship Id="rId2" Type="http://schemas.openxmlformats.org/officeDocument/2006/relationships/hyperlink" Target="http://www.kcgurukulschool.in/" TargetMode="External"/><Relationship Id="rId16" Type="http://schemas.openxmlformats.org/officeDocument/2006/relationships/hyperlink" Target="http://www.kcgurukulschool.in/" TargetMode="External"/><Relationship Id="rId20" Type="http://schemas.openxmlformats.org/officeDocument/2006/relationships/hyperlink" Target="http://www.kcgurukulschool.in/" TargetMode="External"/><Relationship Id="rId29" Type="http://schemas.openxmlformats.org/officeDocument/2006/relationships/hyperlink" Target="http://www.kcgurukulschool.in/" TargetMode="External"/><Relationship Id="rId1" Type="http://schemas.openxmlformats.org/officeDocument/2006/relationships/hyperlink" Target="http://www.kcgurukulschool.in/" TargetMode="External"/><Relationship Id="rId6" Type="http://schemas.openxmlformats.org/officeDocument/2006/relationships/hyperlink" Target="http://www.kcgurukulschool.in/" TargetMode="External"/><Relationship Id="rId11" Type="http://schemas.openxmlformats.org/officeDocument/2006/relationships/hyperlink" Target="http://www.kcgurukulschool.in/" TargetMode="External"/><Relationship Id="rId24" Type="http://schemas.openxmlformats.org/officeDocument/2006/relationships/hyperlink" Target="http://www.kcgurukulschool.in/" TargetMode="External"/><Relationship Id="rId32" Type="http://schemas.openxmlformats.org/officeDocument/2006/relationships/hyperlink" Target="http://www.kcgurukulschool.in/" TargetMode="External"/><Relationship Id="rId5" Type="http://schemas.openxmlformats.org/officeDocument/2006/relationships/hyperlink" Target="http://www.kcgurukulschool.in/" TargetMode="External"/><Relationship Id="rId15" Type="http://schemas.openxmlformats.org/officeDocument/2006/relationships/hyperlink" Target="http://www.kcgurukulschool.in/" TargetMode="External"/><Relationship Id="rId23" Type="http://schemas.openxmlformats.org/officeDocument/2006/relationships/hyperlink" Target="http://www.kcgurukulschool.in/" TargetMode="External"/><Relationship Id="rId28" Type="http://schemas.openxmlformats.org/officeDocument/2006/relationships/hyperlink" Target="http://www.kcgurukulschool.in/" TargetMode="External"/><Relationship Id="rId36" Type="http://schemas.openxmlformats.org/officeDocument/2006/relationships/drawing" Target="../drawings/drawing4.xml"/><Relationship Id="rId10" Type="http://schemas.openxmlformats.org/officeDocument/2006/relationships/hyperlink" Target="http://www.kcgurukulschool.in/" TargetMode="External"/><Relationship Id="rId19" Type="http://schemas.openxmlformats.org/officeDocument/2006/relationships/hyperlink" Target="http://www.kcgurukulschool.in/" TargetMode="External"/><Relationship Id="rId31" Type="http://schemas.openxmlformats.org/officeDocument/2006/relationships/hyperlink" Target="http://www.kcgurukulschool.in/" TargetMode="External"/><Relationship Id="rId4" Type="http://schemas.openxmlformats.org/officeDocument/2006/relationships/hyperlink" Target="http://www.kcgurukulschool.in/" TargetMode="External"/><Relationship Id="rId9" Type="http://schemas.openxmlformats.org/officeDocument/2006/relationships/hyperlink" Target="http://www.kcgurukulschool.in/" TargetMode="External"/><Relationship Id="rId14" Type="http://schemas.openxmlformats.org/officeDocument/2006/relationships/hyperlink" Target="http://www.kcgurukulschool.in/" TargetMode="External"/><Relationship Id="rId22" Type="http://schemas.openxmlformats.org/officeDocument/2006/relationships/hyperlink" Target="http://www.kcgurukulschool.in/" TargetMode="External"/><Relationship Id="rId27" Type="http://schemas.openxmlformats.org/officeDocument/2006/relationships/hyperlink" Target="http://www.kcgurukulschool.in/" TargetMode="External"/><Relationship Id="rId30" Type="http://schemas.openxmlformats.org/officeDocument/2006/relationships/hyperlink" Target="http://www.kcgurukulschool.in/" TargetMode="External"/><Relationship Id="rId35" Type="http://schemas.openxmlformats.org/officeDocument/2006/relationships/hyperlink" Target="http://www.kcgurukulschool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3"/>
  <sheetViews>
    <sheetView tabSelected="1" topLeftCell="A22" workbookViewId="0">
      <selection activeCell="F43" sqref="F43"/>
    </sheetView>
  </sheetViews>
  <sheetFormatPr defaultColWidth="9" defaultRowHeight="15"/>
  <cols>
    <col min="2" max="2" width="18.42578125" customWidth="1"/>
    <col min="3" max="4" width="12.42578125" customWidth="1"/>
    <col min="6" max="6" width="13.7109375" customWidth="1"/>
    <col min="7" max="7" width="13.85546875" customWidth="1"/>
    <col min="9" max="9" width="14.140625" customWidth="1"/>
    <col min="10" max="10" width="26.28515625" customWidth="1"/>
    <col min="11" max="11" width="22.28515625" customWidth="1"/>
    <col min="13" max="13" width="13.140625" customWidth="1"/>
    <col min="14" max="14" width="14.140625" customWidth="1"/>
    <col min="30" max="30" width="12.140625" customWidth="1"/>
    <col min="31" max="31" width="14.7109375" customWidth="1"/>
    <col min="33" max="33" width="11.42578125" customWidth="1"/>
    <col min="37" max="37" width="13.28515625" customWidth="1"/>
    <col min="38" max="38" width="14.5703125" customWidth="1"/>
  </cols>
  <sheetData>
    <row r="1" spans="1:49" ht="19.5">
      <c r="A1" s="153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3" t="s">
        <v>0</v>
      </c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</row>
    <row r="2" spans="1:49" ht="17.25">
      <c r="A2" s="110" t="s">
        <v>1</v>
      </c>
      <c r="B2" s="111"/>
      <c r="C2" s="112"/>
      <c r="D2" s="112"/>
      <c r="E2" s="111" t="s">
        <v>2</v>
      </c>
      <c r="F2" s="111"/>
      <c r="G2" s="111" t="s">
        <v>3</v>
      </c>
      <c r="H2" s="111"/>
      <c r="I2" s="111"/>
      <c r="J2" s="111"/>
      <c r="K2" s="111"/>
      <c r="L2" s="111"/>
      <c r="M2" s="111"/>
      <c r="N2" s="111" t="s">
        <v>4</v>
      </c>
      <c r="O2" s="111"/>
      <c r="P2" s="111"/>
      <c r="Q2" s="111">
        <v>31</v>
      </c>
      <c r="R2" s="111"/>
      <c r="S2" s="140"/>
      <c r="T2" s="111" t="s">
        <v>5</v>
      </c>
      <c r="U2" s="111"/>
      <c r="V2" s="111">
        <v>16</v>
      </c>
      <c r="W2" s="111" t="s">
        <v>6</v>
      </c>
      <c r="X2" s="111"/>
      <c r="Y2" s="111">
        <v>15</v>
      </c>
      <c r="Z2" s="110" t="s">
        <v>1</v>
      </c>
      <c r="AA2" s="111"/>
      <c r="AB2" s="112"/>
      <c r="AC2" s="111" t="s">
        <v>2</v>
      </c>
      <c r="AD2" s="111"/>
      <c r="AE2" s="111" t="s">
        <v>3</v>
      </c>
      <c r="AF2" s="111"/>
      <c r="AG2" s="111"/>
      <c r="AH2" s="111"/>
      <c r="AI2" s="111"/>
      <c r="AJ2" s="111"/>
      <c r="AK2" s="111"/>
      <c r="AL2" s="111" t="s">
        <v>4</v>
      </c>
      <c r="AM2" s="111"/>
      <c r="AN2" s="111"/>
      <c r="AO2" s="111">
        <v>32</v>
      </c>
      <c r="AP2" s="111"/>
      <c r="AQ2" s="140"/>
      <c r="AR2" s="111" t="s">
        <v>5</v>
      </c>
      <c r="AS2" s="111"/>
      <c r="AT2" s="111">
        <v>17</v>
      </c>
      <c r="AU2" s="111" t="s">
        <v>6</v>
      </c>
      <c r="AV2" s="111"/>
      <c r="AW2" s="111">
        <v>16</v>
      </c>
    </row>
    <row r="3" spans="1:49" ht="105">
      <c r="A3" s="113" t="s">
        <v>7</v>
      </c>
      <c r="B3" s="114" t="s">
        <v>8</v>
      </c>
      <c r="C3" s="114" t="s">
        <v>555</v>
      </c>
      <c r="D3" s="114"/>
      <c r="E3" s="115" t="s">
        <v>9</v>
      </c>
      <c r="F3" s="115" t="s">
        <v>10</v>
      </c>
      <c r="G3" s="115" t="s">
        <v>11</v>
      </c>
      <c r="H3" s="115" t="s">
        <v>12</v>
      </c>
      <c r="I3" s="115" t="s">
        <v>13</v>
      </c>
      <c r="J3" s="136" t="s">
        <v>14</v>
      </c>
      <c r="K3" s="136" t="s">
        <v>15</v>
      </c>
      <c r="L3" s="137" t="s">
        <v>16</v>
      </c>
      <c r="M3" s="155" t="s">
        <v>17</v>
      </c>
      <c r="N3" s="156"/>
      <c r="O3" s="137" t="s">
        <v>18</v>
      </c>
      <c r="P3" s="137" t="s">
        <v>19</v>
      </c>
      <c r="Q3" s="137" t="s">
        <v>20</v>
      </c>
      <c r="R3" s="138" t="s">
        <v>21</v>
      </c>
      <c r="S3" s="137" t="s">
        <v>22</v>
      </c>
      <c r="T3" s="157" t="s">
        <v>23</v>
      </c>
      <c r="U3" s="158"/>
      <c r="V3" s="141" t="s">
        <v>24</v>
      </c>
      <c r="W3" s="157" t="s">
        <v>25</v>
      </c>
      <c r="X3" s="158"/>
      <c r="Y3" s="141" t="s">
        <v>26</v>
      </c>
      <c r="Z3" s="113" t="s">
        <v>7</v>
      </c>
      <c r="AA3" s="114" t="s">
        <v>8</v>
      </c>
      <c r="AB3" s="114"/>
      <c r="AC3" s="115" t="s">
        <v>9</v>
      </c>
      <c r="AD3" s="115" t="s">
        <v>10</v>
      </c>
      <c r="AE3" s="115" t="s">
        <v>11</v>
      </c>
      <c r="AF3" s="115" t="s">
        <v>12</v>
      </c>
      <c r="AG3" s="115" t="s">
        <v>13</v>
      </c>
      <c r="AH3" s="136" t="s">
        <v>14</v>
      </c>
      <c r="AI3" s="136" t="s">
        <v>15</v>
      </c>
      <c r="AJ3" s="137" t="s">
        <v>16</v>
      </c>
      <c r="AK3" s="155" t="s">
        <v>17</v>
      </c>
      <c r="AL3" s="156"/>
      <c r="AM3" s="137" t="s">
        <v>18</v>
      </c>
      <c r="AN3" s="137" t="s">
        <v>19</v>
      </c>
      <c r="AO3" s="137" t="s">
        <v>20</v>
      </c>
      <c r="AP3" s="138" t="s">
        <v>21</v>
      </c>
      <c r="AQ3" s="137" t="s">
        <v>22</v>
      </c>
      <c r="AR3" s="157" t="s">
        <v>23</v>
      </c>
      <c r="AS3" s="158"/>
      <c r="AT3" s="141" t="s">
        <v>24</v>
      </c>
      <c r="AU3" s="157" t="s">
        <v>25</v>
      </c>
      <c r="AV3" s="158"/>
      <c r="AW3" s="141" t="s">
        <v>26</v>
      </c>
    </row>
    <row r="4" spans="1:49">
      <c r="A4" s="116"/>
      <c r="B4" s="114"/>
      <c r="C4" s="114">
        <v>203</v>
      </c>
      <c r="D4" s="114" t="s">
        <v>668</v>
      </c>
      <c r="E4" s="117"/>
      <c r="F4" s="117"/>
      <c r="G4" s="117"/>
      <c r="H4" s="118"/>
      <c r="I4" s="119"/>
      <c r="J4" s="139"/>
      <c r="K4" s="139"/>
      <c r="L4" s="137"/>
      <c r="M4" s="137" t="s">
        <v>28</v>
      </c>
      <c r="N4" s="137" t="s">
        <v>29</v>
      </c>
      <c r="O4" s="137"/>
      <c r="P4" s="137"/>
      <c r="Q4" s="137"/>
      <c r="R4" s="138" t="s">
        <v>30</v>
      </c>
      <c r="S4" s="137"/>
      <c r="T4" s="142" t="s">
        <v>28</v>
      </c>
      <c r="U4" s="142" t="s">
        <v>29</v>
      </c>
      <c r="V4" s="142"/>
      <c r="W4" s="143" t="s">
        <v>31</v>
      </c>
      <c r="X4" s="142" t="s">
        <v>32</v>
      </c>
      <c r="Y4" s="143"/>
      <c r="Z4" s="116"/>
      <c r="AA4" s="114"/>
      <c r="AB4" s="114" t="s">
        <v>27</v>
      </c>
      <c r="AC4" s="117"/>
      <c r="AD4" s="117"/>
      <c r="AE4" s="117"/>
      <c r="AF4" s="118"/>
      <c r="AG4" s="119"/>
      <c r="AH4" s="139"/>
      <c r="AI4" s="139"/>
      <c r="AJ4" s="137"/>
      <c r="AK4" s="137" t="s">
        <v>28</v>
      </c>
      <c r="AL4" s="137" t="s">
        <v>29</v>
      </c>
      <c r="AM4" s="137"/>
      <c r="AN4" s="137"/>
      <c r="AO4" s="137"/>
      <c r="AP4" s="138" t="s">
        <v>30</v>
      </c>
      <c r="AQ4" s="137"/>
      <c r="AR4" s="142" t="s">
        <v>28</v>
      </c>
      <c r="AS4" s="142" t="s">
        <v>29</v>
      </c>
      <c r="AT4" s="142"/>
      <c r="AU4" s="143" t="s">
        <v>31</v>
      </c>
      <c r="AV4" s="142" t="s">
        <v>32</v>
      </c>
      <c r="AW4" s="143"/>
    </row>
    <row r="5" spans="1:49" ht="15.75">
      <c r="A5" s="120">
        <v>1</v>
      </c>
      <c r="B5" s="4" t="s">
        <v>33</v>
      </c>
      <c r="C5" s="8">
        <v>175.84</v>
      </c>
      <c r="D5" s="12" t="s">
        <v>37</v>
      </c>
      <c r="E5" s="12" t="s">
        <v>34</v>
      </c>
      <c r="F5" s="16" t="s">
        <v>35</v>
      </c>
      <c r="G5" s="16" t="s">
        <v>36</v>
      </c>
      <c r="H5" s="12" t="s">
        <v>37</v>
      </c>
      <c r="I5" s="122">
        <v>40200</v>
      </c>
      <c r="J5" s="135" t="s">
        <v>38</v>
      </c>
      <c r="K5" s="135" t="s">
        <v>39</v>
      </c>
      <c r="L5" s="12" t="s">
        <v>40</v>
      </c>
      <c r="M5" s="12">
        <v>9622235965</v>
      </c>
      <c r="N5" s="12">
        <v>9622881234</v>
      </c>
      <c r="O5" s="12"/>
      <c r="P5" s="12" t="s">
        <v>41</v>
      </c>
      <c r="Q5" s="12"/>
      <c r="R5" s="144" t="s">
        <v>42</v>
      </c>
      <c r="S5" s="12" t="s">
        <v>43</v>
      </c>
      <c r="T5" s="12" t="s">
        <v>44</v>
      </c>
      <c r="U5" s="12" t="s">
        <v>45</v>
      </c>
      <c r="V5" s="12"/>
      <c r="W5" s="12" t="s">
        <v>46</v>
      </c>
      <c r="X5" s="12" t="s">
        <v>47</v>
      </c>
      <c r="Y5" s="12" t="s">
        <v>48</v>
      </c>
      <c r="Z5" s="120">
        <v>1</v>
      </c>
      <c r="AA5" s="4" t="s">
        <v>33</v>
      </c>
      <c r="AB5" s="121">
        <v>9919</v>
      </c>
      <c r="AC5" s="12" t="s">
        <v>34</v>
      </c>
      <c r="AD5" s="16" t="s">
        <v>49</v>
      </c>
      <c r="AE5" s="16" t="s">
        <v>36</v>
      </c>
      <c r="AF5" s="12" t="s">
        <v>37</v>
      </c>
      <c r="AG5" s="122">
        <v>40200</v>
      </c>
      <c r="AH5" s="135" t="s">
        <v>38</v>
      </c>
      <c r="AI5" s="135" t="s">
        <v>39</v>
      </c>
      <c r="AJ5" s="12" t="s">
        <v>40</v>
      </c>
      <c r="AK5" s="12">
        <v>9623526503</v>
      </c>
      <c r="AL5" s="12">
        <v>9624171772</v>
      </c>
      <c r="AM5" s="12"/>
      <c r="AN5" s="12" t="s">
        <v>41</v>
      </c>
      <c r="AO5" s="12"/>
      <c r="AP5" s="144" t="s">
        <v>42</v>
      </c>
      <c r="AQ5" s="12" t="s">
        <v>43</v>
      </c>
      <c r="AR5" s="12" t="s">
        <v>44</v>
      </c>
      <c r="AS5" s="12" t="s">
        <v>45</v>
      </c>
      <c r="AT5" s="12"/>
      <c r="AU5" s="12" t="s">
        <v>46</v>
      </c>
      <c r="AV5" s="12" t="s">
        <v>47</v>
      </c>
      <c r="AW5" s="12" t="s">
        <v>50</v>
      </c>
    </row>
    <row r="6" spans="1:49" ht="15.75">
      <c r="A6" s="120">
        <v>2</v>
      </c>
      <c r="B6" s="4" t="s">
        <v>51</v>
      </c>
      <c r="C6" s="8">
        <v>178.08</v>
      </c>
      <c r="D6" s="12" t="s">
        <v>37</v>
      </c>
      <c r="E6" s="12" t="s">
        <v>52</v>
      </c>
      <c r="F6" s="16" t="s">
        <v>53</v>
      </c>
      <c r="G6" s="16" t="s">
        <v>54</v>
      </c>
      <c r="H6" s="12" t="s">
        <v>37</v>
      </c>
      <c r="I6" s="123">
        <v>40098</v>
      </c>
      <c r="J6" s="12" t="s">
        <v>55</v>
      </c>
      <c r="K6" s="12" t="s">
        <v>56</v>
      </c>
      <c r="L6" s="12" t="s">
        <v>57</v>
      </c>
      <c r="M6" s="12">
        <v>9906164791</v>
      </c>
      <c r="N6" s="12">
        <v>7051138001</v>
      </c>
      <c r="O6" s="12"/>
      <c r="P6" s="12" t="s">
        <v>58</v>
      </c>
      <c r="Q6" s="12"/>
      <c r="R6" s="144" t="s">
        <v>42</v>
      </c>
      <c r="S6" s="12" t="s">
        <v>59</v>
      </c>
      <c r="T6" s="12" t="s">
        <v>60</v>
      </c>
      <c r="U6" s="12" t="s">
        <v>61</v>
      </c>
      <c r="V6" s="12"/>
      <c r="W6" s="12"/>
      <c r="X6" s="12"/>
      <c r="Y6" s="12"/>
      <c r="Z6" s="120">
        <v>2</v>
      </c>
      <c r="AA6" s="4" t="s">
        <v>51</v>
      </c>
      <c r="AB6" s="121">
        <v>9920</v>
      </c>
      <c r="AC6" s="12" t="s">
        <v>52</v>
      </c>
      <c r="AD6" s="16" t="s">
        <v>62</v>
      </c>
      <c r="AE6" s="16" t="s">
        <v>54</v>
      </c>
      <c r="AF6" s="12" t="s">
        <v>37</v>
      </c>
      <c r="AG6" s="123">
        <v>40157</v>
      </c>
      <c r="AH6" s="12" t="s">
        <v>55</v>
      </c>
      <c r="AI6" s="12" t="s">
        <v>56</v>
      </c>
      <c r="AJ6" s="12" t="s">
        <v>57</v>
      </c>
      <c r="AK6" s="12">
        <v>4196111211</v>
      </c>
      <c r="AL6" s="12">
        <v>1341084421</v>
      </c>
      <c r="AM6" s="12"/>
      <c r="AN6" s="12" t="s">
        <v>58</v>
      </c>
      <c r="AO6" s="12"/>
      <c r="AP6" s="144" t="s">
        <v>42</v>
      </c>
      <c r="AQ6" s="12" t="s">
        <v>59</v>
      </c>
      <c r="AR6" s="12" t="s">
        <v>60</v>
      </c>
      <c r="AS6" s="12" t="s">
        <v>61</v>
      </c>
      <c r="AT6" s="12"/>
      <c r="AU6" s="12"/>
      <c r="AV6" s="12"/>
      <c r="AW6" s="12"/>
    </row>
    <row r="7" spans="1:49" ht="15.75">
      <c r="A7" s="120">
        <v>3</v>
      </c>
      <c r="B7" s="4" t="s">
        <v>63</v>
      </c>
      <c r="C7" s="8">
        <v>196.00000000000003</v>
      </c>
      <c r="D7" s="12" t="s">
        <v>37</v>
      </c>
      <c r="E7" s="12" t="s">
        <v>64</v>
      </c>
      <c r="F7" s="16" t="s">
        <v>65</v>
      </c>
      <c r="G7" s="16" t="s">
        <v>66</v>
      </c>
      <c r="H7" s="12" t="s">
        <v>37</v>
      </c>
      <c r="I7" s="122">
        <v>40121</v>
      </c>
      <c r="J7" s="12" t="s">
        <v>67</v>
      </c>
      <c r="K7" s="12" t="s">
        <v>68</v>
      </c>
      <c r="L7" s="12" t="s">
        <v>69</v>
      </c>
      <c r="M7" s="12">
        <v>7006858930</v>
      </c>
      <c r="N7" s="12">
        <v>600506123</v>
      </c>
      <c r="O7" s="12"/>
      <c r="P7" s="12" t="s">
        <v>58</v>
      </c>
      <c r="Q7" s="12"/>
      <c r="R7" s="144" t="s">
        <v>42</v>
      </c>
      <c r="S7" s="12" t="s">
        <v>70</v>
      </c>
      <c r="T7" s="12" t="s">
        <v>71</v>
      </c>
      <c r="U7" s="12" t="s">
        <v>72</v>
      </c>
      <c r="V7" s="12"/>
      <c r="W7" s="12" t="s">
        <v>73</v>
      </c>
      <c r="X7" s="12" t="s">
        <v>74</v>
      </c>
      <c r="Y7" s="12" t="s">
        <v>75</v>
      </c>
      <c r="Z7" s="120">
        <v>3</v>
      </c>
      <c r="AA7" s="4" t="s">
        <v>63</v>
      </c>
      <c r="AB7" s="121">
        <v>9921</v>
      </c>
      <c r="AC7" s="12" t="s">
        <v>64</v>
      </c>
      <c r="AD7" s="16" t="s">
        <v>76</v>
      </c>
      <c r="AE7" s="16" t="s">
        <v>66</v>
      </c>
      <c r="AF7" s="12" t="s">
        <v>37</v>
      </c>
      <c r="AG7" s="122">
        <v>39914</v>
      </c>
      <c r="AH7" s="12" t="s">
        <v>67</v>
      </c>
      <c r="AI7" s="12" t="s">
        <v>68</v>
      </c>
      <c r="AJ7" s="12" t="s">
        <v>69</v>
      </c>
      <c r="AK7" s="12">
        <v>-5805846684</v>
      </c>
      <c r="AL7" s="12">
        <v>-12212199491</v>
      </c>
      <c r="AM7" s="12"/>
      <c r="AN7" s="12" t="s">
        <v>58</v>
      </c>
      <c r="AO7" s="12"/>
      <c r="AP7" s="144" t="s">
        <v>42</v>
      </c>
      <c r="AQ7" s="12" t="s">
        <v>70</v>
      </c>
      <c r="AR7" s="12" t="s">
        <v>71</v>
      </c>
      <c r="AS7" s="12" t="s">
        <v>72</v>
      </c>
      <c r="AT7" s="12"/>
      <c r="AU7" s="12" t="s">
        <v>73</v>
      </c>
      <c r="AV7" s="12" t="s">
        <v>74</v>
      </c>
      <c r="AW7" s="12" t="s">
        <v>75</v>
      </c>
    </row>
    <row r="8" spans="1:49" ht="15.75">
      <c r="A8" s="120">
        <v>4</v>
      </c>
      <c r="B8" s="4" t="s">
        <v>77</v>
      </c>
      <c r="C8" s="8">
        <v>185.92000000000002</v>
      </c>
      <c r="D8" s="12" t="s">
        <v>81</v>
      </c>
      <c r="E8" s="12" t="s">
        <v>78</v>
      </c>
      <c r="F8" s="16" t="s">
        <v>79</v>
      </c>
      <c r="G8" s="16" t="s">
        <v>80</v>
      </c>
      <c r="H8" s="12" t="s">
        <v>81</v>
      </c>
      <c r="I8" s="123">
        <v>40325</v>
      </c>
      <c r="J8" s="12" t="s">
        <v>82</v>
      </c>
      <c r="K8" s="12" t="s">
        <v>83</v>
      </c>
      <c r="L8" s="12" t="s">
        <v>84</v>
      </c>
      <c r="M8" s="12">
        <v>9858794900</v>
      </c>
      <c r="N8" s="12">
        <v>9796892293</v>
      </c>
      <c r="O8" s="12"/>
      <c r="P8" s="12" t="s">
        <v>58</v>
      </c>
      <c r="Q8" s="12"/>
      <c r="R8" s="144" t="s">
        <v>42</v>
      </c>
      <c r="S8" s="12" t="s">
        <v>70</v>
      </c>
      <c r="T8" s="12" t="s">
        <v>85</v>
      </c>
      <c r="U8" s="12" t="s">
        <v>86</v>
      </c>
      <c r="V8" s="12"/>
      <c r="W8" s="12" t="s">
        <v>87</v>
      </c>
      <c r="X8" s="12" t="s">
        <v>88</v>
      </c>
      <c r="Y8" s="12" t="s">
        <v>89</v>
      </c>
      <c r="Z8" s="120">
        <v>4</v>
      </c>
      <c r="AA8" s="4" t="s">
        <v>77</v>
      </c>
      <c r="AB8" s="121">
        <v>9922</v>
      </c>
      <c r="AC8" s="12" t="s">
        <v>78</v>
      </c>
      <c r="AD8" s="16" t="s">
        <v>90</v>
      </c>
      <c r="AE8" s="16" t="s">
        <v>80</v>
      </c>
      <c r="AF8" s="12" t="s">
        <v>81</v>
      </c>
      <c r="AG8" s="123">
        <v>40325</v>
      </c>
      <c r="AH8" s="12" t="s">
        <v>82</v>
      </c>
      <c r="AI8" s="12" t="s">
        <v>83</v>
      </c>
      <c r="AJ8" s="12" t="s">
        <v>84</v>
      </c>
      <c r="AK8" s="12">
        <v>9734989686</v>
      </c>
      <c r="AL8" s="12">
        <v>9673087079</v>
      </c>
      <c r="AM8" s="12"/>
      <c r="AN8" s="12" t="s">
        <v>58</v>
      </c>
      <c r="AO8" s="12"/>
      <c r="AP8" s="144" t="s">
        <v>42</v>
      </c>
      <c r="AQ8" s="12" t="s">
        <v>70</v>
      </c>
      <c r="AR8" s="12" t="s">
        <v>85</v>
      </c>
      <c r="AS8" s="12" t="s">
        <v>86</v>
      </c>
      <c r="AT8" s="12"/>
      <c r="AU8" s="12" t="s">
        <v>87</v>
      </c>
      <c r="AV8" s="12" t="s">
        <v>88</v>
      </c>
      <c r="AW8" s="12" t="s">
        <v>48</v>
      </c>
    </row>
    <row r="9" spans="1:49" ht="15.75">
      <c r="A9" s="120">
        <v>5</v>
      </c>
      <c r="B9" s="4" t="s">
        <v>91</v>
      </c>
      <c r="C9" s="8">
        <v>146.72000000000003</v>
      </c>
      <c r="D9" s="12" t="s">
        <v>81</v>
      </c>
      <c r="E9" s="12" t="s">
        <v>92</v>
      </c>
      <c r="F9" s="16" t="s">
        <v>93</v>
      </c>
      <c r="G9" s="16" t="s">
        <v>94</v>
      </c>
      <c r="H9" s="12" t="s">
        <v>81</v>
      </c>
      <c r="I9" s="124" t="s">
        <v>95</v>
      </c>
      <c r="J9" s="12" t="s">
        <v>96</v>
      </c>
      <c r="K9" s="12" t="s">
        <v>97</v>
      </c>
      <c r="L9" s="12" t="s">
        <v>98</v>
      </c>
      <c r="M9" s="12">
        <v>9419122294</v>
      </c>
      <c r="N9" s="12">
        <v>8082842507</v>
      </c>
      <c r="O9" s="12"/>
      <c r="P9" s="12"/>
      <c r="Q9" s="12"/>
      <c r="R9" s="144" t="s">
        <v>42</v>
      </c>
      <c r="S9" s="12" t="s">
        <v>43</v>
      </c>
      <c r="T9" s="12" t="s">
        <v>99</v>
      </c>
      <c r="U9" s="12" t="s">
        <v>100</v>
      </c>
      <c r="V9" s="12"/>
      <c r="W9" s="12"/>
      <c r="X9" s="12"/>
      <c r="Y9" s="12" t="s">
        <v>101</v>
      </c>
      <c r="Z9" s="120">
        <v>5</v>
      </c>
      <c r="AA9" s="4" t="s">
        <v>91</v>
      </c>
      <c r="AB9" s="121">
        <v>9923</v>
      </c>
      <c r="AC9" s="12" t="s">
        <v>92</v>
      </c>
      <c r="AD9" s="16" t="s">
        <v>102</v>
      </c>
      <c r="AE9" s="16" t="s">
        <v>94</v>
      </c>
      <c r="AF9" s="12" t="s">
        <v>81</v>
      </c>
      <c r="AG9" s="124" t="s">
        <v>103</v>
      </c>
      <c r="AH9" s="12" t="s">
        <v>96</v>
      </c>
      <c r="AI9" s="12" t="s">
        <v>97</v>
      </c>
      <c r="AJ9" s="12" t="s">
        <v>98</v>
      </c>
      <c r="AK9" s="12">
        <v>6746562720</v>
      </c>
      <c r="AL9" s="12">
        <v>5410282933</v>
      </c>
      <c r="AM9" s="12"/>
      <c r="AN9" s="12"/>
      <c r="AO9" s="12"/>
      <c r="AP9" s="144" t="s">
        <v>42</v>
      </c>
      <c r="AQ9" s="12" t="s">
        <v>43</v>
      </c>
      <c r="AR9" s="12" t="s">
        <v>99</v>
      </c>
      <c r="AS9" s="12" t="s">
        <v>100</v>
      </c>
      <c r="AT9" s="12"/>
      <c r="AU9" s="12"/>
      <c r="AV9" s="12"/>
      <c r="AW9" s="12" t="s">
        <v>104</v>
      </c>
    </row>
    <row r="10" spans="1:49" ht="15.75">
      <c r="A10" s="120">
        <v>6</v>
      </c>
      <c r="B10" s="4" t="s">
        <v>105</v>
      </c>
      <c r="C10" s="8">
        <v>162.4</v>
      </c>
      <c r="D10" s="12" t="s">
        <v>37</v>
      </c>
      <c r="E10" s="12" t="s">
        <v>106</v>
      </c>
      <c r="F10" s="16" t="s">
        <v>107</v>
      </c>
      <c r="G10" s="16" t="s">
        <v>108</v>
      </c>
      <c r="H10" s="12" t="s">
        <v>37</v>
      </c>
      <c r="I10" s="122">
        <v>39990</v>
      </c>
      <c r="J10" s="12" t="s">
        <v>109</v>
      </c>
      <c r="K10" s="12" t="s">
        <v>110</v>
      </c>
      <c r="L10" s="12" t="s">
        <v>111</v>
      </c>
      <c r="M10" s="12">
        <v>9086301884</v>
      </c>
      <c r="N10" s="12">
        <v>8802793026</v>
      </c>
      <c r="O10" s="12"/>
      <c r="P10" s="12" t="s">
        <v>112</v>
      </c>
      <c r="Q10" s="12"/>
      <c r="R10" s="144" t="s">
        <v>42</v>
      </c>
      <c r="S10" s="12" t="s">
        <v>70</v>
      </c>
      <c r="T10" s="12" t="s">
        <v>113</v>
      </c>
      <c r="U10" s="12"/>
      <c r="V10" s="12"/>
      <c r="W10" s="12" t="s">
        <v>114</v>
      </c>
      <c r="X10" s="12" t="s">
        <v>115</v>
      </c>
      <c r="Y10" s="12" t="s">
        <v>116</v>
      </c>
      <c r="Z10" s="120">
        <v>6</v>
      </c>
      <c r="AA10" s="4" t="s">
        <v>105</v>
      </c>
      <c r="AB10" s="121">
        <v>9924</v>
      </c>
      <c r="AC10" s="12" t="s">
        <v>106</v>
      </c>
      <c r="AD10" s="16" t="s">
        <v>117</v>
      </c>
      <c r="AE10" s="16"/>
      <c r="AF10" s="12" t="s">
        <v>37</v>
      </c>
      <c r="AG10" s="122">
        <v>39990</v>
      </c>
      <c r="AH10" s="12" t="s">
        <v>109</v>
      </c>
      <c r="AI10" s="12" t="s">
        <v>110</v>
      </c>
      <c r="AJ10" s="12" t="s">
        <v>111</v>
      </c>
      <c r="AK10" s="12">
        <v>8519284168</v>
      </c>
      <c r="AL10" s="12">
        <v>8235775310</v>
      </c>
      <c r="AM10" s="12"/>
      <c r="AN10" s="12" t="s">
        <v>112</v>
      </c>
      <c r="AO10" s="12"/>
      <c r="AP10" s="144" t="s">
        <v>42</v>
      </c>
      <c r="AQ10" s="12" t="s">
        <v>70</v>
      </c>
      <c r="AR10" s="12" t="s">
        <v>113</v>
      </c>
      <c r="AS10" s="12"/>
      <c r="AT10" s="12"/>
      <c r="AU10" s="12" t="s">
        <v>114</v>
      </c>
      <c r="AV10" s="12" t="s">
        <v>115</v>
      </c>
      <c r="AW10" s="12" t="s">
        <v>118</v>
      </c>
    </row>
    <row r="11" spans="1:49" ht="15.75">
      <c r="A11" s="120">
        <v>7</v>
      </c>
      <c r="B11" s="8" t="s">
        <v>119</v>
      </c>
      <c r="C11" s="8">
        <v>161.28000000000003</v>
      </c>
      <c r="D11" s="12" t="s">
        <v>37</v>
      </c>
      <c r="E11" s="12" t="s">
        <v>120</v>
      </c>
      <c r="F11" s="125">
        <v>42089</v>
      </c>
      <c r="G11" s="16" t="s">
        <v>121</v>
      </c>
      <c r="H11" s="12" t="s">
        <v>37</v>
      </c>
      <c r="I11" s="122">
        <v>39707</v>
      </c>
      <c r="J11" s="12" t="s">
        <v>122</v>
      </c>
      <c r="K11" s="12" t="s">
        <v>123</v>
      </c>
      <c r="L11" s="12" t="s">
        <v>124</v>
      </c>
      <c r="M11" s="12">
        <v>9419200078</v>
      </c>
      <c r="N11" s="12">
        <v>9796443200</v>
      </c>
      <c r="O11" s="12"/>
      <c r="P11" s="12" t="s">
        <v>58</v>
      </c>
      <c r="Q11" s="12"/>
      <c r="R11" s="144" t="s">
        <v>42</v>
      </c>
      <c r="S11" s="12" t="s">
        <v>125</v>
      </c>
      <c r="T11" s="12" t="s">
        <v>113</v>
      </c>
      <c r="U11" s="12" t="s">
        <v>72</v>
      </c>
      <c r="V11" s="12"/>
      <c r="W11" s="12" t="s">
        <v>126</v>
      </c>
      <c r="X11" s="12" t="s">
        <v>127</v>
      </c>
      <c r="Y11" s="12" t="s">
        <v>128</v>
      </c>
      <c r="Z11" s="120">
        <v>7</v>
      </c>
      <c r="AA11" s="8" t="s">
        <v>119</v>
      </c>
      <c r="AB11" s="121">
        <v>9925</v>
      </c>
      <c r="AC11" s="12" t="s">
        <v>120</v>
      </c>
      <c r="AD11" s="125">
        <v>42089</v>
      </c>
      <c r="AE11" s="16" t="s">
        <v>121</v>
      </c>
      <c r="AF11" s="12" t="s">
        <v>37</v>
      </c>
      <c r="AG11" s="122">
        <v>39707</v>
      </c>
      <c r="AH11" s="12" t="s">
        <v>122</v>
      </c>
      <c r="AI11" s="12" t="s">
        <v>123</v>
      </c>
      <c r="AJ11" s="12" t="s">
        <v>124</v>
      </c>
      <c r="AK11" s="12">
        <v>10173686322</v>
      </c>
      <c r="AL11" s="12">
        <v>10550929444</v>
      </c>
      <c r="AM11" s="12"/>
      <c r="AN11" s="12" t="s">
        <v>58</v>
      </c>
      <c r="AO11" s="12"/>
      <c r="AP11" s="144" t="s">
        <v>42</v>
      </c>
      <c r="AQ11" s="12" t="s">
        <v>125</v>
      </c>
      <c r="AR11" s="12" t="s">
        <v>113</v>
      </c>
      <c r="AS11" s="12" t="s">
        <v>72</v>
      </c>
      <c r="AT11" s="12"/>
      <c r="AU11" s="12" t="s">
        <v>126</v>
      </c>
      <c r="AV11" s="12" t="s">
        <v>127</v>
      </c>
      <c r="AW11" s="12" t="s">
        <v>128</v>
      </c>
    </row>
    <row r="12" spans="1:49" ht="15.75">
      <c r="A12" s="120">
        <v>8</v>
      </c>
      <c r="B12" s="8" t="s">
        <v>129</v>
      </c>
      <c r="C12" s="8">
        <v>161.28000000000003</v>
      </c>
      <c r="D12" s="12" t="s">
        <v>37</v>
      </c>
      <c r="E12" s="12" t="s">
        <v>130</v>
      </c>
      <c r="F12" s="126">
        <v>42404</v>
      </c>
      <c r="G12" s="16" t="s">
        <v>131</v>
      </c>
      <c r="H12" s="12" t="s">
        <v>37</v>
      </c>
      <c r="I12" s="122">
        <v>39865</v>
      </c>
      <c r="J12" s="12" t="s">
        <v>132</v>
      </c>
      <c r="K12" s="12" t="s">
        <v>133</v>
      </c>
      <c r="L12" s="12" t="s">
        <v>134</v>
      </c>
      <c r="M12" s="12">
        <v>9149802711</v>
      </c>
      <c r="N12" s="12">
        <v>9149802711</v>
      </c>
      <c r="O12" s="12"/>
      <c r="P12" s="12" t="s">
        <v>58</v>
      </c>
      <c r="Q12" s="12"/>
      <c r="R12" s="144" t="s">
        <v>42</v>
      </c>
      <c r="S12" s="12" t="s">
        <v>70</v>
      </c>
      <c r="T12" s="12" t="s">
        <v>135</v>
      </c>
      <c r="U12" s="12" t="s">
        <v>72</v>
      </c>
      <c r="V12" s="12"/>
      <c r="W12" s="12" t="s">
        <v>136</v>
      </c>
      <c r="X12" s="12" t="s">
        <v>137</v>
      </c>
      <c r="Y12" s="12" t="s">
        <v>138</v>
      </c>
      <c r="Z12" s="120">
        <v>8</v>
      </c>
      <c r="AA12" s="8" t="s">
        <v>129</v>
      </c>
      <c r="AB12" s="121">
        <v>9926</v>
      </c>
      <c r="AC12" s="12" t="s">
        <v>130</v>
      </c>
      <c r="AD12" s="126">
        <v>42404</v>
      </c>
      <c r="AE12" s="16" t="s">
        <v>131</v>
      </c>
      <c r="AF12" s="12" t="s">
        <v>37</v>
      </c>
      <c r="AG12" s="122">
        <v>39865</v>
      </c>
      <c r="AH12" s="12" t="s">
        <v>132</v>
      </c>
      <c r="AI12" s="12" t="s">
        <v>133</v>
      </c>
      <c r="AJ12" s="12" t="s">
        <v>134</v>
      </c>
      <c r="AK12" s="12">
        <v>9149802711</v>
      </c>
      <c r="AL12" s="12">
        <v>9149802711</v>
      </c>
      <c r="AM12" s="12"/>
      <c r="AN12" s="12" t="s">
        <v>58</v>
      </c>
      <c r="AO12" s="12"/>
      <c r="AP12" s="144" t="s">
        <v>42</v>
      </c>
      <c r="AQ12" s="12" t="s">
        <v>70</v>
      </c>
      <c r="AR12" s="12" t="s">
        <v>135</v>
      </c>
      <c r="AS12" s="12" t="s">
        <v>72</v>
      </c>
      <c r="AT12" s="12"/>
      <c r="AU12" s="12" t="s">
        <v>136</v>
      </c>
      <c r="AV12" s="12" t="s">
        <v>137</v>
      </c>
      <c r="AW12" s="12" t="s">
        <v>139</v>
      </c>
    </row>
    <row r="13" spans="1:49" ht="15.75">
      <c r="A13" s="120">
        <v>9</v>
      </c>
      <c r="B13" s="8" t="s">
        <v>140</v>
      </c>
      <c r="C13" s="8">
        <v>176.96</v>
      </c>
      <c r="D13" s="12" t="s">
        <v>81</v>
      </c>
      <c r="E13" s="12" t="s">
        <v>141</v>
      </c>
      <c r="F13" s="16" t="s">
        <v>142</v>
      </c>
      <c r="G13" s="16" t="s">
        <v>143</v>
      </c>
      <c r="H13" s="12" t="s">
        <v>81</v>
      </c>
      <c r="I13" s="122">
        <v>40149</v>
      </c>
      <c r="J13" s="12" t="s">
        <v>144</v>
      </c>
      <c r="K13" s="12" t="s">
        <v>145</v>
      </c>
      <c r="L13" s="12" t="s">
        <v>146</v>
      </c>
      <c r="M13" s="12">
        <v>7006198125</v>
      </c>
      <c r="N13" s="12">
        <v>9469607007</v>
      </c>
      <c r="O13" s="12"/>
      <c r="P13" s="12" t="s">
        <v>58</v>
      </c>
      <c r="Q13" s="12"/>
      <c r="R13" s="144" t="s">
        <v>42</v>
      </c>
      <c r="S13" s="12" t="s">
        <v>125</v>
      </c>
      <c r="T13" s="12" t="s">
        <v>147</v>
      </c>
      <c r="U13" s="12" t="s">
        <v>148</v>
      </c>
      <c r="V13" s="12"/>
      <c r="W13" s="12"/>
      <c r="X13" s="12"/>
      <c r="Y13" s="12"/>
      <c r="Z13" s="120">
        <v>9</v>
      </c>
      <c r="AA13" s="8" t="s">
        <v>140</v>
      </c>
      <c r="AB13" s="121">
        <v>9927</v>
      </c>
      <c r="AC13" s="12" t="s">
        <v>141</v>
      </c>
      <c r="AD13" s="16" t="s">
        <v>149</v>
      </c>
      <c r="AE13" s="16" t="s">
        <v>143</v>
      </c>
      <c r="AF13" s="12" t="s">
        <v>81</v>
      </c>
      <c r="AG13" s="122">
        <v>39856</v>
      </c>
      <c r="AH13" s="12" t="s">
        <v>144</v>
      </c>
      <c r="AI13" s="12" t="s">
        <v>145</v>
      </c>
      <c r="AJ13" s="12" t="s">
        <v>146</v>
      </c>
      <c r="AK13" s="12">
        <v>11933015889</v>
      </c>
      <c r="AL13" s="12">
        <v>14396424771</v>
      </c>
      <c r="AM13" s="12"/>
      <c r="AN13" s="12" t="s">
        <v>58</v>
      </c>
      <c r="AO13" s="12"/>
      <c r="AP13" s="144" t="s">
        <v>42</v>
      </c>
      <c r="AQ13" s="12" t="s">
        <v>125</v>
      </c>
      <c r="AR13" s="12" t="s">
        <v>147</v>
      </c>
      <c r="AS13" s="12" t="s">
        <v>148</v>
      </c>
      <c r="AT13" s="12"/>
      <c r="AU13" s="12"/>
      <c r="AV13" s="12"/>
      <c r="AW13" s="12"/>
    </row>
    <row r="14" spans="1:49" ht="15.75">
      <c r="A14" s="120">
        <v>10</v>
      </c>
      <c r="B14" s="8" t="s">
        <v>150</v>
      </c>
      <c r="C14" s="8">
        <v>154.56</v>
      </c>
      <c r="D14" s="12" t="s">
        <v>81</v>
      </c>
      <c r="E14" s="12" t="s">
        <v>151</v>
      </c>
      <c r="F14" s="125">
        <v>42089</v>
      </c>
      <c r="G14" s="16" t="s">
        <v>152</v>
      </c>
      <c r="H14" s="12" t="s">
        <v>81</v>
      </c>
      <c r="I14" s="122">
        <v>40012</v>
      </c>
      <c r="J14" s="12" t="s">
        <v>153</v>
      </c>
      <c r="K14" s="12" t="s">
        <v>154</v>
      </c>
      <c r="L14" s="12" t="s">
        <v>155</v>
      </c>
      <c r="M14" s="12">
        <v>9018100001</v>
      </c>
      <c r="N14" s="12">
        <v>9697600077</v>
      </c>
      <c r="O14" s="12"/>
      <c r="P14" s="12" t="s">
        <v>58</v>
      </c>
      <c r="Q14" s="12"/>
      <c r="R14" s="144" t="s">
        <v>42</v>
      </c>
      <c r="S14" s="12" t="s">
        <v>43</v>
      </c>
      <c r="T14" s="12" t="s">
        <v>113</v>
      </c>
      <c r="U14" s="12" t="s">
        <v>72</v>
      </c>
      <c r="V14" s="12"/>
      <c r="W14" s="12"/>
      <c r="X14" s="12"/>
      <c r="Y14" s="12" t="s">
        <v>156</v>
      </c>
      <c r="Z14" s="120">
        <v>10</v>
      </c>
      <c r="AA14" s="8" t="s">
        <v>150</v>
      </c>
      <c r="AB14" s="127"/>
      <c r="AC14" s="12" t="s">
        <v>151</v>
      </c>
      <c r="AD14" s="125">
        <v>42090</v>
      </c>
      <c r="AE14" s="16" t="s">
        <v>152</v>
      </c>
      <c r="AF14" s="12" t="s">
        <v>81</v>
      </c>
      <c r="AG14" s="122">
        <v>40012</v>
      </c>
      <c r="AH14" s="12" t="s">
        <v>153</v>
      </c>
      <c r="AI14" s="12" t="s">
        <v>154</v>
      </c>
      <c r="AJ14" s="12" t="s">
        <v>155</v>
      </c>
      <c r="AK14" s="12">
        <v>10377100153</v>
      </c>
      <c r="AL14" s="12">
        <v>11056600229</v>
      </c>
      <c r="AM14" s="12"/>
      <c r="AN14" s="12" t="s">
        <v>58</v>
      </c>
      <c r="AO14" s="12"/>
      <c r="AP14" s="144" t="s">
        <v>42</v>
      </c>
      <c r="AQ14" s="12" t="s">
        <v>43</v>
      </c>
      <c r="AR14" s="12" t="s">
        <v>113</v>
      </c>
      <c r="AS14" s="12" t="s">
        <v>72</v>
      </c>
      <c r="AT14" s="12"/>
      <c r="AU14" s="12"/>
      <c r="AV14" s="12"/>
      <c r="AW14" s="12" t="s">
        <v>157</v>
      </c>
    </row>
    <row r="15" spans="1:49" ht="15.75">
      <c r="A15" s="120">
        <v>11</v>
      </c>
      <c r="B15" s="8" t="s">
        <v>158</v>
      </c>
      <c r="C15" s="8">
        <v>197.12</v>
      </c>
      <c r="D15" s="12" t="s">
        <v>81</v>
      </c>
      <c r="E15" s="12" t="s">
        <v>160</v>
      </c>
      <c r="F15" s="128" t="s">
        <v>161</v>
      </c>
      <c r="G15" s="16" t="s">
        <v>162</v>
      </c>
      <c r="H15" s="12" t="s">
        <v>81</v>
      </c>
      <c r="I15" s="122">
        <v>39989</v>
      </c>
      <c r="J15" s="12" t="s">
        <v>163</v>
      </c>
      <c r="K15" s="12" t="s">
        <v>164</v>
      </c>
      <c r="L15" s="12" t="s">
        <v>165</v>
      </c>
      <c r="M15" s="12">
        <v>9858614133</v>
      </c>
      <c r="N15" s="12">
        <v>9858217676</v>
      </c>
      <c r="O15" s="12"/>
      <c r="P15" s="12" t="s">
        <v>41</v>
      </c>
      <c r="Q15" s="12"/>
      <c r="R15" s="144" t="s">
        <v>42</v>
      </c>
      <c r="S15" s="12" t="s">
        <v>59</v>
      </c>
      <c r="T15" s="12" t="s">
        <v>113</v>
      </c>
      <c r="U15" s="12" t="s">
        <v>166</v>
      </c>
      <c r="V15" s="12"/>
      <c r="W15" s="12"/>
      <c r="X15" s="12"/>
      <c r="Y15" s="12" t="s">
        <v>167</v>
      </c>
      <c r="Z15" s="120">
        <v>11</v>
      </c>
      <c r="AA15" s="8" t="s">
        <v>158</v>
      </c>
      <c r="AB15" s="127" t="s">
        <v>159</v>
      </c>
      <c r="AC15" s="12" t="s">
        <v>160</v>
      </c>
      <c r="AD15" s="128" t="s">
        <v>168</v>
      </c>
      <c r="AE15" s="16" t="s">
        <v>162</v>
      </c>
      <c r="AF15" s="12" t="s">
        <v>81</v>
      </c>
      <c r="AG15" s="122">
        <v>39989</v>
      </c>
      <c r="AH15" s="12" t="s">
        <v>163</v>
      </c>
      <c r="AI15" s="12" t="s">
        <v>164</v>
      </c>
      <c r="AJ15" s="12" t="s">
        <v>165</v>
      </c>
      <c r="AK15" s="12">
        <v>9857821219</v>
      </c>
      <c r="AL15" s="12">
        <v>9857424762</v>
      </c>
      <c r="AM15" s="12"/>
      <c r="AN15" s="12" t="s">
        <v>41</v>
      </c>
      <c r="AO15" s="12"/>
      <c r="AP15" s="144" t="s">
        <v>42</v>
      </c>
      <c r="AQ15" s="12" t="s">
        <v>59</v>
      </c>
      <c r="AR15" s="12" t="s">
        <v>113</v>
      </c>
      <c r="AS15" s="12" t="s">
        <v>166</v>
      </c>
      <c r="AT15" s="12"/>
      <c r="AU15" s="12"/>
      <c r="AV15" s="12"/>
      <c r="AW15" s="12" t="s">
        <v>167</v>
      </c>
    </row>
    <row r="16" spans="1:49" ht="16.5" customHeight="1">
      <c r="A16" s="120">
        <v>12</v>
      </c>
      <c r="B16" s="8" t="s">
        <v>169</v>
      </c>
      <c r="C16" s="8">
        <v>169.12</v>
      </c>
      <c r="D16" s="12" t="s">
        <v>81</v>
      </c>
      <c r="E16" s="12" t="s">
        <v>171</v>
      </c>
      <c r="F16" s="125">
        <v>41367</v>
      </c>
      <c r="G16" s="16" t="s">
        <v>172</v>
      </c>
      <c r="H16" s="12" t="s">
        <v>81</v>
      </c>
      <c r="I16" s="122">
        <v>39784</v>
      </c>
      <c r="J16" s="12" t="s">
        <v>173</v>
      </c>
      <c r="K16" s="12" t="s">
        <v>174</v>
      </c>
      <c r="L16" s="12" t="s">
        <v>175</v>
      </c>
      <c r="M16" s="12">
        <v>9419182382</v>
      </c>
      <c r="N16" s="12">
        <v>7006188970</v>
      </c>
      <c r="O16" s="12"/>
      <c r="P16" s="12" t="s">
        <v>58</v>
      </c>
      <c r="Q16" s="12"/>
      <c r="R16" s="144" t="s">
        <v>42</v>
      </c>
      <c r="S16" s="12" t="s">
        <v>125</v>
      </c>
      <c r="T16" s="12" t="s">
        <v>113</v>
      </c>
      <c r="U16" s="12" t="s">
        <v>100</v>
      </c>
      <c r="V16" s="12"/>
      <c r="W16" s="145" t="s">
        <v>176</v>
      </c>
      <c r="X16" s="145" t="s">
        <v>177</v>
      </c>
      <c r="Y16" s="12" t="s">
        <v>178</v>
      </c>
      <c r="Z16" s="120">
        <v>12</v>
      </c>
      <c r="AA16" s="8" t="s">
        <v>169</v>
      </c>
      <c r="AB16" s="127" t="s">
        <v>170</v>
      </c>
      <c r="AC16" s="12" t="s">
        <v>171</v>
      </c>
      <c r="AD16" s="125">
        <v>41367</v>
      </c>
      <c r="AE16" s="16" t="s">
        <v>172</v>
      </c>
      <c r="AF16" s="12" t="s">
        <v>81</v>
      </c>
      <c r="AG16" s="122">
        <v>39490</v>
      </c>
      <c r="AH16" s="12" t="s">
        <v>173</v>
      </c>
      <c r="AI16" s="12" t="s">
        <v>174</v>
      </c>
      <c r="AJ16" s="12" t="s">
        <v>175</v>
      </c>
      <c r="AK16" s="12">
        <v>4593195558</v>
      </c>
      <c r="AL16" s="12">
        <v>2180202146</v>
      </c>
      <c r="AM16" s="12"/>
      <c r="AN16" s="12" t="s">
        <v>58</v>
      </c>
      <c r="AO16" s="12"/>
      <c r="AP16" s="144" t="s">
        <v>42</v>
      </c>
      <c r="AQ16" s="12" t="s">
        <v>125</v>
      </c>
      <c r="AR16" s="12" t="s">
        <v>113</v>
      </c>
      <c r="AS16" s="12" t="s">
        <v>100</v>
      </c>
      <c r="AT16" s="12"/>
      <c r="AU16" s="145" t="s">
        <v>176</v>
      </c>
      <c r="AV16" s="145" t="s">
        <v>177</v>
      </c>
      <c r="AW16" s="12" t="s">
        <v>178</v>
      </c>
    </row>
    <row r="17" spans="1:49" ht="15.75">
      <c r="A17" s="120">
        <v>13</v>
      </c>
      <c r="B17" s="8" t="s">
        <v>179</v>
      </c>
      <c r="C17" s="8">
        <v>140</v>
      </c>
      <c r="D17" s="12" t="s">
        <v>81</v>
      </c>
      <c r="E17" s="12" t="s">
        <v>181</v>
      </c>
      <c r="F17" s="125">
        <v>41323</v>
      </c>
      <c r="G17" s="16" t="s">
        <v>182</v>
      </c>
      <c r="H17" s="12" t="s">
        <v>81</v>
      </c>
      <c r="I17" s="122">
        <v>40079</v>
      </c>
      <c r="J17" s="12" t="s">
        <v>183</v>
      </c>
      <c r="K17" s="12" t="s">
        <v>184</v>
      </c>
      <c r="L17" s="12" t="s">
        <v>185</v>
      </c>
      <c r="M17" s="12"/>
      <c r="N17" s="12">
        <v>9858404003</v>
      </c>
      <c r="O17" s="12"/>
      <c r="P17" s="12"/>
      <c r="Q17" s="12"/>
      <c r="R17" s="144" t="s">
        <v>42</v>
      </c>
      <c r="S17" s="12" t="s">
        <v>43</v>
      </c>
      <c r="T17" s="12" t="s">
        <v>186</v>
      </c>
      <c r="U17" s="12" t="s">
        <v>187</v>
      </c>
      <c r="V17" s="12"/>
      <c r="W17" s="12" t="s">
        <v>188</v>
      </c>
      <c r="X17" s="12" t="s">
        <v>189</v>
      </c>
      <c r="Y17" s="12" t="s">
        <v>190</v>
      </c>
      <c r="Z17" s="120">
        <v>13</v>
      </c>
      <c r="AA17" s="8" t="s">
        <v>179</v>
      </c>
      <c r="AB17" s="127" t="s">
        <v>180</v>
      </c>
      <c r="AC17" s="12" t="s">
        <v>181</v>
      </c>
      <c r="AD17" s="125">
        <v>41323</v>
      </c>
      <c r="AE17" s="16" t="s">
        <v>182</v>
      </c>
      <c r="AF17" s="12" t="s">
        <v>81</v>
      </c>
      <c r="AG17" s="122">
        <v>40079</v>
      </c>
      <c r="AH17" s="12" t="s">
        <v>183</v>
      </c>
      <c r="AI17" s="12" t="s">
        <v>184</v>
      </c>
      <c r="AJ17" s="12" t="s">
        <v>185</v>
      </c>
      <c r="AK17" s="12"/>
      <c r="AL17" s="12">
        <v>9858404003</v>
      </c>
      <c r="AM17" s="12"/>
      <c r="AN17" s="12"/>
      <c r="AO17" s="12"/>
      <c r="AP17" s="144" t="s">
        <v>42</v>
      </c>
      <c r="AQ17" s="12" t="s">
        <v>43</v>
      </c>
      <c r="AR17" s="12" t="s">
        <v>186</v>
      </c>
      <c r="AS17" s="12" t="s">
        <v>187</v>
      </c>
      <c r="AT17" s="12"/>
      <c r="AU17" s="12" t="s">
        <v>188</v>
      </c>
      <c r="AV17" s="12" t="s">
        <v>189</v>
      </c>
      <c r="AW17" s="12" t="s">
        <v>190</v>
      </c>
    </row>
    <row r="18" spans="1:49" ht="15.75">
      <c r="A18" s="120">
        <v>14</v>
      </c>
      <c r="B18" s="8" t="s">
        <v>191</v>
      </c>
      <c r="C18" s="8">
        <v>100.80000000000001</v>
      </c>
      <c r="D18" s="12" t="s">
        <v>81</v>
      </c>
      <c r="E18" s="12" t="s">
        <v>193</v>
      </c>
      <c r="F18" s="128" t="s">
        <v>194</v>
      </c>
      <c r="G18" s="16" t="s">
        <v>195</v>
      </c>
      <c r="H18" s="12" t="s">
        <v>81</v>
      </c>
      <c r="I18" s="122">
        <v>39791</v>
      </c>
      <c r="J18" s="12" t="s">
        <v>196</v>
      </c>
      <c r="K18" s="12" t="s">
        <v>197</v>
      </c>
      <c r="L18" s="12" t="s">
        <v>198</v>
      </c>
      <c r="M18" s="12">
        <v>9596789979</v>
      </c>
      <c r="N18" s="12">
        <v>7889721948</v>
      </c>
      <c r="O18" s="12"/>
      <c r="P18" s="12" t="s">
        <v>58</v>
      </c>
      <c r="Q18" s="12"/>
      <c r="R18" s="144" t="s">
        <v>42</v>
      </c>
      <c r="S18" s="12" t="s">
        <v>70</v>
      </c>
      <c r="T18" s="12" t="s">
        <v>113</v>
      </c>
      <c r="U18" s="12" t="s">
        <v>72</v>
      </c>
      <c r="V18" s="12"/>
      <c r="W18" s="12"/>
      <c r="X18" s="12"/>
      <c r="Y18" s="12"/>
      <c r="Z18" s="120">
        <v>14</v>
      </c>
      <c r="AA18" s="8" t="s">
        <v>191</v>
      </c>
      <c r="AB18" s="127" t="s">
        <v>192</v>
      </c>
      <c r="AC18" s="12" t="s">
        <v>193</v>
      </c>
      <c r="AD18" s="128" t="s">
        <v>199</v>
      </c>
      <c r="AE18" s="16" t="s">
        <v>195</v>
      </c>
      <c r="AF18" s="12" t="s">
        <v>81</v>
      </c>
      <c r="AG18" s="122">
        <v>39703</v>
      </c>
      <c r="AH18" s="12" t="s">
        <v>196</v>
      </c>
      <c r="AI18" s="12" t="s">
        <v>197</v>
      </c>
      <c r="AJ18" s="12" t="s">
        <v>198</v>
      </c>
      <c r="AK18" s="12">
        <v>6182653917</v>
      </c>
      <c r="AL18" s="12">
        <v>4475585886</v>
      </c>
      <c r="AM18" s="12"/>
      <c r="AN18" s="12" t="s">
        <v>58</v>
      </c>
      <c r="AO18" s="12"/>
      <c r="AP18" s="144" t="s">
        <v>42</v>
      </c>
      <c r="AQ18" s="12" t="s">
        <v>70</v>
      </c>
      <c r="AR18" s="12" t="s">
        <v>113</v>
      </c>
      <c r="AS18" s="12" t="s">
        <v>72</v>
      </c>
      <c r="AT18" s="12"/>
      <c r="AU18" s="12"/>
      <c r="AV18" s="12"/>
      <c r="AW18" s="12"/>
    </row>
    <row r="19" spans="1:49" ht="15.75">
      <c r="A19" s="120">
        <v>15</v>
      </c>
      <c r="B19" s="8" t="s">
        <v>200</v>
      </c>
      <c r="C19" s="8">
        <v>161.28000000000003</v>
      </c>
      <c r="D19" s="12" t="s">
        <v>37</v>
      </c>
      <c r="E19" s="12" t="s">
        <v>202</v>
      </c>
      <c r="F19" s="125">
        <v>42089</v>
      </c>
      <c r="G19" s="16" t="s">
        <v>203</v>
      </c>
      <c r="H19" s="12" t="s">
        <v>37</v>
      </c>
      <c r="I19" s="122">
        <v>39940</v>
      </c>
      <c r="J19" s="12" t="s">
        <v>204</v>
      </c>
      <c r="K19" s="12" t="s">
        <v>205</v>
      </c>
      <c r="L19" s="12" t="s">
        <v>124</v>
      </c>
      <c r="M19" s="12">
        <v>9858219530</v>
      </c>
      <c r="N19" s="12"/>
      <c r="O19" s="12"/>
      <c r="P19" s="12" t="s">
        <v>58</v>
      </c>
      <c r="Q19" s="12"/>
      <c r="R19" s="144" t="s">
        <v>42</v>
      </c>
      <c r="S19" s="12" t="s">
        <v>125</v>
      </c>
      <c r="T19" s="12" t="s">
        <v>113</v>
      </c>
      <c r="U19" s="12" t="s">
        <v>72</v>
      </c>
      <c r="V19" s="12"/>
      <c r="W19" s="12" t="s">
        <v>206</v>
      </c>
      <c r="X19" s="12" t="s">
        <v>207</v>
      </c>
      <c r="Y19" s="12"/>
      <c r="Z19" s="120">
        <v>15</v>
      </c>
      <c r="AA19" s="8" t="s">
        <v>200</v>
      </c>
      <c r="AB19" s="127" t="s">
        <v>201</v>
      </c>
      <c r="AC19" s="12" t="s">
        <v>202</v>
      </c>
      <c r="AD19" s="125">
        <v>42089</v>
      </c>
      <c r="AE19" s="16" t="s">
        <v>203</v>
      </c>
      <c r="AF19" s="12" t="s">
        <v>37</v>
      </c>
      <c r="AG19" s="122">
        <v>39908</v>
      </c>
      <c r="AH19" s="12" t="s">
        <v>204</v>
      </c>
      <c r="AI19" s="12" t="s">
        <v>205</v>
      </c>
      <c r="AJ19" s="12" t="s">
        <v>124</v>
      </c>
      <c r="AK19" s="12">
        <v>9858219530</v>
      </c>
      <c r="AL19" s="12"/>
      <c r="AM19" s="12"/>
      <c r="AN19" s="12" t="s">
        <v>58</v>
      </c>
      <c r="AO19" s="12"/>
      <c r="AP19" s="144" t="s">
        <v>42</v>
      </c>
      <c r="AQ19" s="12" t="s">
        <v>125</v>
      </c>
      <c r="AR19" s="12" t="s">
        <v>113</v>
      </c>
      <c r="AS19" s="12" t="s">
        <v>72</v>
      </c>
      <c r="AT19" s="12"/>
      <c r="AU19" s="12" t="s">
        <v>206</v>
      </c>
      <c r="AV19" s="12" t="s">
        <v>207</v>
      </c>
      <c r="AW19" s="12"/>
    </row>
    <row r="20" spans="1:49" ht="15.75">
      <c r="A20" s="120">
        <v>16</v>
      </c>
      <c r="B20" s="8" t="s">
        <v>208</v>
      </c>
      <c r="C20" s="8">
        <v>191.52</v>
      </c>
      <c r="D20" s="12" t="s">
        <v>37</v>
      </c>
      <c r="E20" s="12" t="s">
        <v>151</v>
      </c>
      <c r="F20" s="125">
        <v>40942</v>
      </c>
      <c r="G20" s="16" t="s">
        <v>210</v>
      </c>
      <c r="H20" s="12" t="s">
        <v>37</v>
      </c>
      <c r="I20" s="122">
        <v>39827</v>
      </c>
      <c r="J20" s="12" t="s">
        <v>211</v>
      </c>
      <c r="K20" s="12" t="s">
        <v>212</v>
      </c>
      <c r="L20" s="12" t="s">
        <v>213</v>
      </c>
      <c r="M20" s="12">
        <v>8493039032</v>
      </c>
      <c r="N20" s="12">
        <v>9596951526</v>
      </c>
      <c r="O20" s="12"/>
      <c r="P20" s="12" t="s">
        <v>58</v>
      </c>
      <c r="Q20" s="12"/>
      <c r="R20" s="144" t="s">
        <v>42</v>
      </c>
      <c r="S20" s="12" t="s">
        <v>70</v>
      </c>
      <c r="T20" s="12" t="s">
        <v>113</v>
      </c>
      <c r="U20" s="12" t="s">
        <v>72</v>
      </c>
      <c r="V20" s="12"/>
      <c r="W20" s="12" t="s">
        <v>214</v>
      </c>
      <c r="X20" s="12" t="s">
        <v>215</v>
      </c>
      <c r="Y20" s="12" t="s">
        <v>216</v>
      </c>
      <c r="Z20" s="120">
        <v>16</v>
      </c>
      <c r="AA20" s="8" t="s">
        <v>208</v>
      </c>
      <c r="AB20" s="127" t="s">
        <v>209</v>
      </c>
      <c r="AC20" s="12" t="s">
        <v>151</v>
      </c>
      <c r="AD20" s="125">
        <v>40942</v>
      </c>
      <c r="AE20" s="16" t="s">
        <v>210</v>
      </c>
      <c r="AF20" s="12" t="s">
        <v>37</v>
      </c>
      <c r="AG20" s="122">
        <v>39827</v>
      </c>
      <c r="AH20" s="12" t="s">
        <v>211</v>
      </c>
      <c r="AI20" s="12" t="s">
        <v>212</v>
      </c>
      <c r="AJ20" s="12" t="s">
        <v>213</v>
      </c>
      <c r="AK20" s="12">
        <v>10700864020</v>
      </c>
      <c r="AL20" s="12">
        <v>11804776514</v>
      </c>
      <c r="AM20" s="12"/>
      <c r="AN20" s="12" t="s">
        <v>58</v>
      </c>
      <c r="AO20" s="12"/>
      <c r="AP20" s="144" t="s">
        <v>42</v>
      </c>
      <c r="AQ20" s="12" t="s">
        <v>70</v>
      </c>
      <c r="AR20" s="12" t="s">
        <v>113</v>
      </c>
      <c r="AS20" s="12" t="s">
        <v>72</v>
      </c>
      <c r="AT20" s="12"/>
      <c r="AU20" s="12" t="s">
        <v>214</v>
      </c>
      <c r="AV20" s="12" t="s">
        <v>215</v>
      </c>
      <c r="AW20" s="12" t="s">
        <v>216</v>
      </c>
    </row>
    <row r="21" spans="1:49" ht="15.75">
      <c r="A21" s="120">
        <v>17</v>
      </c>
      <c r="B21" s="8" t="s">
        <v>217</v>
      </c>
      <c r="C21" s="8">
        <v>194.88000000000002</v>
      </c>
      <c r="D21" s="12" t="s">
        <v>37</v>
      </c>
      <c r="E21" s="12" t="s">
        <v>219</v>
      </c>
      <c r="F21" s="125">
        <v>43192</v>
      </c>
      <c r="G21" s="16" t="s">
        <v>220</v>
      </c>
      <c r="H21" s="12" t="s">
        <v>37</v>
      </c>
      <c r="I21" s="122">
        <v>39956</v>
      </c>
      <c r="J21" s="12" t="s">
        <v>221</v>
      </c>
      <c r="K21" s="12" t="s">
        <v>222</v>
      </c>
      <c r="L21" s="12" t="s">
        <v>223</v>
      </c>
      <c r="M21" s="12">
        <v>7051150371</v>
      </c>
      <c r="N21" s="12"/>
      <c r="O21" s="12"/>
      <c r="P21" s="12"/>
      <c r="Q21" s="12"/>
      <c r="R21" s="144" t="s">
        <v>42</v>
      </c>
      <c r="S21" s="12" t="s">
        <v>43</v>
      </c>
      <c r="T21" s="12" t="s">
        <v>113</v>
      </c>
      <c r="U21" s="12"/>
      <c r="V21" s="12"/>
      <c r="W21" s="12"/>
      <c r="X21" s="12"/>
      <c r="Y21" s="12"/>
      <c r="Z21" s="120">
        <v>17</v>
      </c>
      <c r="AA21" s="8" t="s">
        <v>217</v>
      </c>
      <c r="AB21" s="127" t="s">
        <v>218</v>
      </c>
      <c r="AC21" s="12" t="s">
        <v>219</v>
      </c>
      <c r="AD21" s="125">
        <v>43192</v>
      </c>
      <c r="AE21" s="16" t="s">
        <v>220</v>
      </c>
      <c r="AF21" s="12" t="s">
        <v>37</v>
      </c>
      <c r="AG21" s="122">
        <v>39956</v>
      </c>
      <c r="AH21" s="12" t="s">
        <v>221</v>
      </c>
      <c r="AI21" s="12" t="s">
        <v>222</v>
      </c>
      <c r="AJ21" s="12" t="s">
        <v>223</v>
      </c>
      <c r="AK21" s="12">
        <v>7051150371</v>
      </c>
      <c r="AL21" s="12"/>
      <c r="AM21" s="12"/>
      <c r="AN21" s="12"/>
      <c r="AO21" s="12"/>
      <c r="AP21" s="144" t="s">
        <v>42</v>
      </c>
      <c r="AQ21" s="12" t="s">
        <v>43</v>
      </c>
      <c r="AR21" s="12" t="s">
        <v>113</v>
      </c>
      <c r="AS21" s="12"/>
      <c r="AT21" s="12"/>
      <c r="AU21" s="12"/>
      <c r="AV21" s="12"/>
      <c r="AW21" s="12"/>
    </row>
    <row r="22" spans="1:49" ht="15.75">
      <c r="A22" s="120">
        <v>18</v>
      </c>
      <c r="B22" s="8" t="s">
        <v>224</v>
      </c>
      <c r="C22" s="8">
        <v>165.76000000000002</v>
      </c>
      <c r="D22" s="12" t="s">
        <v>37</v>
      </c>
      <c r="E22" s="12" t="s">
        <v>225</v>
      </c>
      <c r="F22" s="125">
        <v>40822</v>
      </c>
      <c r="G22" s="16" t="s">
        <v>226</v>
      </c>
      <c r="H22" s="12" t="s">
        <v>37</v>
      </c>
      <c r="I22" s="122">
        <v>40123</v>
      </c>
      <c r="J22" s="12" t="s">
        <v>227</v>
      </c>
      <c r="K22" s="12" t="s">
        <v>228</v>
      </c>
      <c r="L22" s="12" t="s">
        <v>229</v>
      </c>
      <c r="M22" s="12">
        <v>9622064753</v>
      </c>
      <c r="N22" s="12">
        <v>9419103996</v>
      </c>
      <c r="O22" s="12"/>
      <c r="P22" s="12" t="s">
        <v>58</v>
      </c>
      <c r="Q22" s="12"/>
      <c r="R22" s="144" t="s">
        <v>42</v>
      </c>
      <c r="S22" s="12" t="s">
        <v>43</v>
      </c>
      <c r="T22" s="12" t="s">
        <v>113</v>
      </c>
      <c r="U22" s="12" t="s">
        <v>187</v>
      </c>
      <c r="V22" s="12"/>
      <c r="W22" s="12"/>
      <c r="X22" s="12"/>
      <c r="Y22" s="12" t="s">
        <v>230</v>
      </c>
      <c r="Z22" s="120">
        <v>18</v>
      </c>
      <c r="AA22" s="8" t="s">
        <v>224</v>
      </c>
      <c r="AB22" s="127"/>
      <c r="AC22" s="12" t="s">
        <v>225</v>
      </c>
      <c r="AD22" s="125">
        <v>40822</v>
      </c>
      <c r="AE22" s="16" t="s">
        <v>226</v>
      </c>
      <c r="AF22" s="12" t="s">
        <v>37</v>
      </c>
      <c r="AG22" s="122">
        <v>40123</v>
      </c>
      <c r="AH22" s="12" t="s">
        <v>227</v>
      </c>
      <c r="AI22" s="12" t="s">
        <v>228</v>
      </c>
      <c r="AJ22" s="12" t="s">
        <v>229</v>
      </c>
      <c r="AK22" s="12">
        <v>9216143239</v>
      </c>
      <c r="AL22" s="12">
        <v>9013182482</v>
      </c>
      <c r="AM22" s="12"/>
      <c r="AN22" s="12" t="s">
        <v>58</v>
      </c>
      <c r="AO22" s="12"/>
      <c r="AP22" s="144" t="s">
        <v>42</v>
      </c>
      <c r="AQ22" s="12" t="s">
        <v>43</v>
      </c>
      <c r="AR22" s="12" t="s">
        <v>113</v>
      </c>
      <c r="AS22" s="12" t="s">
        <v>187</v>
      </c>
      <c r="AT22" s="12"/>
      <c r="AU22" s="12"/>
      <c r="AV22" s="12"/>
      <c r="AW22" s="12" t="s">
        <v>230</v>
      </c>
    </row>
    <row r="23" spans="1:49" ht="15.75">
      <c r="A23" s="120">
        <v>19</v>
      </c>
      <c r="B23" s="8" t="s">
        <v>231</v>
      </c>
      <c r="C23" s="8">
        <v>188.16000000000003</v>
      </c>
      <c r="D23" s="12" t="s">
        <v>37</v>
      </c>
      <c r="E23" s="12" t="s">
        <v>233</v>
      </c>
      <c r="F23" s="125">
        <v>41698</v>
      </c>
      <c r="G23" s="16" t="s">
        <v>234</v>
      </c>
      <c r="H23" s="12" t="s">
        <v>37</v>
      </c>
      <c r="I23" s="122">
        <v>40075</v>
      </c>
      <c r="J23" s="12" t="s">
        <v>235</v>
      </c>
      <c r="K23" s="12" t="s">
        <v>236</v>
      </c>
      <c r="L23" s="12" t="s">
        <v>237</v>
      </c>
      <c r="M23" s="12">
        <v>7006471245</v>
      </c>
      <c r="N23" s="12">
        <v>9419726981</v>
      </c>
      <c r="O23" s="12"/>
      <c r="P23" s="12" t="s">
        <v>58</v>
      </c>
      <c r="Q23" s="12"/>
      <c r="R23" s="144" t="s">
        <v>42</v>
      </c>
      <c r="S23" s="12" t="s">
        <v>59</v>
      </c>
      <c r="T23" s="12" t="s">
        <v>238</v>
      </c>
      <c r="U23" s="12" t="s">
        <v>239</v>
      </c>
      <c r="V23" s="12"/>
      <c r="W23" s="12" t="s">
        <v>240</v>
      </c>
      <c r="X23" s="12" t="s">
        <v>241</v>
      </c>
      <c r="Y23" s="12" t="s">
        <v>216</v>
      </c>
      <c r="Z23" s="120">
        <v>19</v>
      </c>
      <c r="AA23" s="8" t="s">
        <v>231</v>
      </c>
      <c r="AB23" s="127" t="s">
        <v>232</v>
      </c>
      <c r="AC23" s="12" t="s">
        <v>233</v>
      </c>
      <c r="AD23" s="125">
        <v>41698</v>
      </c>
      <c r="AE23" s="16" t="s">
        <v>234</v>
      </c>
      <c r="AF23" s="12" t="s">
        <v>37</v>
      </c>
      <c r="AG23" s="122">
        <v>40075</v>
      </c>
      <c r="AH23" s="12" t="s">
        <v>235</v>
      </c>
      <c r="AI23" s="12" t="s">
        <v>236</v>
      </c>
      <c r="AJ23" s="12" t="s">
        <v>237</v>
      </c>
      <c r="AK23" s="12">
        <v>11832982717</v>
      </c>
      <c r="AL23" s="12">
        <v>14246238453</v>
      </c>
      <c r="AM23" s="12"/>
      <c r="AN23" s="12" t="s">
        <v>58</v>
      </c>
      <c r="AO23" s="12"/>
      <c r="AP23" s="144" t="s">
        <v>42</v>
      </c>
      <c r="AQ23" s="12" t="s">
        <v>59</v>
      </c>
      <c r="AR23" s="12" t="s">
        <v>238</v>
      </c>
      <c r="AS23" s="12" t="s">
        <v>239</v>
      </c>
      <c r="AT23" s="12"/>
      <c r="AU23" s="12" t="s">
        <v>240</v>
      </c>
      <c r="AV23" s="12" t="s">
        <v>241</v>
      </c>
      <c r="AW23" s="12" t="s">
        <v>216</v>
      </c>
    </row>
    <row r="24" spans="1:49" ht="15.75">
      <c r="A24" s="120">
        <v>20</v>
      </c>
      <c r="B24" s="8" t="s">
        <v>242</v>
      </c>
      <c r="C24" s="8">
        <v>143.36000000000001</v>
      </c>
      <c r="D24" s="12" t="s">
        <v>37</v>
      </c>
      <c r="E24" s="12" t="s">
        <v>243</v>
      </c>
      <c r="F24" s="125">
        <v>43543</v>
      </c>
      <c r="G24" s="16" t="s">
        <v>244</v>
      </c>
      <c r="H24" s="12" t="s">
        <v>37</v>
      </c>
      <c r="I24" s="123">
        <v>39949</v>
      </c>
      <c r="J24" s="12" t="s">
        <v>245</v>
      </c>
      <c r="K24" s="12" t="s">
        <v>246</v>
      </c>
      <c r="L24" s="12" t="s">
        <v>247</v>
      </c>
      <c r="M24" s="12">
        <v>9797401145</v>
      </c>
      <c r="N24" s="12">
        <v>9622006222</v>
      </c>
      <c r="O24" s="12"/>
      <c r="P24" s="12" t="s">
        <v>58</v>
      </c>
      <c r="Q24" s="12"/>
      <c r="R24" s="144" t="s">
        <v>42</v>
      </c>
      <c r="S24" s="12" t="s">
        <v>70</v>
      </c>
      <c r="T24" s="12" t="s">
        <v>248</v>
      </c>
      <c r="U24" s="12" t="s">
        <v>249</v>
      </c>
      <c r="V24" s="12"/>
      <c r="W24" s="12" t="s">
        <v>250</v>
      </c>
      <c r="X24" s="12" t="s">
        <v>251</v>
      </c>
      <c r="Y24" s="12" t="s">
        <v>252</v>
      </c>
      <c r="Z24" s="120">
        <v>20</v>
      </c>
      <c r="AA24" s="8" t="s">
        <v>242</v>
      </c>
      <c r="AB24" s="127"/>
      <c r="AC24" s="12" t="s">
        <v>243</v>
      </c>
      <c r="AD24" s="125">
        <v>43543</v>
      </c>
      <c r="AE24" s="16" t="s">
        <v>244</v>
      </c>
      <c r="AF24" s="12" t="s">
        <v>37</v>
      </c>
      <c r="AG24" s="123">
        <v>39949</v>
      </c>
      <c r="AH24" s="12" t="s">
        <v>245</v>
      </c>
      <c r="AI24" s="12" t="s">
        <v>246</v>
      </c>
      <c r="AJ24" s="12" t="s">
        <v>247</v>
      </c>
      <c r="AK24" s="12">
        <v>9446611299</v>
      </c>
      <c r="AL24" s="12">
        <v>9271216376</v>
      </c>
      <c r="AM24" s="12"/>
      <c r="AN24" s="12" t="s">
        <v>58</v>
      </c>
      <c r="AO24" s="12"/>
      <c r="AP24" s="144" t="s">
        <v>42</v>
      </c>
      <c r="AQ24" s="12" t="s">
        <v>70</v>
      </c>
      <c r="AR24" s="12" t="s">
        <v>248</v>
      </c>
      <c r="AS24" s="12" t="s">
        <v>249</v>
      </c>
      <c r="AT24" s="12"/>
      <c r="AU24" s="12" t="s">
        <v>250</v>
      </c>
      <c r="AV24" s="12" t="s">
        <v>251</v>
      </c>
      <c r="AW24" s="12" t="s">
        <v>253</v>
      </c>
    </row>
    <row r="25" spans="1:49" ht="15.75">
      <c r="A25" s="120">
        <v>21</v>
      </c>
      <c r="B25" s="8" t="s">
        <v>254</v>
      </c>
      <c r="C25" s="8">
        <v>163.52000000000001</v>
      </c>
      <c r="D25" s="12" t="s">
        <v>81</v>
      </c>
      <c r="E25" s="12" t="s">
        <v>256</v>
      </c>
      <c r="F25" s="125">
        <v>41705</v>
      </c>
      <c r="G25" s="16" t="s">
        <v>257</v>
      </c>
      <c r="H25" s="12" t="s">
        <v>81</v>
      </c>
      <c r="I25" s="123">
        <v>39998</v>
      </c>
      <c r="J25" s="12" t="s">
        <v>258</v>
      </c>
      <c r="K25" s="12" t="s">
        <v>259</v>
      </c>
      <c r="L25" s="12" t="s">
        <v>260</v>
      </c>
      <c r="M25" s="12">
        <v>9419987777</v>
      </c>
      <c r="N25" s="12">
        <v>9697576877</v>
      </c>
      <c r="O25" s="12"/>
      <c r="P25" s="12" t="s">
        <v>58</v>
      </c>
      <c r="Q25" s="12"/>
      <c r="R25" s="144" t="s">
        <v>42</v>
      </c>
      <c r="S25" s="12" t="s">
        <v>59</v>
      </c>
      <c r="T25" s="12" t="s">
        <v>261</v>
      </c>
      <c r="U25" s="12" t="s">
        <v>262</v>
      </c>
      <c r="V25" s="12"/>
      <c r="W25" s="12" t="s">
        <v>263</v>
      </c>
      <c r="X25" s="12" t="s">
        <v>74</v>
      </c>
      <c r="Y25" s="12" t="s">
        <v>264</v>
      </c>
      <c r="Z25" s="120">
        <v>21</v>
      </c>
      <c r="AA25" s="8" t="s">
        <v>254</v>
      </c>
      <c r="AB25" s="127" t="s">
        <v>255</v>
      </c>
      <c r="AC25" s="12" t="s">
        <v>256</v>
      </c>
      <c r="AD25" s="125">
        <v>41705</v>
      </c>
      <c r="AE25" s="16" t="s">
        <v>257</v>
      </c>
      <c r="AF25" s="12" t="s">
        <v>81</v>
      </c>
      <c r="AG25" s="123">
        <v>39910</v>
      </c>
      <c r="AH25" s="12" t="s">
        <v>258</v>
      </c>
      <c r="AI25" s="12" t="s">
        <v>259</v>
      </c>
      <c r="AJ25" s="12" t="s">
        <v>260</v>
      </c>
      <c r="AK25" s="12">
        <v>9975165977</v>
      </c>
      <c r="AL25" s="12">
        <v>10252755077</v>
      </c>
      <c r="AM25" s="12"/>
      <c r="AN25" s="12" t="s">
        <v>58</v>
      </c>
      <c r="AO25" s="12"/>
      <c r="AP25" s="144" t="s">
        <v>42</v>
      </c>
      <c r="AQ25" s="12" t="s">
        <v>59</v>
      </c>
      <c r="AR25" s="12" t="s">
        <v>261</v>
      </c>
      <c r="AS25" s="12" t="s">
        <v>262</v>
      </c>
      <c r="AT25" s="12"/>
      <c r="AU25" s="12" t="s">
        <v>263</v>
      </c>
      <c r="AV25" s="12" t="s">
        <v>74</v>
      </c>
      <c r="AW25" s="12" t="s">
        <v>264</v>
      </c>
    </row>
    <row r="26" spans="1:49" ht="15.75">
      <c r="A26" s="120">
        <v>22</v>
      </c>
      <c r="B26" s="8" t="s">
        <v>265</v>
      </c>
      <c r="C26" s="8">
        <v>151.20000000000002</v>
      </c>
      <c r="D26" s="12" t="s">
        <v>37</v>
      </c>
      <c r="E26" s="12" t="s">
        <v>267</v>
      </c>
      <c r="F26" s="125">
        <v>42025</v>
      </c>
      <c r="G26" s="16" t="s">
        <v>268</v>
      </c>
      <c r="H26" s="12" t="s">
        <v>37</v>
      </c>
      <c r="I26" s="123">
        <v>39793</v>
      </c>
      <c r="J26" s="12" t="s">
        <v>269</v>
      </c>
      <c r="K26" s="12" t="s">
        <v>270</v>
      </c>
      <c r="L26" s="12" t="s">
        <v>271</v>
      </c>
      <c r="M26" s="12">
        <v>9086199919</v>
      </c>
      <c r="N26" s="12">
        <v>6006228543</v>
      </c>
      <c r="O26" s="12"/>
      <c r="P26" s="12" t="s">
        <v>58</v>
      </c>
      <c r="Q26" s="12"/>
      <c r="R26" s="144" t="s">
        <v>42</v>
      </c>
      <c r="S26" s="12" t="s">
        <v>59</v>
      </c>
      <c r="T26" s="12" t="s">
        <v>272</v>
      </c>
      <c r="U26" s="12" t="s">
        <v>187</v>
      </c>
      <c r="V26" s="12"/>
      <c r="W26" s="12"/>
      <c r="X26" s="12"/>
      <c r="Y26" s="12" t="s">
        <v>273</v>
      </c>
      <c r="Z26" s="120">
        <v>22</v>
      </c>
      <c r="AA26" s="8" t="s">
        <v>265</v>
      </c>
      <c r="AB26" s="127" t="s">
        <v>266</v>
      </c>
      <c r="AC26" s="12" t="s">
        <v>267</v>
      </c>
      <c r="AD26" s="125">
        <v>42025</v>
      </c>
      <c r="AE26" s="16" t="s">
        <v>268</v>
      </c>
      <c r="AF26" s="12" t="s">
        <v>37</v>
      </c>
      <c r="AG26" s="123">
        <v>39764</v>
      </c>
      <c r="AH26" s="12" t="s">
        <v>269</v>
      </c>
      <c r="AI26" s="12" t="s">
        <v>270</v>
      </c>
      <c r="AJ26" s="12" t="s">
        <v>271</v>
      </c>
      <c r="AK26" s="12">
        <v>2926257167</v>
      </c>
      <c r="AL26" s="12">
        <v>-153714209</v>
      </c>
      <c r="AM26" s="12"/>
      <c r="AN26" s="12" t="s">
        <v>58</v>
      </c>
      <c r="AO26" s="12"/>
      <c r="AP26" s="144" t="s">
        <v>42</v>
      </c>
      <c r="AQ26" s="12" t="s">
        <v>59</v>
      </c>
      <c r="AR26" s="12" t="s">
        <v>272</v>
      </c>
      <c r="AS26" s="12" t="s">
        <v>187</v>
      </c>
      <c r="AT26" s="12"/>
      <c r="AU26" s="12"/>
      <c r="AV26" s="12"/>
      <c r="AW26" s="12" t="s">
        <v>274</v>
      </c>
    </row>
    <row r="27" spans="1:49" ht="15.75">
      <c r="A27" s="120">
        <v>23</v>
      </c>
      <c r="B27" s="8" t="s">
        <v>275</v>
      </c>
      <c r="C27" s="8">
        <v>198.24</v>
      </c>
      <c r="D27" s="12" t="s">
        <v>81</v>
      </c>
      <c r="E27" s="12" t="s">
        <v>277</v>
      </c>
      <c r="F27" s="125">
        <v>40938</v>
      </c>
      <c r="G27" s="16" t="s">
        <v>278</v>
      </c>
      <c r="H27" s="12" t="s">
        <v>81</v>
      </c>
      <c r="I27" s="123">
        <v>39836</v>
      </c>
      <c r="J27" s="12" t="s">
        <v>279</v>
      </c>
      <c r="K27" s="12" t="s">
        <v>280</v>
      </c>
      <c r="L27" s="12" t="s">
        <v>281</v>
      </c>
      <c r="M27" s="12">
        <v>941209296</v>
      </c>
      <c r="N27" s="12">
        <v>9419655923</v>
      </c>
      <c r="O27" s="12"/>
      <c r="P27" s="12" t="s">
        <v>58</v>
      </c>
      <c r="Q27" s="12"/>
      <c r="R27" s="144" t="s">
        <v>42</v>
      </c>
      <c r="S27" s="12" t="s">
        <v>125</v>
      </c>
      <c r="T27" s="12" t="s">
        <v>147</v>
      </c>
      <c r="U27" s="12" t="s">
        <v>187</v>
      </c>
      <c r="V27" s="12"/>
      <c r="W27" s="12" t="s">
        <v>282</v>
      </c>
      <c r="X27" s="12" t="s">
        <v>137</v>
      </c>
      <c r="Y27" s="12" t="s">
        <v>283</v>
      </c>
      <c r="Z27" s="120">
        <v>23</v>
      </c>
      <c r="AA27" s="8" t="s">
        <v>275</v>
      </c>
      <c r="AB27" s="127" t="s">
        <v>276</v>
      </c>
      <c r="AC27" s="12" t="s">
        <v>277</v>
      </c>
      <c r="AD27" s="125">
        <v>40938</v>
      </c>
      <c r="AE27" s="16" t="s">
        <v>278</v>
      </c>
      <c r="AF27" s="12" t="s">
        <v>81</v>
      </c>
      <c r="AG27" s="123">
        <v>39836</v>
      </c>
      <c r="AH27" s="12" t="s">
        <v>279</v>
      </c>
      <c r="AI27" s="12" t="s">
        <v>280</v>
      </c>
      <c r="AJ27" s="12" t="s">
        <v>281</v>
      </c>
      <c r="AK27" s="12">
        <v>17898102550</v>
      </c>
      <c r="AL27" s="12">
        <v>26376549177</v>
      </c>
      <c r="AM27" s="12"/>
      <c r="AN27" s="12" t="s">
        <v>58</v>
      </c>
      <c r="AO27" s="12"/>
      <c r="AP27" s="144" t="s">
        <v>42</v>
      </c>
      <c r="AQ27" s="12" t="s">
        <v>125</v>
      </c>
      <c r="AR27" s="12" t="s">
        <v>147</v>
      </c>
      <c r="AS27" s="12" t="s">
        <v>187</v>
      </c>
      <c r="AT27" s="12"/>
      <c r="AU27" s="12" t="s">
        <v>282</v>
      </c>
      <c r="AV27" s="12" t="s">
        <v>137</v>
      </c>
      <c r="AW27" s="12" t="s">
        <v>284</v>
      </c>
    </row>
    <row r="28" spans="1:49" ht="15.75">
      <c r="A28" s="120">
        <v>24</v>
      </c>
      <c r="B28" s="8" t="s">
        <v>285</v>
      </c>
      <c r="C28" s="8">
        <v>184.8</v>
      </c>
      <c r="D28" s="12" t="s">
        <v>37</v>
      </c>
      <c r="E28" s="12" t="s">
        <v>287</v>
      </c>
      <c r="F28" s="128" t="s">
        <v>288</v>
      </c>
      <c r="G28" s="16" t="s">
        <v>289</v>
      </c>
      <c r="H28" s="12" t="s">
        <v>37</v>
      </c>
      <c r="I28" s="124" t="s">
        <v>290</v>
      </c>
      <c r="J28" s="12" t="s">
        <v>291</v>
      </c>
      <c r="K28" s="12" t="s">
        <v>292</v>
      </c>
      <c r="L28" s="12" t="s">
        <v>293</v>
      </c>
      <c r="M28" s="12">
        <v>8082032217</v>
      </c>
      <c r="N28" s="12">
        <v>8082481706</v>
      </c>
      <c r="O28" s="12"/>
      <c r="P28" s="12" t="s">
        <v>58</v>
      </c>
      <c r="Q28" s="12"/>
      <c r="R28" s="144" t="s">
        <v>42</v>
      </c>
      <c r="S28" s="12" t="s">
        <v>59</v>
      </c>
      <c r="T28" s="12" t="s">
        <v>294</v>
      </c>
      <c r="U28" s="12" t="s">
        <v>295</v>
      </c>
      <c r="V28" s="12"/>
      <c r="W28" s="12" t="s">
        <v>296</v>
      </c>
      <c r="X28" s="12" t="s">
        <v>74</v>
      </c>
      <c r="Y28" s="12" t="s">
        <v>167</v>
      </c>
      <c r="Z28" s="120">
        <v>24</v>
      </c>
      <c r="AA28" s="8" t="s">
        <v>285</v>
      </c>
      <c r="AB28" s="127" t="s">
        <v>286</v>
      </c>
      <c r="AC28" s="12" t="s">
        <v>287</v>
      </c>
      <c r="AD28" s="128" t="s">
        <v>297</v>
      </c>
      <c r="AE28" s="16" t="s">
        <v>289</v>
      </c>
      <c r="AF28" s="12" t="s">
        <v>37</v>
      </c>
      <c r="AG28" s="124" t="s">
        <v>298</v>
      </c>
      <c r="AH28" s="12" t="s">
        <v>291</v>
      </c>
      <c r="AI28" s="12" t="s">
        <v>292</v>
      </c>
      <c r="AJ28" s="12" t="s">
        <v>293</v>
      </c>
      <c r="AK28" s="12">
        <v>8082931195</v>
      </c>
      <c r="AL28" s="12">
        <v>8083380684</v>
      </c>
      <c r="AM28" s="12"/>
      <c r="AN28" s="12" t="s">
        <v>58</v>
      </c>
      <c r="AO28" s="12"/>
      <c r="AP28" s="144" t="s">
        <v>42</v>
      </c>
      <c r="AQ28" s="12" t="s">
        <v>59</v>
      </c>
      <c r="AR28" s="12" t="s">
        <v>294</v>
      </c>
      <c r="AS28" s="12" t="s">
        <v>295</v>
      </c>
      <c r="AT28" s="12"/>
      <c r="AU28" s="12" t="s">
        <v>296</v>
      </c>
      <c r="AV28" s="12" t="s">
        <v>74</v>
      </c>
      <c r="AW28" s="12" t="s">
        <v>167</v>
      </c>
    </row>
    <row r="29" spans="1:49" ht="15.75">
      <c r="A29" s="120">
        <v>25</v>
      </c>
      <c r="B29" s="8" t="s">
        <v>299</v>
      </c>
      <c r="C29" s="8">
        <v>171.36</v>
      </c>
      <c r="D29" s="12" t="s">
        <v>37</v>
      </c>
      <c r="E29" s="12" t="s">
        <v>301</v>
      </c>
      <c r="F29" s="125">
        <v>43859</v>
      </c>
      <c r="G29" s="16" t="s">
        <v>302</v>
      </c>
      <c r="H29" s="12" t="s">
        <v>37</v>
      </c>
      <c r="I29" s="129">
        <v>39968</v>
      </c>
      <c r="J29" s="12" t="s">
        <v>303</v>
      </c>
      <c r="K29" s="12" t="s">
        <v>304</v>
      </c>
      <c r="L29" s="12" t="s">
        <v>305</v>
      </c>
      <c r="M29" s="12">
        <v>7006209515</v>
      </c>
      <c r="N29" s="12">
        <v>7006347388</v>
      </c>
      <c r="O29" s="12"/>
      <c r="P29" s="12" t="s">
        <v>58</v>
      </c>
      <c r="Q29" s="12"/>
      <c r="R29" s="144" t="s">
        <v>42</v>
      </c>
      <c r="S29" s="12" t="s">
        <v>306</v>
      </c>
      <c r="T29" s="12" t="s">
        <v>307</v>
      </c>
      <c r="U29" s="12"/>
      <c r="V29" s="12"/>
      <c r="W29" s="12"/>
      <c r="X29" s="12"/>
      <c r="Y29" s="12" t="s">
        <v>230</v>
      </c>
      <c r="Z29" s="120">
        <v>25</v>
      </c>
      <c r="AA29" s="8" t="s">
        <v>299</v>
      </c>
      <c r="AB29" s="127" t="s">
        <v>300</v>
      </c>
      <c r="AC29" s="12" t="s">
        <v>301</v>
      </c>
      <c r="AD29" s="125">
        <v>43860</v>
      </c>
      <c r="AE29" s="16" t="s">
        <v>302</v>
      </c>
      <c r="AF29" s="12" t="s">
        <v>37</v>
      </c>
      <c r="AG29" s="129">
        <v>39910</v>
      </c>
      <c r="AH29" s="12" t="s">
        <v>303</v>
      </c>
      <c r="AI29" s="12" t="s">
        <v>304</v>
      </c>
      <c r="AJ29" s="12" t="s">
        <v>305</v>
      </c>
      <c r="AK29" s="12">
        <v>7006485261</v>
      </c>
      <c r="AL29" s="12">
        <v>7006623134</v>
      </c>
      <c r="AM29" s="12"/>
      <c r="AN29" s="12" t="s">
        <v>58</v>
      </c>
      <c r="AO29" s="12"/>
      <c r="AP29" s="144" t="s">
        <v>42</v>
      </c>
      <c r="AQ29" s="12" t="s">
        <v>306</v>
      </c>
      <c r="AR29" s="12" t="s">
        <v>307</v>
      </c>
      <c r="AS29" s="12"/>
      <c r="AT29" s="12"/>
      <c r="AU29" s="12"/>
      <c r="AV29" s="12"/>
      <c r="AW29" s="12" t="s">
        <v>308</v>
      </c>
    </row>
    <row r="30" spans="1:49" ht="15.75">
      <c r="A30" s="120">
        <v>26</v>
      </c>
      <c r="B30" s="8" t="s">
        <v>309</v>
      </c>
      <c r="C30" s="8">
        <v>198.24</v>
      </c>
      <c r="D30" s="12" t="s">
        <v>81</v>
      </c>
      <c r="E30" s="12" t="s">
        <v>311</v>
      </c>
      <c r="F30" s="130" t="s">
        <v>312</v>
      </c>
      <c r="G30" s="16" t="s">
        <v>313</v>
      </c>
      <c r="H30" s="12" t="s">
        <v>81</v>
      </c>
      <c r="I30" s="124" t="s">
        <v>314</v>
      </c>
      <c r="J30" s="12" t="s">
        <v>315</v>
      </c>
      <c r="K30" s="12" t="s">
        <v>316</v>
      </c>
      <c r="L30" s="12" t="s">
        <v>317</v>
      </c>
      <c r="M30" s="12">
        <v>6005068375</v>
      </c>
      <c r="N30" s="12">
        <v>7006278284</v>
      </c>
      <c r="O30" s="12"/>
      <c r="P30" s="12" t="s">
        <v>58</v>
      </c>
      <c r="Q30" s="12"/>
      <c r="R30" s="144" t="s">
        <v>42</v>
      </c>
      <c r="S30" s="12" t="s">
        <v>318</v>
      </c>
      <c r="T30" s="12" t="s">
        <v>319</v>
      </c>
      <c r="U30" s="12" t="s">
        <v>72</v>
      </c>
      <c r="V30" s="12"/>
      <c r="W30" s="12" t="s">
        <v>320</v>
      </c>
      <c r="X30" s="12" t="s">
        <v>137</v>
      </c>
      <c r="Y30" s="12" t="s">
        <v>321</v>
      </c>
      <c r="Z30" s="120">
        <v>26</v>
      </c>
      <c r="AA30" s="8" t="s">
        <v>309</v>
      </c>
      <c r="AB30" s="127" t="s">
        <v>310</v>
      </c>
      <c r="AC30" s="12" t="s">
        <v>311</v>
      </c>
      <c r="AD30" s="130" t="s">
        <v>322</v>
      </c>
      <c r="AE30" s="16" t="s">
        <v>313</v>
      </c>
      <c r="AF30" s="12" t="s">
        <v>81</v>
      </c>
      <c r="AG30" s="124" t="s">
        <v>323</v>
      </c>
      <c r="AH30" s="12" t="s">
        <v>315</v>
      </c>
      <c r="AI30" s="12" t="s">
        <v>316</v>
      </c>
      <c r="AJ30" s="12" t="s">
        <v>317</v>
      </c>
      <c r="AK30" s="12">
        <v>8007488193</v>
      </c>
      <c r="AL30" s="12">
        <v>9008698102</v>
      </c>
      <c r="AM30" s="12"/>
      <c r="AN30" s="12" t="s">
        <v>58</v>
      </c>
      <c r="AO30" s="12"/>
      <c r="AP30" s="144" t="s">
        <v>42</v>
      </c>
      <c r="AQ30" s="12" t="s">
        <v>318</v>
      </c>
      <c r="AR30" s="12" t="s">
        <v>319</v>
      </c>
      <c r="AS30" s="12" t="s">
        <v>72</v>
      </c>
      <c r="AT30" s="12"/>
      <c r="AU30" s="12" t="s">
        <v>320</v>
      </c>
      <c r="AV30" s="12" t="s">
        <v>137</v>
      </c>
      <c r="AW30" s="12" t="s">
        <v>324</v>
      </c>
    </row>
    <row r="31" spans="1:49" ht="15.75">
      <c r="A31" s="120">
        <v>27</v>
      </c>
      <c r="B31" s="8" t="s">
        <v>325</v>
      </c>
      <c r="C31" s="8">
        <v>166.88000000000002</v>
      </c>
      <c r="D31" s="12" t="s">
        <v>81</v>
      </c>
      <c r="E31" s="12" t="s">
        <v>327</v>
      </c>
      <c r="F31" s="128" t="s">
        <v>328</v>
      </c>
      <c r="G31" s="16" t="s">
        <v>329</v>
      </c>
      <c r="H31" s="12" t="s">
        <v>81</v>
      </c>
      <c r="I31" s="123">
        <v>40079</v>
      </c>
      <c r="J31" s="12" t="s">
        <v>330</v>
      </c>
      <c r="K31" s="12" t="s">
        <v>331</v>
      </c>
      <c r="L31" s="12" t="s">
        <v>332</v>
      </c>
      <c r="M31" s="12">
        <v>9419362280</v>
      </c>
      <c r="N31" s="12">
        <v>8803176108</v>
      </c>
      <c r="O31" s="12"/>
      <c r="P31" s="12"/>
      <c r="Q31" s="12"/>
      <c r="R31" s="144" t="s">
        <v>42</v>
      </c>
      <c r="S31" s="12" t="s">
        <v>125</v>
      </c>
      <c r="T31" s="12" t="s">
        <v>333</v>
      </c>
      <c r="U31" s="12" t="s">
        <v>249</v>
      </c>
      <c r="V31" s="12"/>
      <c r="W31" s="12" t="s">
        <v>334</v>
      </c>
      <c r="X31" s="12" t="s">
        <v>335</v>
      </c>
      <c r="Y31" s="12" t="s">
        <v>336</v>
      </c>
      <c r="Z31" s="120">
        <v>27</v>
      </c>
      <c r="AA31" s="8" t="s">
        <v>325</v>
      </c>
      <c r="AB31" s="127" t="s">
        <v>326</v>
      </c>
      <c r="AC31" s="12" t="s">
        <v>327</v>
      </c>
      <c r="AD31" s="128" t="s">
        <v>337</v>
      </c>
      <c r="AE31" s="16" t="s">
        <v>329</v>
      </c>
      <c r="AF31" s="12" t="s">
        <v>81</v>
      </c>
      <c r="AG31" s="123">
        <v>40080</v>
      </c>
      <c r="AH31" s="12" t="s">
        <v>330</v>
      </c>
      <c r="AI31" s="12" t="s">
        <v>331</v>
      </c>
      <c r="AJ31" s="12" t="s">
        <v>332</v>
      </c>
      <c r="AK31" s="12">
        <v>8186989936</v>
      </c>
      <c r="AL31" s="12">
        <v>7570803764</v>
      </c>
      <c r="AM31" s="12"/>
      <c r="AN31" s="12"/>
      <c r="AO31" s="12"/>
      <c r="AP31" s="144" t="s">
        <v>42</v>
      </c>
      <c r="AQ31" s="12" t="s">
        <v>125</v>
      </c>
      <c r="AR31" s="12" t="s">
        <v>333</v>
      </c>
      <c r="AS31" s="12" t="s">
        <v>249</v>
      </c>
      <c r="AT31" s="12"/>
      <c r="AU31" s="12" t="s">
        <v>334</v>
      </c>
      <c r="AV31" s="12" t="s">
        <v>335</v>
      </c>
      <c r="AW31" s="12" t="s">
        <v>338</v>
      </c>
    </row>
    <row r="32" spans="1:49" ht="15.75">
      <c r="A32" s="120">
        <v>28</v>
      </c>
      <c r="B32" s="8" t="s">
        <v>339</v>
      </c>
      <c r="C32" s="8">
        <v>0</v>
      </c>
      <c r="D32" s="12" t="s">
        <v>81</v>
      </c>
      <c r="E32" s="12" t="s">
        <v>340</v>
      </c>
      <c r="F32" s="125">
        <v>44623</v>
      </c>
      <c r="G32" s="16" t="s">
        <v>341</v>
      </c>
      <c r="H32" s="12" t="s">
        <v>81</v>
      </c>
      <c r="I32" s="124" t="s">
        <v>342</v>
      </c>
      <c r="J32" s="12" t="s">
        <v>343</v>
      </c>
      <c r="K32" s="12" t="s">
        <v>344</v>
      </c>
      <c r="L32" s="12" t="s">
        <v>345</v>
      </c>
      <c r="M32" s="12">
        <v>9149990419</v>
      </c>
      <c r="N32" s="12">
        <v>6005375988</v>
      </c>
      <c r="O32" s="12"/>
      <c r="P32" s="12"/>
      <c r="Q32" s="12"/>
      <c r="R32" s="144" t="s">
        <v>42</v>
      </c>
      <c r="S32" s="12" t="s">
        <v>306</v>
      </c>
      <c r="T32" s="12" t="s">
        <v>113</v>
      </c>
      <c r="U32" s="12" t="s">
        <v>346</v>
      </c>
      <c r="V32" s="12"/>
      <c r="W32" s="12" t="s">
        <v>347</v>
      </c>
      <c r="X32" s="12" t="s">
        <v>348</v>
      </c>
      <c r="Y32" s="12" t="s">
        <v>321</v>
      </c>
      <c r="Z32" s="120">
        <v>28</v>
      </c>
      <c r="AA32" s="8" t="s">
        <v>339</v>
      </c>
      <c r="AB32" s="127"/>
      <c r="AC32" s="12" t="s">
        <v>340</v>
      </c>
      <c r="AD32" s="125">
        <v>44624</v>
      </c>
      <c r="AE32" s="16" t="s">
        <v>341</v>
      </c>
      <c r="AF32" s="12" t="s">
        <v>81</v>
      </c>
      <c r="AG32" s="124" t="s">
        <v>349</v>
      </c>
      <c r="AH32" s="12" t="s">
        <v>343</v>
      </c>
      <c r="AI32" s="12" t="s">
        <v>344</v>
      </c>
      <c r="AJ32" s="12" t="s">
        <v>345</v>
      </c>
      <c r="AK32" s="12">
        <v>2860761557</v>
      </c>
      <c r="AL32" s="12">
        <v>-283852874</v>
      </c>
      <c r="AM32" s="12"/>
      <c r="AN32" s="12"/>
      <c r="AO32" s="12"/>
      <c r="AP32" s="144" t="s">
        <v>42</v>
      </c>
      <c r="AQ32" s="12" t="s">
        <v>306</v>
      </c>
      <c r="AR32" s="12" t="s">
        <v>113</v>
      </c>
      <c r="AS32" s="12" t="s">
        <v>346</v>
      </c>
      <c r="AT32" s="12"/>
      <c r="AU32" s="12" t="s">
        <v>347</v>
      </c>
      <c r="AV32" s="12" t="s">
        <v>348</v>
      </c>
      <c r="AW32" s="12" t="s">
        <v>324</v>
      </c>
    </row>
    <row r="33" spans="1:49" ht="15.75">
      <c r="A33" s="120">
        <v>29</v>
      </c>
      <c r="B33" s="8" t="s">
        <v>350</v>
      </c>
      <c r="C33" s="8">
        <v>192.64000000000001</v>
      </c>
      <c r="D33" s="12" t="s">
        <v>37</v>
      </c>
      <c r="E33" s="12" t="s">
        <v>352</v>
      </c>
      <c r="F33" s="128" t="s">
        <v>353</v>
      </c>
      <c r="G33" s="16" t="s">
        <v>354</v>
      </c>
      <c r="H33" s="12" t="s">
        <v>37</v>
      </c>
      <c r="I33" s="123">
        <v>39926</v>
      </c>
      <c r="J33" s="12" t="s">
        <v>355</v>
      </c>
      <c r="K33" s="12" t="s">
        <v>356</v>
      </c>
      <c r="L33" s="12" t="s">
        <v>357</v>
      </c>
      <c r="M33" s="12">
        <v>7051374870</v>
      </c>
      <c r="N33" s="12">
        <v>7006312880</v>
      </c>
      <c r="O33" s="12"/>
      <c r="P33" s="12"/>
      <c r="Q33" s="12"/>
      <c r="R33" s="144" t="s">
        <v>42</v>
      </c>
      <c r="S33" s="12" t="s">
        <v>358</v>
      </c>
      <c r="T33" s="12" t="s">
        <v>359</v>
      </c>
      <c r="U33" s="12" t="s">
        <v>346</v>
      </c>
      <c r="V33" s="12"/>
      <c r="W33" s="12"/>
      <c r="X33" s="12"/>
      <c r="Y33" s="12" t="s">
        <v>216</v>
      </c>
      <c r="Z33" s="120">
        <v>29</v>
      </c>
      <c r="AA33" s="8" t="s">
        <v>350</v>
      </c>
      <c r="AB33" s="127" t="s">
        <v>351</v>
      </c>
      <c r="AC33" s="12" t="s">
        <v>352</v>
      </c>
      <c r="AD33" s="128" t="s">
        <v>360</v>
      </c>
      <c r="AE33" s="16" t="s">
        <v>354</v>
      </c>
      <c r="AF33" s="12" t="s">
        <v>37</v>
      </c>
      <c r="AG33" s="147" t="s">
        <v>361</v>
      </c>
      <c r="AH33" s="12" t="s">
        <v>355</v>
      </c>
      <c r="AI33" s="12" t="s">
        <v>356</v>
      </c>
      <c r="AJ33" s="12" t="s">
        <v>357</v>
      </c>
      <c r="AK33" s="12">
        <v>6961250890</v>
      </c>
      <c r="AL33" s="12">
        <v>6916188900</v>
      </c>
      <c r="AM33" s="12"/>
      <c r="AN33" s="12"/>
      <c r="AO33" s="12"/>
      <c r="AP33" s="144" t="s">
        <v>42</v>
      </c>
      <c r="AQ33" s="12" t="s">
        <v>358</v>
      </c>
      <c r="AR33" s="12" t="s">
        <v>359</v>
      </c>
      <c r="AS33" s="12" t="s">
        <v>346</v>
      </c>
      <c r="AT33" s="12"/>
      <c r="AU33" s="12"/>
      <c r="AV33" s="12"/>
      <c r="AW33" s="12" t="s">
        <v>216</v>
      </c>
    </row>
    <row r="34" spans="1:49">
      <c r="A34" s="120">
        <v>30</v>
      </c>
      <c r="B34" s="10" t="s">
        <v>362</v>
      </c>
      <c r="C34" s="8">
        <v>161.28000000000003</v>
      </c>
      <c r="D34" s="12" t="s">
        <v>81</v>
      </c>
      <c r="E34" s="12">
        <v>1509</v>
      </c>
      <c r="F34" s="131">
        <v>44996</v>
      </c>
      <c r="G34" s="16" t="s">
        <v>363</v>
      </c>
      <c r="H34" s="12" t="s">
        <v>81</v>
      </c>
      <c r="I34" s="132">
        <v>39907</v>
      </c>
      <c r="J34" s="12" t="s">
        <v>364</v>
      </c>
      <c r="K34" s="12" t="s">
        <v>365</v>
      </c>
      <c r="L34" s="12" t="s">
        <v>366</v>
      </c>
      <c r="M34" s="12">
        <v>9906728025</v>
      </c>
      <c r="N34" s="12">
        <v>7889573657</v>
      </c>
      <c r="O34" s="12"/>
      <c r="P34" s="12" t="s">
        <v>58</v>
      </c>
      <c r="Q34" s="12"/>
      <c r="R34" s="144" t="s">
        <v>42</v>
      </c>
      <c r="S34" s="12" t="s">
        <v>358</v>
      </c>
      <c r="T34" s="12" t="s">
        <v>367</v>
      </c>
      <c r="U34" s="12" t="s">
        <v>346</v>
      </c>
      <c r="V34" s="12"/>
      <c r="W34" s="12"/>
      <c r="X34" s="12"/>
      <c r="Y34" s="12" t="s">
        <v>308</v>
      </c>
      <c r="Z34" s="120">
        <v>30</v>
      </c>
      <c r="AA34" s="10" t="s">
        <v>362</v>
      </c>
      <c r="AB34" s="15"/>
      <c r="AC34" s="12">
        <v>1509</v>
      </c>
      <c r="AD34" s="131">
        <v>44996</v>
      </c>
      <c r="AE34" s="16"/>
      <c r="AF34" s="12" t="s">
        <v>81</v>
      </c>
      <c r="AG34" s="132">
        <v>39907</v>
      </c>
      <c r="AH34" s="12" t="s">
        <v>364</v>
      </c>
      <c r="AI34" s="12" t="s">
        <v>365</v>
      </c>
      <c r="AJ34" s="12" t="s">
        <v>366</v>
      </c>
      <c r="AK34" s="12">
        <v>5872419289</v>
      </c>
      <c r="AL34" s="12">
        <v>3855264921</v>
      </c>
      <c r="AM34" s="12"/>
      <c r="AN34" s="12" t="s">
        <v>58</v>
      </c>
      <c r="AO34" s="12"/>
      <c r="AP34" s="144" t="s">
        <v>42</v>
      </c>
      <c r="AQ34" s="12" t="s">
        <v>358</v>
      </c>
      <c r="AR34" s="12" t="s">
        <v>367</v>
      </c>
      <c r="AS34" s="12" t="s">
        <v>346</v>
      </c>
      <c r="AT34" s="12"/>
      <c r="AU34" s="12"/>
      <c r="AV34" s="12"/>
      <c r="AW34" s="12" t="s">
        <v>308</v>
      </c>
    </row>
    <row r="35" spans="1:49">
      <c r="A35" s="120">
        <v>31</v>
      </c>
      <c r="B35" s="10" t="s">
        <v>368</v>
      </c>
      <c r="C35" s="8">
        <v>156.80000000000001</v>
      </c>
      <c r="D35" s="12" t="s">
        <v>81</v>
      </c>
      <c r="E35" s="12">
        <v>1493</v>
      </c>
      <c r="F35" s="131">
        <v>44970</v>
      </c>
      <c r="G35" s="16" t="s">
        <v>369</v>
      </c>
      <c r="H35" s="12" t="s">
        <v>81</v>
      </c>
      <c r="I35" s="132">
        <v>40070</v>
      </c>
      <c r="J35" s="12" t="s">
        <v>370</v>
      </c>
      <c r="K35" s="12" t="s">
        <v>371</v>
      </c>
      <c r="L35" s="12" t="s">
        <v>372</v>
      </c>
      <c r="M35" s="12">
        <v>6005051215</v>
      </c>
      <c r="N35" s="12">
        <v>9419715046</v>
      </c>
      <c r="O35" s="12"/>
      <c r="P35" s="12" t="s">
        <v>58</v>
      </c>
      <c r="Q35" s="12"/>
      <c r="R35" s="12" t="s">
        <v>42</v>
      </c>
      <c r="S35" s="146" t="s">
        <v>373</v>
      </c>
      <c r="T35" s="12" t="s">
        <v>374</v>
      </c>
      <c r="U35" s="12" t="s">
        <v>346</v>
      </c>
      <c r="V35" s="12"/>
      <c r="W35" s="12"/>
      <c r="X35" s="12"/>
      <c r="Y35" s="12" t="s">
        <v>101</v>
      </c>
      <c r="Z35" s="120">
        <v>31</v>
      </c>
      <c r="AA35" s="10" t="s">
        <v>368</v>
      </c>
      <c r="AB35" s="15">
        <v>-6958</v>
      </c>
      <c r="AC35" s="12">
        <v>-15409</v>
      </c>
      <c r="AD35" s="131">
        <v>44970</v>
      </c>
      <c r="AE35" s="16" t="s">
        <v>369</v>
      </c>
      <c r="AF35" s="12" t="s">
        <v>81</v>
      </c>
      <c r="AG35" s="132">
        <v>40070</v>
      </c>
      <c r="AH35" s="12" t="s">
        <v>370</v>
      </c>
      <c r="AI35" s="12" t="s">
        <v>371</v>
      </c>
      <c r="AJ35" s="12" t="s">
        <v>372</v>
      </c>
      <c r="AK35" s="12">
        <v>12834378877</v>
      </c>
      <c r="AL35" s="12">
        <v>16249042708</v>
      </c>
      <c r="AM35" s="12"/>
      <c r="AN35" s="12" t="s">
        <v>58</v>
      </c>
      <c r="AO35" s="12"/>
      <c r="AP35" s="12" t="s">
        <v>42</v>
      </c>
      <c r="AQ35" s="146" t="s">
        <v>373</v>
      </c>
      <c r="AR35" s="12" t="s">
        <v>374</v>
      </c>
      <c r="AS35" s="12" t="s">
        <v>346</v>
      </c>
      <c r="AT35" s="12"/>
      <c r="AU35" s="12"/>
      <c r="AV35" s="12"/>
      <c r="AW35" s="12" t="s">
        <v>104</v>
      </c>
    </row>
    <row r="36" spans="1:49">
      <c r="A36" s="120">
        <v>32</v>
      </c>
      <c r="B36" s="133" t="s">
        <v>375</v>
      </c>
      <c r="C36" s="8">
        <v>141.12</v>
      </c>
      <c r="D36" s="12" t="s">
        <v>37</v>
      </c>
      <c r="E36" s="12">
        <v>1583</v>
      </c>
      <c r="F36" s="131">
        <v>45031</v>
      </c>
      <c r="G36" s="12">
        <v>301920002283</v>
      </c>
      <c r="H36" s="12" t="s">
        <v>37</v>
      </c>
      <c r="I36" s="132">
        <v>40001</v>
      </c>
      <c r="J36" s="12" t="s">
        <v>376</v>
      </c>
      <c r="K36" s="12" t="s">
        <v>377</v>
      </c>
      <c r="L36" s="12" t="s">
        <v>378</v>
      </c>
      <c r="M36" s="12">
        <v>9469202711</v>
      </c>
      <c r="N36" s="12">
        <v>6005668979</v>
      </c>
      <c r="O36" s="12"/>
      <c r="P36" s="12" t="s">
        <v>58</v>
      </c>
      <c r="Q36" s="12"/>
      <c r="R36" s="12"/>
      <c r="S36" s="12"/>
      <c r="T36" s="12" t="s">
        <v>379</v>
      </c>
      <c r="U36" s="12" t="s">
        <v>346</v>
      </c>
      <c r="V36" s="12"/>
      <c r="W36" s="12"/>
      <c r="X36" s="12"/>
      <c r="Y36" s="12" t="s">
        <v>167</v>
      </c>
      <c r="Z36" s="120">
        <v>32</v>
      </c>
      <c r="AA36" s="133" t="s">
        <v>380</v>
      </c>
      <c r="AB36" s="134">
        <v>-6779</v>
      </c>
      <c r="AC36" s="12">
        <v>-15141</v>
      </c>
      <c r="AD36" s="131">
        <v>45031</v>
      </c>
      <c r="AE36" s="12"/>
      <c r="AF36" s="12" t="s">
        <v>37</v>
      </c>
      <c r="AG36" s="132">
        <v>40063</v>
      </c>
      <c r="AH36" s="12" t="s">
        <v>376</v>
      </c>
      <c r="AI36" s="12" t="s">
        <v>377</v>
      </c>
      <c r="AJ36" s="12" t="s">
        <v>378</v>
      </c>
      <c r="AK36" s="12">
        <v>2542135247</v>
      </c>
      <c r="AL36" s="12">
        <v>-921398485</v>
      </c>
      <c r="AM36" s="12"/>
      <c r="AN36" s="12" t="s">
        <v>58</v>
      </c>
      <c r="AO36" s="12"/>
      <c r="AP36" s="12"/>
      <c r="AQ36" s="12"/>
      <c r="AR36" s="12" t="s">
        <v>379</v>
      </c>
      <c r="AS36" s="12" t="s">
        <v>346</v>
      </c>
      <c r="AT36" s="12"/>
      <c r="AU36" s="12"/>
      <c r="AV36" s="12"/>
      <c r="AW36" s="12" t="s">
        <v>167</v>
      </c>
    </row>
    <row r="37" spans="1:49">
      <c r="A37" s="120">
        <v>33</v>
      </c>
      <c r="B37" s="133" t="s">
        <v>381</v>
      </c>
      <c r="C37" s="8">
        <v>131.04000000000002</v>
      </c>
      <c r="D37" s="12" t="s">
        <v>37</v>
      </c>
      <c r="E37" s="12">
        <v>1573</v>
      </c>
      <c r="F37" s="131">
        <v>45024</v>
      </c>
      <c r="G37" s="12">
        <v>523673110714</v>
      </c>
      <c r="H37" s="12" t="s">
        <v>37</v>
      </c>
      <c r="I37" s="131">
        <v>40321</v>
      </c>
      <c r="J37" s="12" t="s">
        <v>382</v>
      </c>
      <c r="K37" s="12" t="s">
        <v>383</v>
      </c>
      <c r="L37" s="12" t="s">
        <v>384</v>
      </c>
      <c r="M37" s="12">
        <v>9622054215</v>
      </c>
      <c r="N37" s="12">
        <v>8494087720</v>
      </c>
      <c r="O37" s="12"/>
      <c r="P37" s="12" t="s">
        <v>385</v>
      </c>
      <c r="Q37" s="12"/>
      <c r="R37" s="12"/>
      <c r="S37" s="12"/>
      <c r="T37" s="12" t="s">
        <v>386</v>
      </c>
      <c r="U37" s="12" t="s">
        <v>386</v>
      </c>
      <c r="V37" s="12"/>
      <c r="W37" s="12"/>
      <c r="X37" s="12"/>
      <c r="Y37" s="12" t="s">
        <v>387</v>
      </c>
      <c r="Z37" s="120">
        <v>33</v>
      </c>
      <c r="AA37" s="133" t="s">
        <v>388</v>
      </c>
      <c r="AB37" s="134">
        <v>-6800</v>
      </c>
      <c r="AC37" s="12">
        <v>-15173</v>
      </c>
      <c r="AD37" s="131">
        <v>45024</v>
      </c>
      <c r="AE37" s="12"/>
      <c r="AF37" s="12"/>
      <c r="AG37" s="131"/>
      <c r="AH37" s="12" t="s">
        <v>382</v>
      </c>
      <c r="AI37" s="12" t="s">
        <v>383</v>
      </c>
      <c r="AJ37" s="12" t="s">
        <v>384</v>
      </c>
      <c r="AK37" s="12">
        <v>7366121225</v>
      </c>
      <c r="AL37" s="12">
        <v>6238154730</v>
      </c>
      <c r="AM37" s="12"/>
      <c r="AN37" s="12" t="s">
        <v>385</v>
      </c>
      <c r="AO37" s="12"/>
      <c r="AP37" s="12"/>
      <c r="AQ37" s="12"/>
      <c r="AR37" s="12" t="s">
        <v>386</v>
      </c>
      <c r="AS37" s="12" t="s">
        <v>386</v>
      </c>
      <c r="AT37" s="12"/>
      <c r="AU37" s="12"/>
      <c r="AV37" s="12"/>
      <c r="AW37" s="12" t="s">
        <v>190</v>
      </c>
    </row>
    <row r="39" spans="1:49">
      <c r="B39" s="430" t="s">
        <v>665</v>
      </c>
      <c r="C39" s="431">
        <v>33</v>
      </c>
      <c r="D39" s="431"/>
    </row>
    <row r="40" spans="1:49">
      <c r="B40" s="430" t="s">
        <v>666</v>
      </c>
      <c r="C40" s="431">
        <v>18</v>
      </c>
      <c r="D40" s="431"/>
    </row>
    <row r="41" spans="1:49">
      <c r="B41" s="430" t="s">
        <v>667</v>
      </c>
      <c r="C41" s="431">
        <v>15</v>
      </c>
      <c r="D41" s="431"/>
    </row>
    <row r="42" spans="1:49">
      <c r="B42" s="430" t="s">
        <v>669</v>
      </c>
      <c r="C42" s="12"/>
      <c r="D42" s="12">
        <v>83.52</v>
      </c>
    </row>
    <row r="43" spans="1:49">
      <c r="B43" s="430" t="s">
        <v>670</v>
      </c>
      <c r="C43" s="12"/>
      <c r="D43" s="12">
        <v>75.84</v>
      </c>
    </row>
  </sheetData>
  <mergeCells count="8">
    <mergeCell ref="A1:Y1"/>
    <mergeCell ref="Z1:AW1"/>
    <mergeCell ref="M3:N3"/>
    <mergeCell ref="T3:U3"/>
    <mergeCell ref="W3:X3"/>
    <mergeCell ref="AK3:AL3"/>
    <mergeCell ref="AR3:AS3"/>
    <mergeCell ref="AU3:AV3"/>
  </mergeCells>
  <conditionalFormatting sqref="H5:H11 AF5:AF11">
    <cfRule type="containsText" dxfId="7" priority="5" operator="containsText" text="M,GEN">
      <formula>NOT(ISERROR(SEARCH("M,GEN",H5)))</formula>
    </cfRule>
    <cfRule type="cellIs" dxfId="6" priority="6" operator="equal">
      <formula>"M,GEN"</formula>
    </cfRule>
  </conditionalFormatting>
  <conditionalFormatting sqref="J5:P11 AH5:AN11">
    <cfRule type="containsText" dxfId="5" priority="3" operator="containsText" text="M,GEN">
      <formula>NOT(ISERROR(SEARCH("M,GEN",J5)))</formula>
    </cfRule>
    <cfRule type="cellIs" dxfId="4" priority="4" operator="equal">
      <formula>"M,GEN"</formula>
    </cfRule>
  </conditionalFormatting>
  <conditionalFormatting sqref="D5:D11">
    <cfRule type="containsText" dxfId="3" priority="1" operator="containsText" text="M,GEN">
      <formula>NOT(ISERROR(SEARCH("M,GEN",D5)))</formula>
    </cfRule>
    <cfRule type="cellIs" dxfId="2" priority="2" operator="equal">
      <formula>"M,GEN"</formula>
    </cfRule>
  </conditionalFormatting>
  <dataValidations count="7">
    <dataValidation allowBlank="1" showInputMessage="1" showErrorMessage="1" promptTitle="NAME" prompt="ENTER NAME IN CAPITAL LETTERS" sqref="J5:K5 AH5:AI5 AA3:AB37 B3:B37 C3:D4"/>
    <dataValidation allowBlank="1" showInputMessage="1" showErrorMessage="1" promptTitle="DATE FORMAT" prompt="DD/MM/YYYY" sqref="F5:F37 I5:I37 AD5:AD37 AG5:AG37"/>
    <dataValidation type="list" allowBlank="1" showInputMessage="1" showErrorMessage="1" sqref="H5:H37 AF5:AF37 D5:D37">
      <formula1>"M,F"</formula1>
    </dataValidation>
    <dataValidation type="list" allowBlank="1" showInputMessage="1" showErrorMessage="1" sqref="P5:P37 AN5:AN37">
      <formula1>"Gen,SC,ST,OBC,other"</formula1>
    </dataValidation>
    <dataValidation type="list" allowBlank="1" showInputMessage="1" showErrorMessage="1" sqref="Q5:Q34 AO5:AO34">
      <formula1>"Muslim,Christian,Sikh,Buddhist,Parsi,Jain"</formula1>
    </dataValidation>
    <dataValidation type="list" allowBlank="1" showInputMessage="1" showErrorMessage="1" sqref="Q35:Q37 AO35:AO37">
      <formula1>"Mus,Chr,Sikh,Budd,Parsi,Jain,Other"</formula1>
    </dataValidation>
    <dataValidation type="list" allowBlank="1" showInputMessage="1" showErrorMessage="1" sqref="V5:V34 AT5:AT34">
      <formula1>"Yes,No"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workbookViewId="0">
      <selection activeCell="M4" sqref="M4"/>
    </sheetView>
  </sheetViews>
  <sheetFormatPr defaultColWidth="9" defaultRowHeight="15"/>
  <cols>
    <col min="2" max="2" width="23.7109375" customWidth="1"/>
    <col min="3" max="3" width="12.28515625" customWidth="1"/>
    <col min="4" max="4" width="11" customWidth="1"/>
    <col min="5" max="5" width="10.7109375" customWidth="1"/>
    <col min="6" max="6" width="8.7109375" customWidth="1"/>
    <col min="7" max="7" width="9.42578125" customWidth="1"/>
    <col min="8" max="8" width="11.5703125" customWidth="1"/>
  </cols>
  <sheetData>
    <row r="1" spans="1:13" ht="14.25" customHeight="1">
      <c r="A1" s="243" t="s">
        <v>405</v>
      </c>
      <c r="B1" s="243"/>
      <c r="C1" s="243"/>
      <c r="D1" s="243"/>
      <c r="E1" s="243"/>
      <c r="F1" s="243"/>
      <c r="G1" s="243"/>
      <c r="H1" s="243"/>
      <c r="I1" s="243"/>
    </row>
    <row r="2" spans="1:13" ht="12.75" customHeight="1">
      <c r="A2" s="243" t="s">
        <v>519</v>
      </c>
      <c r="B2" s="243"/>
      <c r="C2" s="243"/>
      <c r="D2" s="243"/>
      <c r="E2" s="243"/>
      <c r="F2" s="243"/>
      <c r="G2" s="243"/>
      <c r="H2" s="243"/>
      <c r="I2" s="243"/>
    </row>
    <row r="3" spans="1:13" ht="13.5" customHeight="1">
      <c r="A3" s="243" t="s">
        <v>391</v>
      </c>
      <c r="B3" s="243"/>
      <c r="C3" s="243"/>
      <c r="D3" s="243"/>
      <c r="E3" s="243"/>
      <c r="F3" s="243"/>
      <c r="G3" s="243"/>
      <c r="H3" s="243"/>
      <c r="I3" s="243"/>
    </row>
    <row r="4" spans="1:13" ht="29.25">
      <c r="A4" s="1" t="s">
        <v>393</v>
      </c>
      <c r="B4" s="2" t="s">
        <v>394</v>
      </c>
      <c r="C4" s="2" t="s">
        <v>520</v>
      </c>
      <c r="D4" s="2" t="s">
        <v>521</v>
      </c>
      <c r="E4" s="2" t="s">
        <v>522</v>
      </c>
      <c r="F4" s="2" t="s">
        <v>523</v>
      </c>
      <c r="G4" s="2" t="s">
        <v>524</v>
      </c>
      <c r="H4" s="2" t="s">
        <v>525</v>
      </c>
      <c r="I4" s="13" t="s">
        <v>526</v>
      </c>
      <c r="M4" t="s">
        <v>527</v>
      </c>
    </row>
    <row r="5" spans="1:13" ht="15.75">
      <c r="A5" s="3">
        <v>1</v>
      </c>
      <c r="B5" s="4" t="s">
        <v>33</v>
      </c>
      <c r="C5" s="5">
        <v>61.5</v>
      </c>
      <c r="D5" s="6">
        <v>48</v>
      </c>
      <c r="E5" s="6">
        <v>55.5</v>
      </c>
      <c r="F5" s="6">
        <v>58.5</v>
      </c>
      <c r="G5" s="6">
        <v>60.5</v>
      </c>
      <c r="H5" s="6">
        <v>36</v>
      </c>
      <c r="I5" s="14">
        <f>SUM(C5:G5)</f>
        <v>284</v>
      </c>
    </row>
    <row r="6" spans="1:13" ht="15.75">
      <c r="A6" s="3">
        <v>2</v>
      </c>
      <c r="B6" s="4" t="s">
        <v>51</v>
      </c>
      <c r="C6" s="5">
        <v>44</v>
      </c>
      <c r="D6" s="6">
        <v>43</v>
      </c>
      <c r="E6" s="6">
        <v>26.5</v>
      </c>
      <c r="F6" s="6">
        <v>28.5</v>
      </c>
      <c r="G6" s="6">
        <v>23.5</v>
      </c>
      <c r="H6" s="6">
        <v>23</v>
      </c>
      <c r="I6" s="14">
        <f t="shared" ref="I6:I37" si="0">SUM(C6:G6)</f>
        <v>165.5</v>
      </c>
    </row>
    <row r="7" spans="1:13" ht="15.75">
      <c r="A7" s="3">
        <v>3</v>
      </c>
      <c r="B7" s="4" t="s">
        <v>63</v>
      </c>
      <c r="C7" s="7">
        <v>52</v>
      </c>
      <c r="D7" s="6">
        <v>51.5</v>
      </c>
      <c r="E7" s="6">
        <v>44.5</v>
      </c>
      <c r="F7" s="6">
        <v>43</v>
      </c>
      <c r="G7" s="6">
        <v>45</v>
      </c>
      <c r="H7" s="6">
        <v>42</v>
      </c>
      <c r="I7" s="14">
        <f t="shared" si="0"/>
        <v>236</v>
      </c>
    </row>
    <row r="8" spans="1:13" ht="15.75">
      <c r="A8" s="3">
        <v>4</v>
      </c>
      <c r="B8" s="4" t="s">
        <v>77</v>
      </c>
      <c r="C8" s="7">
        <v>62</v>
      </c>
      <c r="D8" s="6">
        <v>69</v>
      </c>
      <c r="E8" s="6">
        <v>47.5</v>
      </c>
      <c r="F8" s="6">
        <v>65.5</v>
      </c>
      <c r="G8" s="6">
        <v>64</v>
      </c>
      <c r="H8" s="6">
        <v>44.5</v>
      </c>
      <c r="I8" s="14">
        <f t="shared" si="0"/>
        <v>308</v>
      </c>
    </row>
    <row r="9" spans="1:13" ht="15.75">
      <c r="A9" s="3">
        <v>5</v>
      </c>
      <c r="B9" s="4" t="s">
        <v>91</v>
      </c>
      <c r="C9" s="7">
        <v>53.5</v>
      </c>
      <c r="D9" s="6">
        <v>42</v>
      </c>
      <c r="E9" s="6">
        <v>38</v>
      </c>
      <c r="F9" s="6">
        <v>30.5</v>
      </c>
      <c r="G9" s="6">
        <v>38</v>
      </c>
      <c r="H9" s="6">
        <v>28</v>
      </c>
      <c r="I9" s="14">
        <f t="shared" si="0"/>
        <v>202</v>
      </c>
    </row>
    <row r="10" spans="1:13" ht="15.75">
      <c r="A10" s="3">
        <v>6</v>
      </c>
      <c r="B10" s="4" t="s">
        <v>105</v>
      </c>
      <c r="C10" s="7">
        <v>68</v>
      </c>
      <c r="D10" s="6">
        <v>68.5</v>
      </c>
      <c r="E10" s="6">
        <v>70.5</v>
      </c>
      <c r="F10" s="6">
        <v>66.5</v>
      </c>
      <c r="G10" s="6">
        <v>77</v>
      </c>
      <c r="H10" s="6">
        <v>42</v>
      </c>
      <c r="I10" s="14">
        <f t="shared" si="0"/>
        <v>350.5</v>
      </c>
    </row>
    <row r="11" spans="1:13" ht="15.75">
      <c r="A11" s="3">
        <v>7</v>
      </c>
      <c r="B11" s="8" t="s">
        <v>119</v>
      </c>
      <c r="C11" s="7">
        <v>56.5</v>
      </c>
      <c r="D11" s="6">
        <v>52</v>
      </c>
      <c r="E11" s="6">
        <v>62.5</v>
      </c>
      <c r="F11" s="6">
        <v>59</v>
      </c>
      <c r="G11" s="6">
        <v>68.5</v>
      </c>
      <c r="H11" s="6">
        <v>47.5</v>
      </c>
      <c r="I11" s="14">
        <f t="shared" si="0"/>
        <v>298.5</v>
      </c>
    </row>
    <row r="12" spans="1:13" ht="15.75">
      <c r="A12" s="3">
        <v>8</v>
      </c>
      <c r="B12" s="8" t="s">
        <v>129</v>
      </c>
      <c r="C12" s="7">
        <v>47.5</v>
      </c>
      <c r="D12" s="6">
        <v>40</v>
      </c>
      <c r="E12" s="6">
        <v>37</v>
      </c>
      <c r="F12" s="6">
        <v>22.5</v>
      </c>
      <c r="G12" s="6">
        <v>25</v>
      </c>
      <c r="H12" s="6">
        <v>24</v>
      </c>
      <c r="I12" s="14">
        <f t="shared" si="0"/>
        <v>172</v>
      </c>
    </row>
    <row r="13" spans="1:13" ht="15.75">
      <c r="A13" s="3">
        <v>9</v>
      </c>
      <c r="B13" s="8" t="s">
        <v>140</v>
      </c>
      <c r="C13" s="7">
        <v>69</v>
      </c>
      <c r="D13" s="6">
        <v>68</v>
      </c>
      <c r="E13" s="6">
        <v>76.5</v>
      </c>
      <c r="F13" s="6">
        <v>73</v>
      </c>
      <c r="G13" s="6">
        <v>72</v>
      </c>
      <c r="H13" s="6">
        <v>47</v>
      </c>
      <c r="I13" s="14">
        <f t="shared" si="0"/>
        <v>358.5</v>
      </c>
    </row>
    <row r="14" spans="1:13" ht="15.75">
      <c r="A14" s="3">
        <v>10</v>
      </c>
      <c r="B14" s="8" t="s">
        <v>150</v>
      </c>
      <c r="C14" s="7">
        <v>58.5</v>
      </c>
      <c r="D14" s="6">
        <v>54.5</v>
      </c>
      <c r="E14" s="6">
        <v>27.5</v>
      </c>
      <c r="F14" s="6">
        <v>41.5</v>
      </c>
      <c r="G14" s="6">
        <v>47</v>
      </c>
      <c r="H14" s="6">
        <v>36.5</v>
      </c>
      <c r="I14" s="14">
        <f t="shared" si="0"/>
        <v>229</v>
      </c>
    </row>
    <row r="15" spans="1:13" ht="15.75">
      <c r="A15" s="3">
        <v>11</v>
      </c>
      <c r="B15" s="8" t="s">
        <v>158</v>
      </c>
      <c r="C15" s="7">
        <v>59.5</v>
      </c>
      <c r="D15" s="6">
        <v>64</v>
      </c>
      <c r="E15" s="6">
        <v>55</v>
      </c>
      <c r="F15" s="6">
        <v>58.5</v>
      </c>
      <c r="G15" s="6">
        <v>52.5</v>
      </c>
      <c r="H15" s="6">
        <v>44.5</v>
      </c>
      <c r="I15" s="14">
        <f t="shared" si="0"/>
        <v>289.5</v>
      </c>
    </row>
    <row r="16" spans="1:13" ht="15.75">
      <c r="A16" s="3">
        <v>12</v>
      </c>
      <c r="B16" s="8" t="s">
        <v>169</v>
      </c>
      <c r="C16" s="7">
        <v>66</v>
      </c>
      <c r="D16" s="6">
        <v>61.5</v>
      </c>
      <c r="E16" s="6">
        <v>67</v>
      </c>
      <c r="F16" s="6">
        <v>59</v>
      </c>
      <c r="G16" s="6">
        <v>65.5</v>
      </c>
      <c r="H16" s="6">
        <v>42</v>
      </c>
      <c r="I16" s="14">
        <f t="shared" si="0"/>
        <v>319</v>
      </c>
    </row>
    <row r="17" spans="1:9" ht="15.75">
      <c r="A17" s="3">
        <v>13</v>
      </c>
      <c r="B17" s="8" t="s">
        <v>179</v>
      </c>
      <c r="C17" s="7">
        <v>68</v>
      </c>
      <c r="D17" s="6">
        <v>61</v>
      </c>
      <c r="E17" s="6">
        <v>56.5</v>
      </c>
      <c r="F17" s="6">
        <v>63</v>
      </c>
      <c r="G17" s="6">
        <v>59.5</v>
      </c>
      <c r="H17" s="6">
        <v>42</v>
      </c>
      <c r="I17" s="14">
        <f t="shared" si="0"/>
        <v>308</v>
      </c>
    </row>
    <row r="18" spans="1:9" ht="15.75">
      <c r="A18" s="3">
        <v>14</v>
      </c>
      <c r="B18" s="8" t="s">
        <v>191</v>
      </c>
      <c r="C18" s="7">
        <v>42.5</v>
      </c>
      <c r="D18" s="6">
        <v>48</v>
      </c>
      <c r="E18" s="6">
        <v>27.5</v>
      </c>
      <c r="F18" s="6">
        <v>31</v>
      </c>
      <c r="G18" s="6">
        <v>19</v>
      </c>
      <c r="H18" s="6">
        <v>24</v>
      </c>
      <c r="I18" s="14">
        <f t="shared" si="0"/>
        <v>168</v>
      </c>
    </row>
    <row r="19" spans="1:9" ht="15.75">
      <c r="A19" s="3">
        <v>15</v>
      </c>
      <c r="B19" s="8" t="s">
        <v>200</v>
      </c>
      <c r="C19" s="7">
        <v>46</v>
      </c>
      <c r="D19" s="6">
        <v>37.5</v>
      </c>
      <c r="E19" s="6">
        <v>40</v>
      </c>
      <c r="F19" s="6">
        <v>31</v>
      </c>
      <c r="G19" s="6">
        <v>25</v>
      </c>
      <c r="H19" s="6">
        <v>32.5</v>
      </c>
      <c r="I19" s="14">
        <f t="shared" si="0"/>
        <v>179.5</v>
      </c>
    </row>
    <row r="20" spans="1:9" ht="15.75">
      <c r="A20" s="3">
        <v>16</v>
      </c>
      <c r="B20" s="8" t="s">
        <v>208</v>
      </c>
      <c r="C20" s="7">
        <v>60.5</v>
      </c>
      <c r="D20" s="6">
        <v>62.5</v>
      </c>
      <c r="E20" s="6">
        <v>56.5</v>
      </c>
      <c r="F20" s="6">
        <v>41.5</v>
      </c>
      <c r="G20" s="6">
        <v>59.5</v>
      </c>
      <c r="H20" s="6">
        <v>42.5</v>
      </c>
      <c r="I20" s="14">
        <f t="shared" si="0"/>
        <v>280.5</v>
      </c>
    </row>
    <row r="21" spans="1:9" ht="15.75">
      <c r="A21" s="3">
        <v>17</v>
      </c>
      <c r="B21" s="8" t="s">
        <v>217</v>
      </c>
      <c r="C21" s="7">
        <v>46.5</v>
      </c>
      <c r="D21" s="6">
        <v>36</v>
      </c>
      <c r="E21" s="6">
        <v>30.5</v>
      </c>
      <c r="F21" s="6">
        <v>27</v>
      </c>
      <c r="G21" s="6">
        <v>30</v>
      </c>
      <c r="H21" s="6">
        <v>22.5</v>
      </c>
      <c r="I21" s="14">
        <f t="shared" si="0"/>
        <v>170</v>
      </c>
    </row>
    <row r="22" spans="1:9" ht="15.75">
      <c r="A22" s="3">
        <v>18</v>
      </c>
      <c r="B22" s="8" t="s">
        <v>224</v>
      </c>
      <c r="C22" s="7">
        <v>47.5</v>
      </c>
      <c r="D22" s="6">
        <v>27</v>
      </c>
      <c r="E22" s="6">
        <v>14</v>
      </c>
      <c r="F22" s="6">
        <v>37</v>
      </c>
      <c r="G22" s="6">
        <v>27</v>
      </c>
      <c r="H22" s="6">
        <v>41</v>
      </c>
      <c r="I22" s="14">
        <f t="shared" si="0"/>
        <v>152.5</v>
      </c>
    </row>
    <row r="23" spans="1:9" ht="15.75">
      <c r="A23" s="3">
        <v>19</v>
      </c>
      <c r="B23" s="8" t="s">
        <v>231</v>
      </c>
      <c r="C23" s="7">
        <v>43.5</v>
      </c>
      <c r="D23" s="6">
        <v>43</v>
      </c>
      <c r="E23" s="6">
        <v>17.5</v>
      </c>
      <c r="F23" s="6">
        <v>27.5</v>
      </c>
      <c r="G23" s="6">
        <v>38.5</v>
      </c>
      <c r="H23" s="6">
        <v>25.5</v>
      </c>
      <c r="I23" s="14">
        <f t="shared" si="0"/>
        <v>170</v>
      </c>
    </row>
    <row r="24" spans="1:9" ht="15.75">
      <c r="A24" s="3">
        <v>20</v>
      </c>
      <c r="B24" s="8" t="s">
        <v>242</v>
      </c>
      <c r="C24" s="7">
        <v>47.5</v>
      </c>
      <c r="D24" s="6">
        <v>34</v>
      </c>
      <c r="E24" s="6">
        <v>21</v>
      </c>
      <c r="F24" s="6">
        <v>21.5</v>
      </c>
      <c r="G24" s="6">
        <v>33.5</v>
      </c>
      <c r="H24" s="6">
        <v>33.5</v>
      </c>
      <c r="I24" s="14">
        <f t="shared" si="0"/>
        <v>157.5</v>
      </c>
    </row>
    <row r="25" spans="1:9" ht="15.75">
      <c r="A25" s="3">
        <v>21</v>
      </c>
      <c r="B25" s="8" t="s">
        <v>254</v>
      </c>
      <c r="C25" s="7">
        <v>56.5</v>
      </c>
      <c r="D25" s="6">
        <v>52</v>
      </c>
      <c r="E25" s="6">
        <v>29.5</v>
      </c>
      <c r="F25" s="6">
        <v>50</v>
      </c>
      <c r="G25" s="6">
        <v>45</v>
      </c>
      <c r="H25" s="6">
        <v>27.5</v>
      </c>
      <c r="I25" s="14">
        <f t="shared" si="0"/>
        <v>233</v>
      </c>
    </row>
    <row r="26" spans="1:9" ht="15.75">
      <c r="A26" s="3">
        <v>22</v>
      </c>
      <c r="B26" s="8" t="s">
        <v>265</v>
      </c>
      <c r="C26" s="7">
        <v>57.5</v>
      </c>
      <c r="D26" s="9"/>
      <c r="E26" s="6">
        <v>62.5</v>
      </c>
      <c r="F26" s="6">
        <v>63.5</v>
      </c>
      <c r="G26" s="6">
        <v>73.5</v>
      </c>
      <c r="H26" s="6" t="s">
        <v>404</v>
      </c>
      <c r="I26" s="14">
        <f t="shared" si="0"/>
        <v>257</v>
      </c>
    </row>
    <row r="27" spans="1:9" ht="15.75">
      <c r="A27" s="3">
        <v>23</v>
      </c>
      <c r="B27" s="8" t="s">
        <v>275</v>
      </c>
      <c r="C27" s="7">
        <v>70</v>
      </c>
      <c r="D27" s="6">
        <v>74</v>
      </c>
      <c r="E27" s="6">
        <v>71.5</v>
      </c>
      <c r="F27" s="6">
        <v>73</v>
      </c>
      <c r="G27" s="6">
        <v>71</v>
      </c>
      <c r="H27" s="6">
        <v>50</v>
      </c>
      <c r="I27" s="14">
        <f t="shared" si="0"/>
        <v>359.5</v>
      </c>
    </row>
    <row r="28" spans="1:9" ht="15.75">
      <c r="A28" s="3">
        <v>24</v>
      </c>
      <c r="B28" s="8" t="s">
        <v>285</v>
      </c>
      <c r="C28" s="7">
        <v>50.5</v>
      </c>
      <c r="D28" s="6">
        <v>34.5</v>
      </c>
      <c r="E28" s="6">
        <v>15</v>
      </c>
      <c r="F28" s="6">
        <v>24.5</v>
      </c>
      <c r="G28" s="6"/>
      <c r="H28" s="6">
        <v>14</v>
      </c>
      <c r="I28" s="14">
        <f t="shared" si="0"/>
        <v>124.5</v>
      </c>
    </row>
    <row r="29" spans="1:9" ht="15.75">
      <c r="A29" s="3">
        <v>25</v>
      </c>
      <c r="B29" s="8" t="s">
        <v>299</v>
      </c>
      <c r="C29" s="7">
        <v>59.5</v>
      </c>
      <c r="D29" s="6"/>
      <c r="E29" s="6">
        <v>64.5</v>
      </c>
      <c r="F29" s="6">
        <v>65.5</v>
      </c>
      <c r="G29" s="6"/>
      <c r="H29" s="6">
        <v>46</v>
      </c>
      <c r="I29" s="14">
        <f t="shared" si="0"/>
        <v>189.5</v>
      </c>
    </row>
    <row r="30" spans="1:9" ht="15.75">
      <c r="A30" s="3">
        <v>26</v>
      </c>
      <c r="B30" s="8" t="s">
        <v>309</v>
      </c>
      <c r="C30" s="7">
        <v>68.5</v>
      </c>
      <c r="D30" s="6">
        <v>67</v>
      </c>
      <c r="E30" s="6">
        <v>58</v>
      </c>
      <c r="F30" s="6">
        <v>71.5</v>
      </c>
      <c r="G30" s="6">
        <v>78</v>
      </c>
      <c r="H30" s="6">
        <v>50</v>
      </c>
      <c r="I30" s="14">
        <f t="shared" si="0"/>
        <v>343</v>
      </c>
    </row>
    <row r="31" spans="1:9" ht="15.75">
      <c r="A31" s="3">
        <v>27</v>
      </c>
      <c r="B31" s="8" t="s">
        <v>325</v>
      </c>
      <c r="C31" s="7">
        <v>41</v>
      </c>
      <c r="D31" s="6">
        <v>34</v>
      </c>
      <c r="E31" s="6">
        <v>9.5</v>
      </c>
      <c r="F31" s="6">
        <v>23.5</v>
      </c>
      <c r="G31" s="6">
        <v>19</v>
      </c>
      <c r="H31" s="6">
        <v>12</v>
      </c>
      <c r="I31" s="14">
        <f t="shared" si="0"/>
        <v>127</v>
      </c>
    </row>
    <row r="32" spans="1:9" ht="15.75">
      <c r="A32" s="3">
        <v>28</v>
      </c>
      <c r="B32" s="8" t="s">
        <v>339</v>
      </c>
      <c r="C32" s="7" t="s">
        <v>457</v>
      </c>
      <c r="D32" s="6"/>
      <c r="E32" s="6"/>
      <c r="F32" s="6"/>
      <c r="G32" s="6"/>
      <c r="H32" s="6" t="s">
        <v>457</v>
      </c>
      <c r="I32" s="14">
        <f t="shared" si="0"/>
        <v>0</v>
      </c>
    </row>
    <row r="33" spans="1:9" ht="15" customHeight="1">
      <c r="A33" s="3">
        <v>29</v>
      </c>
      <c r="B33" s="8" t="s">
        <v>350</v>
      </c>
      <c r="C33" s="7">
        <v>43.5</v>
      </c>
      <c r="D33" s="6">
        <v>37.5</v>
      </c>
      <c r="E33" s="6">
        <v>32</v>
      </c>
      <c r="F33" s="6">
        <v>33.5</v>
      </c>
      <c r="G33" s="6">
        <v>28</v>
      </c>
      <c r="H33" s="6">
        <v>19.5</v>
      </c>
      <c r="I33" s="14">
        <f t="shared" si="0"/>
        <v>174.5</v>
      </c>
    </row>
    <row r="34" spans="1:9" ht="15.75" customHeight="1">
      <c r="A34" s="3">
        <v>30</v>
      </c>
      <c r="B34" s="10" t="s">
        <v>362</v>
      </c>
      <c r="C34" s="7">
        <v>64</v>
      </c>
      <c r="D34" s="6">
        <v>70</v>
      </c>
      <c r="E34" s="6">
        <v>32</v>
      </c>
      <c r="F34" s="6">
        <v>60</v>
      </c>
      <c r="G34" s="6">
        <v>62</v>
      </c>
      <c r="H34" s="6">
        <v>43</v>
      </c>
      <c r="I34" s="14">
        <f t="shared" si="0"/>
        <v>288</v>
      </c>
    </row>
    <row r="35" spans="1:9" ht="15.75">
      <c r="A35" s="3">
        <v>31</v>
      </c>
      <c r="B35" s="10" t="s">
        <v>368</v>
      </c>
      <c r="C35" s="11">
        <v>49</v>
      </c>
      <c r="D35" s="6">
        <v>36.5</v>
      </c>
      <c r="E35" s="6">
        <v>17</v>
      </c>
      <c r="F35" s="6">
        <v>24.5</v>
      </c>
      <c r="G35" s="6">
        <v>23.5</v>
      </c>
      <c r="H35" s="12" t="s">
        <v>404</v>
      </c>
      <c r="I35" s="14">
        <f t="shared" si="0"/>
        <v>150.5</v>
      </c>
    </row>
    <row r="36" spans="1:9" ht="15.75">
      <c r="A36" s="3">
        <v>32</v>
      </c>
      <c r="B36" s="10" t="s">
        <v>375</v>
      </c>
      <c r="C36" s="11">
        <v>47</v>
      </c>
      <c r="D36" s="6">
        <v>33</v>
      </c>
      <c r="E36" s="6">
        <v>38.5</v>
      </c>
      <c r="F36" s="6">
        <v>38.5</v>
      </c>
      <c r="G36" s="6">
        <v>30.5</v>
      </c>
      <c r="H36" s="6">
        <v>20.5</v>
      </c>
      <c r="I36" s="14">
        <f t="shared" si="0"/>
        <v>187.5</v>
      </c>
    </row>
    <row r="37" spans="1:9" ht="15.75">
      <c r="A37" s="3">
        <v>33</v>
      </c>
      <c r="B37" s="10" t="s">
        <v>381</v>
      </c>
      <c r="C37" s="11">
        <v>54</v>
      </c>
      <c r="D37" s="6">
        <v>61</v>
      </c>
      <c r="E37" s="6">
        <v>41.5</v>
      </c>
      <c r="F37" s="6">
        <v>41</v>
      </c>
      <c r="G37" s="6">
        <v>46</v>
      </c>
      <c r="H37" s="6">
        <v>24.5</v>
      </c>
      <c r="I37" s="14">
        <f t="shared" si="0"/>
        <v>243.5</v>
      </c>
    </row>
  </sheetData>
  <mergeCells count="3">
    <mergeCell ref="A1:I1"/>
    <mergeCell ref="A2:I2"/>
    <mergeCell ref="A3:I3"/>
  </mergeCells>
  <dataValidations count="1">
    <dataValidation allowBlank="1" showInputMessage="1" showErrorMessage="1" promptTitle="NAME" prompt="ENTER NAME IN CAPITAL LETTERS" sqref="B5:B37"/>
  </dataValidations>
  <pageMargins left="1.29097222222222" right="0.70069444444444495" top="0.227777777777778" bottom="0.16111111111111101" header="0.22013888888888899" footer="0.16111111111111101"/>
  <pageSetup paperSize="9" scale="99" fitToWidth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K5" sqref="K5:K37"/>
    </sheetView>
  </sheetViews>
  <sheetFormatPr defaultRowHeight="15"/>
  <cols>
    <col min="1" max="1" width="7.85546875" style="250" customWidth="1"/>
    <col min="2" max="2" width="19.85546875" style="250" customWidth="1"/>
    <col min="3" max="3" width="11.140625" style="250" customWidth="1"/>
    <col min="4" max="4" width="9.5703125" style="250" customWidth="1"/>
    <col min="5" max="5" width="10.42578125" style="250" customWidth="1"/>
    <col min="6" max="6" width="12.42578125" style="250" customWidth="1"/>
    <col min="7" max="7" width="12.140625" style="250" customWidth="1"/>
    <col min="8" max="8" width="15.7109375" style="250" customWidth="1"/>
    <col min="9" max="10" width="14.140625" style="250" customWidth="1"/>
    <col min="11" max="16384" width="9.140625" style="250"/>
  </cols>
  <sheetData>
    <row r="1" spans="1:11" ht="16.5">
      <c r="A1" s="424" t="s">
        <v>405</v>
      </c>
      <c r="B1" s="424"/>
      <c r="C1" s="424"/>
      <c r="D1" s="424"/>
      <c r="E1" s="424"/>
      <c r="F1" s="424"/>
      <c r="G1" s="424"/>
      <c r="H1" s="424"/>
      <c r="I1" s="424"/>
    </row>
    <row r="2" spans="1:11" ht="16.5">
      <c r="A2" s="424" t="s">
        <v>664</v>
      </c>
      <c r="B2" s="424"/>
      <c r="C2" s="424"/>
      <c r="D2" s="424"/>
      <c r="E2" s="424"/>
      <c r="F2" s="424"/>
      <c r="G2" s="424"/>
      <c r="H2" s="424"/>
      <c r="I2" s="424"/>
    </row>
    <row r="3" spans="1:11" ht="16.5">
      <c r="A3" s="424" t="s">
        <v>391</v>
      </c>
      <c r="B3" s="424"/>
      <c r="C3" s="424"/>
      <c r="D3" s="424"/>
      <c r="E3" s="424"/>
      <c r="F3" s="424"/>
      <c r="G3" s="424"/>
      <c r="H3" s="424"/>
      <c r="I3" s="424"/>
      <c r="J3" s="280"/>
      <c r="K3" s="8"/>
    </row>
    <row r="4" spans="1:11" ht="29.25">
      <c r="A4" s="425" t="s">
        <v>393</v>
      </c>
      <c r="B4" s="426" t="s">
        <v>394</v>
      </c>
      <c r="C4" s="426" t="s">
        <v>520</v>
      </c>
      <c r="D4" s="426" t="s">
        <v>521</v>
      </c>
      <c r="E4" s="426" t="s">
        <v>522</v>
      </c>
      <c r="F4" s="426" t="s">
        <v>523</v>
      </c>
      <c r="G4" s="426" t="s">
        <v>524</v>
      </c>
      <c r="H4" s="426" t="s">
        <v>525</v>
      </c>
      <c r="I4" s="427" t="s">
        <v>526</v>
      </c>
      <c r="J4" s="285" t="s">
        <v>555</v>
      </c>
      <c r="K4" s="8">
        <v>203</v>
      </c>
    </row>
    <row r="5" spans="1:11" ht="15.75">
      <c r="A5" s="428">
        <v>1</v>
      </c>
      <c r="B5" s="285" t="s">
        <v>33</v>
      </c>
      <c r="C5" s="127">
        <v>54.5</v>
      </c>
      <c r="D5" s="127">
        <v>50.5</v>
      </c>
      <c r="E5" s="286">
        <v>60.5</v>
      </c>
      <c r="F5" s="286">
        <v>54</v>
      </c>
      <c r="G5" s="286">
        <v>60.5</v>
      </c>
      <c r="H5" s="286">
        <v>39</v>
      </c>
      <c r="I5" s="429">
        <f>SUM(C5:G5)</f>
        <v>280</v>
      </c>
      <c r="J5" s="8">
        <v>157</v>
      </c>
      <c r="K5" s="8">
        <f>J5*1.12</f>
        <v>175.84</v>
      </c>
    </row>
    <row r="6" spans="1:11" ht="15.75">
      <c r="A6" s="428">
        <v>2</v>
      </c>
      <c r="B6" s="285" t="s">
        <v>51</v>
      </c>
      <c r="C6" s="127">
        <v>34</v>
      </c>
      <c r="D6" s="127">
        <v>36</v>
      </c>
      <c r="E6" s="127">
        <v>27.5</v>
      </c>
      <c r="F6" s="127">
        <v>27</v>
      </c>
      <c r="G6" s="127">
        <v>25.5</v>
      </c>
      <c r="H6" s="301">
        <v>30</v>
      </c>
      <c r="I6" s="429">
        <f t="shared" ref="I6:I37" si="0">SUM(C6:G6)</f>
        <v>150</v>
      </c>
      <c r="J6" s="8">
        <v>159</v>
      </c>
      <c r="K6" s="8">
        <f t="shared" ref="K6:K37" si="1">J6*1.12</f>
        <v>178.08</v>
      </c>
    </row>
    <row r="7" spans="1:11" ht="15.75">
      <c r="A7" s="428">
        <v>3</v>
      </c>
      <c r="B7" s="285" t="s">
        <v>63</v>
      </c>
      <c r="C7" s="127">
        <v>53</v>
      </c>
      <c r="D7" s="127">
        <v>53</v>
      </c>
      <c r="E7" s="286">
        <v>50.5</v>
      </c>
      <c r="F7" s="127">
        <v>45.5</v>
      </c>
      <c r="G7" s="127">
        <v>48.5</v>
      </c>
      <c r="H7" s="304">
        <v>37</v>
      </c>
      <c r="I7" s="429">
        <f t="shared" si="0"/>
        <v>250.5</v>
      </c>
      <c r="J7" s="8">
        <v>175</v>
      </c>
      <c r="K7" s="8">
        <f t="shared" si="1"/>
        <v>196.00000000000003</v>
      </c>
    </row>
    <row r="8" spans="1:11" ht="15.75">
      <c r="A8" s="428">
        <v>4</v>
      </c>
      <c r="B8" s="285" t="s">
        <v>77</v>
      </c>
      <c r="C8" s="127">
        <v>61</v>
      </c>
      <c r="D8" s="286">
        <v>69</v>
      </c>
      <c r="E8" s="286">
        <v>61</v>
      </c>
      <c r="F8" s="286">
        <v>69.5</v>
      </c>
      <c r="G8" s="286">
        <v>66</v>
      </c>
      <c r="H8" s="304">
        <v>44.5</v>
      </c>
      <c r="I8" s="429">
        <f t="shared" si="0"/>
        <v>326.5</v>
      </c>
      <c r="J8" s="8">
        <v>166</v>
      </c>
      <c r="K8" s="8">
        <f t="shared" si="1"/>
        <v>185.92000000000002</v>
      </c>
    </row>
    <row r="9" spans="1:11" ht="15.75">
      <c r="A9" s="428">
        <v>5</v>
      </c>
      <c r="B9" s="285" t="s">
        <v>91</v>
      </c>
      <c r="C9" s="127">
        <v>46.5</v>
      </c>
      <c r="D9" s="286">
        <v>53</v>
      </c>
      <c r="E9" s="286">
        <v>48.5</v>
      </c>
      <c r="F9" s="286">
        <v>32.5</v>
      </c>
      <c r="G9" s="286">
        <v>41</v>
      </c>
      <c r="H9" s="304">
        <v>25.5</v>
      </c>
      <c r="I9" s="429">
        <f t="shared" si="0"/>
        <v>221.5</v>
      </c>
      <c r="J9" s="8">
        <v>131</v>
      </c>
      <c r="K9" s="8">
        <f t="shared" si="1"/>
        <v>146.72000000000003</v>
      </c>
    </row>
    <row r="10" spans="1:11" ht="15.75">
      <c r="A10" s="428">
        <v>6</v>
      </c>
      <c r="B10" s="285" t="s">
        <v>105</v>
      </c>
      <c r="C10" s="127">
        <v>67</v>
      </c>
      <c r="D10" s="286">
        <v>71</v>
      </c>
      <c r="E10" s="286">
        <v>75</v>
      </c>
      <c r="F10" s="286">
        <v>71.5</v>
      </c>
      <c r="G10" s="286">
        <v>77.5</v>
      </c>
      <c r="H10" s="304">
        <v>45.5</v>
      </c>
      <c r="I10" s="429">
        <f t="shared" si="0"/>
        <v>362</v>
      </c>
      <c r="J10" s="8">
        <v>145</v>
      </c>
      <c r="K10" s="8">
        <f t="shared" si="1"/>
        <v>162.4</v>
      </c>
    </row>
    <row r="11" spans="1:11" ht="15.75">
      <c r="A11" s="428">
        <v>7</v>
      </c>
      <c r="B11" s="8" t="s">
        <v>119</v>
      </c>
      <c r="C11" s="127">
        <v>51</v>
      </c>
      <c r="D11" s="286">
        <v>56.5</v>
      </c>
      <c r="E11" s="286">
        <v>68.5</v>
      </c>
      <c r="F11" s="286">
        <v>40.5</v>
      </c>
      <c r="G11" s="286">
        <v>69</v>
      </c>
      <c r="H11" s="304">
        <v>45</v>
      </c>
      <c r="I11" s="429">
        <f t="shared" si="0"/>
        <v>285.5</v>
      </c>
      <c r="J11" s="8">
        <v>144</v>
      </c>
      <c r="K11" s="8">
        <f t="shared" si="1"/>
        <v>161.28000000000003</v>
      </c>
    </row>
    <row r="12" spans="1:11" ht="15.75">
      <c r="A12" s="428">
        <v>8</v>
      </c>
      <c r="B12" s="8" t="s">
        <v>129</v>
      </c>
      <c r="C12" s="127">
        <v>47</v>
      </c>
      <c r="D12" s="127">
        <v>41.5</v>
      </c>
      <c r="E12" s="127">
        <v>47</v>
      </c>
      <c r="F12" s="127">
        <v>20.5</v>
      </c>
      <c r="G12" s="127">
        <v>25.5</v>
      </c>
      <c r="H12" s="301">
        <v>33.5</v>
      </c>
      <c r="I12" s="429">
        <f t="shared" si="0"/>
        <v>181.5</v>
      </c>
      <c r="J12" s="8">
        <v>144</v>
      </c>
      <c r="K12" s="8">
        <f t="shared" si="1"/>
        <v>161.28000000000003</v>
      </c>
    </row>
    <row r="13" spans="1:11" ht="15.75">
      <c r="A13" s="428">
        <v>9</v>
      </c>
      <c r="B13" s="8" t="s">
        <v>140</v>
      </c>
      <c r="C13" s="127">
        <v>70</v>
      </c>
      <c r="D13" s="127">
        <v>67</v>
      </c>
      <c r="E13" s="127">
        <v>73.5</v>
      </c>
      <c r="F13" s="127">
        <v>73</v>
      </c>
      <c r="G13" s="127">
        <v>71</v>
      </c>
      <c r="H13" s="301">
        <v>50</v>
      </c>
      <c r="I13" s="429">
        <f t="shared" si="0"/>
        <v>354.5</v>
      </c>
      <c r="J13" s="8">
        <v>158</v>
      </c>
      <c r="K13" s="8">
        <f t="shared" si="1"/>
        <v>176.96</v>
      </c>
    </row>
    <row r="14" spans="1:11" ht="15.75">
      <c r="A14" s="428">
        <v>10</v>
      </c>
      <c r="B14" s="8" t="s">
        <v>150</v>
      </c>
      <c r="C14" s="127">
        <v>57.5</v>
      </c>
      <c r="D14" s="127">
        <v>55.5</v>
      </c>
      <c r="E14" s="127">
        <v>47.5</v>
      </c>
      <c r="F14" s="127">
        <v>41.5</v>
      </c>
      <c r="G14" s="127">
        <v>45</v>
      </c>
      <c r="H14" s="301">
        <v>32</v>
      </c>
      <c r="I14" s="429">
        <f t="shared" si="0"/>
        <v>247</v>
      </c>
      <c r="J14" s="8">
        <v>138</v>
      </c>
      <c r="K14" s="8">
        <f t="shared" si="1"/>
        <v>154.56</v>
      </c>
    </row>
    <row r="15" spans="1:11" ht="15.75">
      <c r="A15" s="428">
        <v>11</v>
      </c>
      <c r="B15" s="8" t="s">
        <v>158</v>
      </c>
      <c r="C15" s="127">
        <v>58.5</v>
      </c>
      <c r="D15" s="127">
        <v>68</v>
      </c>
      <c r="E15" s="127">
        <v>49</v>
      </c>
      <c r="F15" s="127">
        <v>60.5</v>
      </c>
      <c r="G15" s="127">
        <v>63.5</v>
      </c>
      <c r="H15" s="301">
        <v>41</v>
      </c>
      <c r="I15" s="429">
        <f t="shared" si="0"/>
        <v>299.5</v>
      </c>
      <c r="J15" s="8">
        <v>176</v>
      </c>
      <c r="K15" s="8">
        <f t="shared" si="1"/>
        <v>197.12</v>
      </c>
    </row>
    <row r="16" spans="1:11" ht="15.75">
      <c r="A16" s="428">
        <v>12</v>
      </c>
      <c r="B16" s="8" t="s">
        <v>169</v>
      </c>
      <c r="C16" s="127">
        <v>65</v>
      </c>
      <c r="D16" s="127">
        <v>66.5</v>
      </c>
      <c r="E16" s="127">
        <v>55</v>
      </c>
      <c r="F16" s="127">
        <v>56.5</v>
      </c>
      <c r="G16" s="127">
        <v>60</v>
      </c>
      <c r="H16" s="301">
        <v>47.5</v>
      </c>
      <c r="I16" s="429">
        <f t="shared" si="0"/>
        <v>303</v>
      </c>
      <c r="J16" s="8">
        <v>151</v>
      </c>
      <c r="K16" s="8">
        <f t="shared" si="1"/>
        <v>169.12</v>
      </c>
    </row>
    <row r="17" spans="1:11" ht="15.75">
      <c r="A17" s="428">
        <v>13</v>
      </c>
      <c r="B17" s="8" t="s">
        <v>179</v>
      </c>
      <c r="C17" s="127">
        <v>63.5</v>
      </c>
      <c r="D17" s="127">
        <v>64.5</v>
      </c>
      <c r="E17" s="127">
        <v>70.5</v>
      </c>
      <c r="F17" s="127">
        <v>61</v>
      </c>
      <c r="G17" s="127">
        <v>66</v>
      </c>
      <c r="H17" s="301">
        <v>39</v>
      </c>
      <c r="I17" s="429">
        <f t="shared" si="0"/>
        <v>325.5</v>
      </c>
      <c r="J17" s="8">
        <v>125</v>
      </c>
      <c r="K17" s="8">
        <f t="shared" si="1"/>
        <v>140</v>
      </c>
    </row>
    <row r="18" spans="1:11" ht="15.75">
      <c r="A18" s="428">
        <v>14</v>
      </c>
      <c r="B18" s="8" t="s">
        <v>191</v>
      </c>
      <c r="C18" s="127">
        <v>32</v>
      </c>
      <c r="D18" s="127">
        <v>41</v>
      </c>
      <c r="E18" s="127">
        <v>22</v>
      </c>
      <c r="F18" s="127">
        <v>28</v>
      </c>
      <c r="G18" s="127">
        <v>22.5</v>
      </c>
      <c r="H18" s="301">
        <v>35.5</v>
      </c>
      <c r="I18" s="429">
        <f t="shared" si="0"/>
        <v>145.5</v>
      </c>
      <c r="J18" s="8">
        <v>90</v>
      </c>
      <c r="K18" s="8">
        <f t="shared" si="1"/>
        <v>100.80000000000001</v>
      </c>
    </row>
    <row r="19" spans="1:11" ht="15.75">
      <c r="A19" s="428">
        <v>15</v>
      </c>
      <c r="B19" s="8" t="s">
        <v>200</v>
      </c>
      <c r="C19" s="127">
        <v>40</v>
      </c>
      <c r="D19" s="286">
        <v>41.5</v>
      </c>
      <c r="E19" s="286">
        <v>34</v>
      </c>
      <c r="F19" s="286">
        <v>23</v>
      </c>
      <c r="G19" s="286">
        <v>42.5</v>
      </c>
      <c r="H19" s="304">
        <v>41.5</v>
      </c>
      <c r="I19" s="429">
        <f t="shared" si="0"/>
        <v>181</v>
      </c>
      <c r="J19" s="8">
        <v>144</v>
      </c>
      <c r="K19" s="8">
        <f t="shared" si="1"/>
        <v>161.28000000000003</v>
      </c>
    </row>
    <row r="20" spans="1:11" ht="15.75">
      <c r="A20" s="428">
        <v>16</v>
      </c>
      <c r="B20" s="8" t="s">
        <v>208</v>
      </c>
      <c r="C20" s="127">
        <v>58</v>
      </c>
      <c r="D20" s="286">
        <v>68</v>
      </c>
      <c r="E20" s="286">
        <v>64.5</v>
      </c>
      <c r="F20" s="286">
        <v>44.5</v>
      </c>
      <c r="G20" s="286">
        <v>56.5</v>
      </c>
      <c r="H20" s="304">
        <v>45.5</v>
      </c>
      <c r="I20" s="429">
        <f t="shared" si="0"/>
        <v>291.5</v>
      </c>
      <c r="J20" s="8">
        <v>171</v>
      </c>
      <c r="K20" s="8">
        <f t="shared" si="1"/>
        <v>191.52</v>
      </c>
    </row>
    <row r="21" spans="1:11" ht="15.75">
      <c r="A21" s="428">
        <v>17</v>
      </c>
      <c r="B21" s="8" t="s">
        <v>217</v>
      </c>
      <c r="C21" s="127">
        <v>51</v>
      </c>
      <c r="D21" s="286">
        <v>51</v>
      </c>
      <c r="E21" s="286">
        <v>18.5</v>
      </c>
      <c r="F21" s="286">
        <v>27</v>
      </c>
      <c r="G21" s="286">
        <v>51</v>
      </c>
      <c r="H21" s="304">
        <v>26.5</v>
      </c>
      <c r="I21" s="429">
        <f t="shared" si="0"/>
        <v>198.5</v>
      </c>
      <c r="J21" s="8">
        <v>174</v>
      </c>
      <c r="K21" s="8">
        <f t="shared" si="1"/>
        <v>194.88000000000002</v>
      </c>
    </row>
    <row r="22" spans="1:11" ht="15.75">
      <c r="A22" s="428">
        <v>18</v>
      </c>
      <c r="B22" s="8" t="s">
        <v>224</v>
      </c>
      <c r="C22" s="127">
        <v>37</v>
      </c>
      <c r="D22" s="286">
        <v>30</v>
      </c>
      <c r="E22" s="286">
        <v>44.5</v>
      </c>
      <c r="F22" s="286">
        <v>31</v>
      </c>
      <c r="G22" s="286">
        <v>28</v>
      </c>
      <c r="H22" s="304">
        <v>30.5</v>
      </c>
      <c r="I22" s="429">
        <f t="shared" si="0"/>
        <v>170.5</v>
      </c>
      <c r="J22" s="8">
        <v>148</v>
      </c>
      <c r="K22" s="8">
        <f t="shared" si="1"/>
        <v>165.76000000000002</v>
      </c>
    </row>
    <row r="23" spans="1:11" ht="15.75">
      <c r="A23" s="428">
        <v>19</v>
      </c>
      <c r="B23" s="8" t="s">
        <v>231</v>
      </c>
      <c r="C23" s="127">
        <v>44.5</v>
      </c>
      <c r="D23" s="286">
        <v>41.5</v>
      </c>
      <c r="E23" s="286">
        <v>13</v>
      </c>
      <c r="F23" s="286">
        <v>30.5</v>
      </c>
      <c r="G23" s="286">
        <v>41.5</v>
      </c>
      <c r="H23" s="304">
        <v>37.5</v>
      </c>
      <c r="I23" s="429">
        <f t="shared" si="0"/>
        <v>171</v>
      </c>
      <c r="J23" s="8">
        <v>168</v>
      </c>
      <c r="K23" s="8">
        <f t="shared" si="1"/>
        <v>188.16000000000003</v>
      </c>
    </row>
    <row r="24" spans="1:11" ht="15.75">
      <c r="A24" s="428">
        <v>20</v>
      </c>
      <c r="B24" s="8" t="s">
        <v>242</v>
      </c>
      <c r="C24" s="127">
        <v>46.5</v>
      </c>
      <c r="D24" s="286">
        <v>30.5</v>
      </c>
      <c r="E24" s="286">
        <v>16</v>
      </c>
      <c r="F24" s="286">
        <v>21.5</v>
      </c>
      <c r="G24" s="286">
        <v>41.5</v>
      </c>
      <c r="H24" s="304">
        <v>28</v>
      </c>
      <c r="I24" s="429">
        <f t="shared" si="0"/>
        <v>156</v>
      </c>
      <c r="J24" s="8">
        <v>128</v>
      </c>
      <c r="K24" s="8">
        <f t="shared" si="1"/>
        <v>143.36000000000001</v>
      </c>
    </row>
    <row r="25" spans="1:11" ht="15.75">
      <c r="A25" s="428">
        <v>21</v>
      </c>
      <c r="B25" s="8" t="s">
        <v>254</v>
      </c>
      <c r="C25" s="127">
        <v>57</v>
      </c>
      <c r="D25" s="286">
        <v>53.5</v>
      </c>
      <c r="E25" s="286">
        <v>36.5</v>
      </c>
      <c r="F25" s="286">
        <v>41.5</v>
      </c>
      <c r="G25" s="286">
        <v>63.5</v>
      </c>
      <c r="H25" s="304">
        <v>39</v>
      </c>
      <c r="I25" s="429">
        <f t="shared" si="0"/>
        <v>252</v>
      </c>
      <c r="J25" s="8">
        <v>146</v>
      </c>
      <c r="K25" s="8">
        <f t="shared" si="1"/>
        <v>163.52000000000001</v>
      </c>
    </row>
    <row r="26" spans="1:11" ht="15.75">
      <c r="A26" s="428">
        <v>22</v>
      </c>
      <c r="B26" s="8" t="s">
        <v>265</v>
      </c>
      <c r="C26" s="127">
        <v>60</v>
      </c>
      <c r="D26" s="286">
        <v>60</v>
      </c>
      <c r="E26" s="286">
        <v>67.5</v>
      </c>
      <c r="F26" s="286">
        <v>72</v>
      </c>
      <c r="G26" s="286">
        <v>72.5</v>
      </c>
      <c r="H26" s="304">
        <v>41</v>
      </c>
      <c r="I26" s="429">
        <f t="shared" si="0"/>
        <v>332</v>
      </c>
      <c r="J26" s="8">
        <v>135</v>
      </c>
      <c r="K26" s="8">
        <f t="shared" si="1"/>
        <v>151.20000000000002</v>
      </c>
    </row>
    <row r="27" spans="1:11" ht="15.75">
      <c r="A27" s="428">
        <v>23</v>
      </c>
      <c r="B27" s="8" t="s">
        <v>275</v>
      </c>
      <c r="C27" s="127">
        <v>73</v>
      </c>
      <c r="D27" s="286">
        <v>70.5</v>
      </c>
      <c r="E27" s="286">
        <v>73</v>
      </c>
      <c r="F27" s="286">
        <v>71.5</v>
      </c>
      <c r="G27" s="286">
        <v>74</v>
      </c>
      <c r="H27" s="304">
        <v>48</v>
      </c>
      <c r="I27" s="429">
        <f t="shared" si="0"/>
        <v>362</v>
      </c>
      <c r="J27" s="8">
        <v>177</v>
      </c>
      <c r="K27" s="8">
        <f t="shared" si="1"/>
        <v>198.24</v>
      </c>
    </row>
    <row r="28" spans="1:11" ht="15.75">
      <c r="A28" s="428">
        <v>24</v>
      </c>
      <c r="B28" s="8" t="s">
        <v>285</v>
      </c>
      <c r="C28" s="127">
        <v>49.5</v>
      </c>
      <c r="D28" s="127">
        <v>53</v>
      </c>
      <c r="E28" s="127">
        <v>27</v>
      </c>
      <c r="F28" s="127">
        <v>20.5</v>
      </c>
      <c r="G28" s="308">
        <v>34.5</v>
      </c>
      <c r="H28" s="304">
        <v>31</v>
      </c>
      <c r="I28" s="429">
        <f t="shared" si="0"/>
        <v>184.5</v>
      </c>
      <c r="J28" s="8">
        <v>165</v>
      </c>
      <c r="K28" s="8">
        <f t="shared" si="1"/>
        <v>184.8</v>
      </c>
    </row>
    <row r="29" spans="1:11" ht="15.75">
      <c r="A29" s="428">
        <v>25</v>
      </c>
      <c r="B29" s="8" t="s">
        <v>299</v>
      </c>
      <c r="C29" s="127">
        <v>66</v>
      </c>
      <c r="D29" s="127">
        <v>63</v>
      </c>
      <c r="E29" s="127">
        <v>68</v>
      </c>
      <c r="F29" s="127">
        <v>66.5</v>
      </c>
      <c r="G29" s="127">
        <v>71.5</v>
      </c>
      <c r="H29" s="301">
        <v>49</v>
      </c>
      <c r="I29" s="429">
        <f t="shared" si="0"/>
        <v>335</v>
      </c>
      <c r="J29" s="8">
        <v>153</v>
      </c>
      <c r="K29" s="8">
        <f t="shared" si="1"/>
        <v>171.36</v>
      </c>
    </row>
    <row r="30" spans="1:11" ht="15.75">
      <c r="A30" s="428">
        <v>26</v>
      </c>
      <c r="B30" s="8" t="s">
        <v>309</v>
      </c>
      <c r="C30" s="127">
        <v>69.5</v>
      </c>
      <c r="D30" s="127">
        <v>71.5</v>
      </c>
      <c r="E30" s="127">
        <v>68.5</v>
      </c>
      <c r="F30" s="127">
        <v>65</v>
      </c>
      <c r="G30" s="127">
        <v>76</v>
      </c>
      <c r="H30" s="301">
        <v>50</v>
      </c>
      <c r="I30" s="429">
        <f t="shared" si="0"/>
        <v>350.5</v>
      </c>
      <c r="J30" s="8">
        <v>177</v>
      </c>
      <c r="K30" s="8">
        <f t="shared" si="1"/>
        <v>198.24</v>
      </c>
    </row>
    <row r="31" spans="1:11" ht="15.75">
      <c r="A31" s="428">
        <v>27</v>
      </c>
      <c r="B31" s="8" t="s">
        <v>325</v>
      </c>
      <c r="C31" s="127">
        <v>36</v>
      </c>
      <c r="D31" s="127">
        <v>46.5</v>
      </c>
      <c r="E31" s="127">
        <v>9.5</v>
      </c>
      <c r="F31" s="127">
        <v>20.5</v>
      </c>
      <c r="G31" s="127">
        <v>19</v>
      </c>
      <c r="H31" s="301">
        <v>19</v>
      </c>
      <c r="I31" s="429">
        <f t="shared" si="0"/>
        <v>131.5</v>
      </c>
      <c r="J31" s="8">
        <v>149</v>
      </c>
      <c r="K31" s="8">
        <f t="shared" si="1"/>
        <v>166.88000000000002</v>
      </c>
    </row>
    <row r="32" spans="1:11" ht="15.75">
      <c r="A32" s="428">
        <v>28</v>
      </c>
      <c r="B32" s="8" t="s">
        <v>339</v>
      </c>
      <c r="C32" s="127" t="s">
        <v>556</v>
      </c>
      <c r="D32" s="127" t="s">
        <v>556</v>
      </c>
      <c r="E32" s="127"/>
      <c r="F32" s="127" t="s">
        <v>556</v>
      </c>
      <c r="G32" s="127" t="s">
        <v>556</v>
      </c>
      <c r="H32" s="301"/>
      <c r="I32" s="429">
        <f t="shared" si="0"/>
        <v>0</v>
      </c>
      <c r="J32" s="8"/>
      <c r="K32" s="8">
        <f t="shared" si="1"/>
        <v>0</v>
      </c>
    </row>
    <row r="33" spans="1:11" ht="15.75">
      <c r="A33" s="428">
        <v>29</v>
      </c>
      <c r="B33" s="8" t="s">
        <v>350</v>
      </c>
      <c r="C33" s="127">
        <v>47</v>
      </c>
      <c r="D33" s="127">
        <v>38.5</v>
      </c>
      <c r="E33" s="127">
        <v>42</v>
      </c>
      <c r="F33" s="127">
        <v>36</v>
      </c>
      <c r="G33" s="127">
        <v>30</v>
      </c>
      <c r="H33" s="301">
        <v>30</v>
      </c>
      <c r="I33" s="429">
        <f t="shared" si="0"/>
        <v>193.5</v>
      </c>
      <c r="J33" s="8">
        <v>172</v>
      </c>
      <c r="K33" s="8">
        <f t="shared" si="1"/>
        <v>192.64000000000001</v>
      </c>
    </row>
    <row r="34" spans="1:11" ht="15.75">
      <c r="A34" s="428">
        <v>30</v>
      </c>
      <c r="B34" s="8" t="s">
        <v>362</v>
      </c>
      <c r="C34" s="127">
        <v>56</v>
      </c>
      <c r="D34" s="127">
        <v>71.5</v>
      </c>
      <c r="E34" s="127">
        <v>44.5</v>
      </c>
      <c r="F34" s="127">
        <v>38</v>
      </c>
      <c r="G34" s="127">
        <v>51</v>
      </c>
      <c r="H34" s="301">
        <v>42.5</v>
      </c>
      <c r="I34" s="429">
        <f t="shared" si="0"/>
        <v>261</v>
      </c>
      <c r="J34" s="8">
        <v>144</v>
      </c>
      <c r="K34" s="8">
        <f t="shared" si="1"/>
        <v>161.28000000000003</v>
      </c>
    </row>
    <row r="35" spans="1:11" ht="15.75">
      <c r="A35" s="428">
        <v>31</v>
      </c>
      <c r="B35" s="8" t="s">
        <v>368</v>
      </c>
      <c r="C35" s="127">
        <v>50</v>
      </c>
      <c r="D35" s="127">
        <v>45</v>
      </c>
      <c r="E35" s="127">
        <v>17</v>
      </c>
      <c r="F35" s="127">
        <v>22.5</v>
      </c>
      <c r="G35" s="127">
        <v>41</v>
      </c>
      <c r="H35" s="301">
        <v>25.5</v>
      </c>
      <c r="I35" s="429">
        <f t="shared" si="0"/>
        <v>175.5</v>
      </c>
      <c r="J35" s="8">
        <v>140</v>
      </c>
      <c r="K35" s="8">
        <f t="shared" si="1"/>
        <v>156.80000000000001</v>
      </c>
    </row>
    <row r="36" spans="1:11" ht="15.75">
      <c r="A36" s="428">
        <v>32</v>
      </c>
      <c r="B36" s="8" t="s">
        <v>375</v>
      </c>
      <c r="C36" s="127">
        <v>49</v>
      </c>
      <c r="D36" s="127">
        <v>42.5</v>
      </c>
      <c r="E36" s="127">
        <v>33</v>
      </c>
      <c r="F36" s="127">
        <v>27</v>
      </c>
      <c r="G36" s="127">
        <v>35</v>
      </c>
      <c r="H36" s="301">
        <v>35</v>
      </c>
      <c r="I36" s="429">
        <f t="shared" si="0"/>
        <v>186.5</v>
      </c>
      <c r="J36" s="8">
        <v>126</v>
      </c>
      <c r="K36" s="8">
        <f t="shared" si="1"/>
        <v>141.12</v>
      </c>
    </row>
    <row r="37" spans="1:11" ht="15.75">
      <c r="A37" s="428">
        <v>33</v>
      </c>
      <c r="B37" s="8" t="s">
        <v>381</v>
      </c>
      <c r="C37" s="127">
        <v>43.5</v>
      </c>
      <c r="D37" s="127">
        <v>47</v>
      </c>
      <c r="E37" s="127">
        <v>36</v>
      </c>
      <c r="F37" s="127">
        <v>28</v>
      </c>
      <c r="G37" s="127">
        <v>40</v>
      </c>
      <c r="H37" s="301">
        <v>32.5</v>
      </c>
      <c r="I37" s="429">
        <f t="shared" si="0"/>
        <v>194.5</v>
      </c>
      <c r="J37" s="8">
        <v>117</v>
      </c>
      <c r="K37" s="8">
        <f t="shared" si="1"/>
        <v>131.04000000000002</v>
      </c>
    </row>
    <row r="38" spans="1:11">
      <c r="J38" s="319"/>
      <c r="K38" s="319"/>
    </row>
  </sheetData>
  <mergeCells count="3">
    <mergeCell ref="A1:I1"/>
    <mergeCell ref="A2:I2"/>
    <mergeCell ref="A3:I3"/>
  </mergeCells>
  <dataValidations count="1">
    <dataValidation allowBlank="1" showInputMessage="1" showErrorMessage="1" promptTitle="NAME" prompt="ENTER NAME IN CAPITAL LETTERS" sqref="B5:B37"/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selection activeCell="G14" sqref="G14"/>
    </sheetView>
  </sheetViews>
  <sheetFormatPr defaultColWidth="9" defaultRowHeight="15"/>
  <cols>
    <col min="1" max="1" width="6.85546875" customWidth="1"/>
    <col min="2" max="2" width="19.85546875" customWidth="1"/>
    <col min="3" max="3" width="11.42578125" customWidth="1"/>
    <col min="5" max="5" width="10.7109375" customWidth="1"/>
    <col min="6" max="6" width="10.85546875" customWidth="1"/>
    <col min="8" max="8" width="10.5703125" customWidth="1"/>
    <col min="10" max="10" width="7.28515625" customWidth="1"/>
    <col min="12" max="12" width="8.5703125" bestFit="1" customWidth="1"/>
    <col min="13" max="13" width="10" bestFit="1" customWidth="1"/>
    <col min="14" max="14" width="11.140625" bestFit="1" customWidth="1"/>
    <col min="15" max="15" width="11.7109375" bestFit="1" customWidth="1"/>
    <col min="16" max="16" width="8.42578125" bestFit="1" customWidth="1"/>
  </cols>
  <sheetData>
    <row r="1" spans="1:17" ht="18.75">
      <c r="A1" s="159" t="s">
        <v>389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1"/>
    </row>
    <row r="2" spans="1:17" ht="16.5">
      <c r="A2" s="162" t="s">
        <v>390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4"/>
    </row>
    <row r="3" spans="1:17" ht="16.5">
      <c r="A3" s="162" t="s">
        <v>391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4"/>
    </row>
    <row r="4" spans="1:17" ht="16.5">
      <c r="A4" s="165" t="s">
        <v>392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7"/>
    </row>
    <row r="5" spans="1:17" ht="15.75">
      <c r="A5" s="1" t="s">
        <v>393</v>
      </c>
      <c r="B5" s="2" t="s">
        <v>394</v>
      </c>
      <c r="C5" s="2" t="s">
        <v>395</v>
      </c>
      <c r="D5" s="2" t="s">
        <v>396</v>
      </c>
      <c r="E5" s="2" t="s">
        <v>397</v>
      </c>
      <c r="F5" s="70" t="s">
        <v>398</v>
      </c>
      <c r="G5" s="2" t="s">
        <v>399</v>
      </c>
      <c r="H5" s="2" t="s">
        <v>400</v>
      </c>
      <c r="I5" s="75" t="s">
        <v>401</v>
      </c>
      <c r="J5" s="75" t="s">
        <v>402</v>
      </c>
      <c r="K5" s="76" t="s">
        <v>403</v>
      </c>
      <c r="L5" s="152" t="s">
        <v>533</v>
      </c>
      <c r="M5" s="152" t="s">
        <v>534</v>
      </c>
      <c r="N5" s="152" t="s">
        <v>535</v>
      </c>
      <c r="O5" s="152" t="s">
        <v>536</v>
      </c>
      <c r="P5" s="152" t="s">
        <v>537</v>
      </c>
      <c r="Q5" s="152" t="s">
        <v>528</v>
      </c>
    </row>
    <row r="6" spans="1:17" ht="15.75">
      <c r="A6" s="3">
        <v>1</v>
      </c>
      <c r="B6" s="4" t="s">
        <v>33</v>
      </c>
      <c r="C6" s="71">
        <v>16.5</v>
      </c>
      <c r="D6" s="71">
        <v>14.5</v>
      </c>
      <c r="E6" s="71">
        <v>15</v>
      </c>
      <c r="F6" s="71">
        <v>14.5</v>
      </c>
      <c r="G6" s="71">
        <v>14</v>
      </c>
      <c r="H6" s="71">
        <v>21.5</v>
      </c>
      <c r="I6" s="28">
        <f>SUM(C6:G6)</f>
        <v>74.5</v>
      </c>
      <c r="J6" s="28">
        <f>I6/100*100</f>
        <v>74.5</v>
      </c>
      <c r="K6" s="28" t="str">
        <f t="shared" ref="K6:K38" si="0">IF(J6&gt;=91,"A1",IF(J6&gt;=81,"A2",IF(J6&gt;=71,"B1",IF(J6&gt;=61,"B2",IF(J6&gt;=51,"C1",IF(J6&gt;=41,"C2",IF(J6&gt;=33,"D","E")))))))</f>
        <v>B1</v>
      </c>
      <c r="L6" s="12">
        <f t="shared" ref="L6:Q6" si="1">C6/2</f>
        <v>8.25</v>
      </c>
      <c r="M6" s="12">
        <f t="shared" si="1"/>
        <v>7.25</v>
      </c>
      <c r="N6" s="12">
        <f t="shared" si="1"/>
        <v>7.5</v>
      </c>
      <c r="O6" s="12">
        <f t="shared" si="1"/>
        <v>7.25</v>
      </c>
      <c r="P6" s="12">
        <f t="shared" si="1"/>
        <v>7</v>
      </c>
      <c r="Q6" s="12">
        <f t="shared" si="1"/>
        <v>10.75</v>
      </c>
    </row>
    <row r="7" spans="1:17" ht="15.75">
      <c r="A7" s="3">
        <v>2</v>
      </c>
      <c r="B7" s="4" t="s">
        <v>51</v>
      </c>
      <c r="C7" s="71">
        <v>13.5</v>
      </c>
      <c r="D7" s="71">
        <v>9</v>
      </c>
      <c r="E7" s="71">
        <v>15</v>
      </c>
      <c r="F7" s="72">
        <v>7</v>
      </c>
      <c r="G7" s="71">
        <v>8</v>
      </c>
      <c r="H7" s="71">
        <v>13</v>
      </c>
      <c r="I7" s="28">
        <f t="shared" ref="I7:I38" si="2">SUM(C7:G7)</f>
        <v>52.5</v>
      </c>
      <c r="J7" s="28">
        <f t="shared" ref="J7:J38" si="3">I7/100*100</f>
        <v>52.5</v>
      </c>
      <c r="K7" s="28" t="str">
        <f t="shared" si="0"/>
        <v>C1</v>
      </c>
      <c r="L7" s="12">
        <f t="shared" ref="L7:L38" si="4">C7/2</f>
        <v>6.75</v>
      </c>
      <c r="M7" s="12">
        <f t="shared" ref="M7:M38" si="5">D7/2</f>
        <v>4.5</v>
      </c>
      <c r="N7" s="12">
        <f t="shared" ref="N7:N38" si="6">E7/2</f>
        <v>7.5</v>
      </c>
      <c r="O7" s="12">
        <f>F7/2</f>
        <v>3.5</v>
      </c>
      <c r="P7" s="12">
        <f t="shared" ref="P7:P38" si="7">G7/2</f>
        <v>4</v>
      </c>
      <c r="Q7" s="12">
        <f t="shared" ref="Q7:Q38" si="8">H7/2</f>
        <v>6.5</v>
      </c>
    </row>
    <row r="8" spans="1:17" ht="15.75">
      <c r="A8" s="3">
        <v>3</v>
      </c>
      <c r="B8" s="4" t="s">
        <v>63</v>
      </c>
      <c r="C8" s="71">
        <v>14.5</v>
      </c>
      <c r="D8" s="71">
        <v>15</v>
      </c>
      <c r="E8" s="71">
        <v>16</v>
      </c>
      <c r="F8" s="71">
        <v>10.5</v>
      </c>
      <c r="G8" s="71">
        <v>14.5</v>
      </c>
      <c r="H8" s="71">
        <v>16.5</v>
      </c>
      <c r="I8" s="28">
        <f t="shared" si="2"/>
        <v>70.5</v>
      </c>
      <c r="J8" s="28">
        <f t="shared" si="3"/>
        <v>70.5</v>
      </c>
      <c r="K8" s="28" t="str">
        <f t="shared" si="0"/>
        <v>B2</v>
      </c>
      <c r="L8" s="12">
        <f t="shared" si="4"/>
        <v>7.25</v>
      </c>
      <c r="M8" s="12">
        <f t="shared" si="5"/>
        <v>7.5</v>
      </c>
      <c r="N8" s="12">
        <f t="shared" si="6"/>
        <v>8</v>
      </c>
      <c r="O8" s="12">
        <f t="shared" ref="O8:O38" si="9">F8/2</f>
        <v>5.25</v>
      </c>
      <c r="P8" s="12">
        <f t="shared" si="7"/>
        <v>7.25</v>
      </c>
      <c r="Q8" s="12">
        <f t="shared" si="8"/>
        <v>8.25</v>
      </c>
    </row>
    <row r="9" spans="1:17" ht="15.75">
      <c r="A9" s="3">
        <v>4</v>
      </c>
      <c r="B9" s="4" t="s">
        <v>77</v>
      </c>
      <c r="C9" s="71">
        <v>13</v>
      </c>
      <c r="D9" s="71">
        <v>18.5</v>
      </c>
      <c r="E9" s="71">
        <v>15.5</v>
      </c>
      <c r="F9" s="71">
        <v>14.5</v>
      </c>
      <c r="G9" s="71">
        <v>16</v>
      </c>
      <c r="H9" s="71">
        <v>22.5</v>
      </c>
      <c r="I9" s="28">
        <f t="shared" si="2"/>
        <v>77.5</v>
      </c>
      <c r="J9" s="28">
        <f t="shared" si="3"/>
        <v>77.5</v>
      </c>
      <c r="K9" s="28" t="str">
        <f t="shared" si="0"/>
        <v>B1</v>
      </c>
      <c r="L9" s="12">
        <f t="shared" si="4"/>
        <v>6.5</v>
      </c>
      <c r="M9" s="12">
        <f t="shared" si="5"/>
        <v>9.25</v>
      </c>
      <c r="N9" s="12">
        <f t="shared" si="6"/>
        <v>7.75</v>
      </c>
      <c r="O9" s="12">
        <f t="shared" si="9"/>
        <v>7.25</v>
      </c>
      <c r="P9" s="12">
        <f t="shared" si="7"/>
        <v>8</v>
      </c>
      <c r="Q9" s="12">
        <f t="shared" si="8"/>
        <v>11.25</v>
      </c>
    </row>
    <row r="10" spans="1:17" ht="15.75">
      <c r="A10" s="3">
        <v>5</v>
      </c>
      <c r="B10" s="4" t="s">
        <v>91</v>
      </c>
      <c r="C10" s="71">
        <v>14.5</v>
      </c>
      <c r="D10" s="71">
        <v>13</v>
      </c>
      <c r="E10" s="71">
        <v>20</v>
      </c>
      <c r="F10" s="71">
        <v>9.5</v>
      </c>
      <c r="G10" s="71">
        <v>13</v>
      </c>
      <c r="H10" s="73">
        <v>11.5</v>
      </c>
      <c r="I10" s="28">
        <f t="shared" si="2"/>
        <v>70</v>
      </c>
      <c r="J10" s="28">
        <f t="shared" si="3"/>
        <v>70</v>
      </c>
      <c r="K10" s="28" t="str">
        <f t="shared" si="0"/>
        <v>B2</v>
      </c>
      <c r="L10" s="12">
        <f t="shared" si="4"/>
        <v>7.25</v>
      </c>
      <c r="M10" s="12">
        <f t="shared" si="5"/>
        <v>6.5</v>
      </c>
      <c r="N10" s="12">
        <f t="shared" si="6"/>
        <v>10</v>
      </c>
      <c r="O10" s="12">
        <f t="shared" si="9"/>
        <v>4.75</v>
      </c>
      <c r="P10" s="12">
        <f t="shared" si="7"/>
        <v>6.5</v>
      </c>
      <c r="Q10" s="12">
        <f t="shared" si="8"/>
        <v>5.75</v>
      </c>
    </row>
    <row r="11" spans="1:17" ht="15.75">
      <c r="A11" s="3">
        <v>6</v>
      </c>
      <c r="B11" s="4" t="s">
        <v>105</v>
      </c>
      <c r="C11" s="71">
        <v>16.5</v>
      </c>
      <c r="D11" s="71">
        <v>18.5</v>
      </c>
      <c r="E11" s="71">
        <v>19</v>
      </c>
      <c r="F11" s="71">
        <v>20</v>
      </c>
      <c r="G11" s="71">
        <v>19</v>
      </c>
      <c r="H11" s="71">
        <v>24.5</v>
      </c>
      <c r="I11" s="28">
        <f t="shared" si="2"/>
        <v>93</v>
      </c>
      <c r="J11" s="28">
        <f t="shared" si="3"/>
        <v>93</v>
      </c>
      <c r="K11" s="28" t="str">
        <f t="shared" si="0"/>
        <v>A1</v>
      </c>
      <c r="L11" s="12">
        <f t="shared" si="4"/>
        <v>8.25</v>
      </c>
      <c r="M11" s="12">
        <f t="shared" si="5"/>
        <v>9.25</v>
      </c>
      <c r="N11" s="12">
        <f t="shared" si="6"/>
        <v>9.5</v>
      </c>
      <c r="O11" s="12">
        <f t="shared" si="9"/>
        <v>10</v>
      </c>
      <c r="P11" s="12">
        <f t="shared" si="7"/>
        <v>9.5</v>
      </c>
      <c r="Q11" s="12">
        <f t="shared" si="8"/>
        <v>12.25</v>
      </c>
    </row>
    <row r="12" spans="1:17" ht="15.75">
      <c r="A12" s="3">
        <v>7</v>
      </c>
      <c r="B12" s="8" t="s">
        <v>119</v>
      </c>
      <c r="C12" s="71">
        <v>16.5</v>
      </c>
      <c r="D12" s="73">
        <v>12.5</v>
      </c>
      <c r="E12" s="71">
        <v>11</v>
      </c>
      <c r="F12" s="71">
        <v>9</v>
      </c>
      <c r="G12" s="71">
        <v>16.5</v>
      </c>
      <c r="H12" s="71">
        <v>21.5</v>
      </c>
      <c r="I12" s="28">
        <f t="shared" si="2"/>
        <v>65.5</v>
      </c>
      <c r="J12" s="28">
        <f t="shared" si="3"/>
        <v>65.5</v>
      </c>
      <c r="K12" s="28" t="str">
        <f t="shared" si="0"/>
        <v>B2</v>
      </c>
      <c r="L12" s="12">
        <f t="shared" si="4"/>
        <v>8.25</v>
      </c>
      <c r="M12" s="12">
        <f t="shared" si="5"/>
        <v>6.25</v>
      </c>
      <c r="N12" s="12">
        <f t="shared" si="6"/>
        <v>5.5</v>
      </c>
      <c r="O12" s="12">
        <f t="shared" si="9"/>
        <v>4.5</v>
      </c>
      <c r="P12" s="12">
        <f t="shared" si="7"/>
        <v>8.25</v>
      </c>
      <c r="Q12" s="12">
        <f t="shared" si="8"/>
        <v>10.75</v>
      </c>
    </row>
    <row r="13" spans="1:17" ht="15.75">
      <c r="A13" s="3">
        <v>8</v>
      </c>
      <c r="B13" s="8" t="s">
        <v>129</v>
      </c>
      <c r="C13" s="71">
        <v>12.5</v>
      </c>
      <c r="D13" s="71">
        <v>8.5</v>
      </c>
      <c r="E13" s="71">
        <v>12</v>
      </c>
      <c r="F13" s="71">
        <v>7</v>
      </c>
      <c r="G13" s="71">
        <v>9</v>
      </c>
      <c r="H13" s="71">
        <v>11</v>
      </c>
      <c r="I13" s="28">
        <f t="shared" si="2"/>
        <v>49</v>
      </c>
      <c r="J13" s="28">
        <f t="shared" si="3"/>
        <v>49</v>
      </c>
      <c r="K13" s="28" t="str">
        <f t="shared" si="0"/>
        <v>C2</v>
      </c>
      <c r="L13" s="12">
        <f t="shared" si="4"/>
        <v>6.25</v>
      </c>
      <c r="M13" s="12">
        <f t="shared" si="5"/>
        <v>4.25</v>
      </c>
      <c r="N13" s="12">
        <f t="shared" si="6"/>
        <v>6</v>
      </c>
      <c r="O13" s="12">
        <f t="shared" si="9"/>
        <v>3.5</v>
      </c>
      <c r="P13" s="12">
        <f t="shared" si="7"/>
        <v>4.5</v>
      </c>
      <c r="Q13" s="12">
        <f t="shared" si="8"/>
        <v>5.5</v>
      </c>
    </row>
    <row r="14" spans="1:17" ht="15.75">
      <c r="A14" s="3">
        <v>9</v>
      </c>
      <c r="B14" s="8" t="s">
        <v>140</v>
      </c>
      <c r="C14" s="71">
        <v>17</v>
      </c>
      <c r="D14" s="71">
        <v>19</v>
      </c>
      <c r="E14" s="71">
        <v>19.5</v>
      </c>
      <c r="F14" s="71">
        <v>16</v>
      </c>
      <c r="G14" s="71">
        <v>17.5</v>
      </c>
      <c r="H14" s="71">
        <v>24</v>
      </c>
      <c r="I14" s="28">
        <f t="shared" si="2"/>
        <v>89</v>
      </c>
      <c r="J14" s="28">
        <f t="shared" si="3"/>
        <v>89</v>
      </c>
      <c r="K14" s="28" t="str">
        <f t="shared" si="0"/>
        <v>A2</v>
      </c>
      <c r="L14" s="12">
        <f t="shared" si="4"/>
        <v>8.5</v>
      </c>
      <c r="M14" s="12">
        <f t="shared" si="5"/>
        <v>9.5</v>
      </c>
      <c r="N14" s="12">
        <f t="shared" si="6"/>
        <v>9.75</v>
      </c>
      <c r="O14" s="12">
        <f t="shared" si="9"/>
        <v>8</v>
      </c>
      <c r="P14" s="12">
        <f t="shared" si="7"/>
        <v>8.75</v>
      </c>
      <c r="Q14" s="12">
        <f t="shared" si="8"/>
        <v>12</v>
      </c>
    </row>
    <row r="15" spans="1:17" ht="15.75">
      <c r="A15" s="3">
        <v>10</v>
      </c>
      <c r="B15" s="8" t="s">
        <v>150</v>
      </c>
      <c r="C15" s="71">
        <v>15.5</v>
      </c>
      <c r="D15" s="71">
        <v>14</v>
      </c>
      <c r="E15" s="86">
        <v>9</v>
      </c>
      <c r="F15" s="71">
        <v>9</v>
      </c>
      <c r="G15" s="71">
        <v>12.5</v>
      </c>
      <c r="H15" s="71">
        <v>15.5</v>
      </c>
      <c r="I15" s="28">
        <f t="shared" si="2"/>
        <v>60</v>
      </c>
      <c r="J15" s="28">
        <f t="shared" si="3"/>
        <v>60</v>
      </c>
      <c r="K15" s="28" t="str">
        <f t="shared" si="0"/>
        <v>C1</v>
      </c>
      <c r="L15" s="12">
        <f t="shared" si="4"/>
        <v>7.75</v>
      </c>
      <c r="M15" s="12">
        <f t="shared" si="5"/>
        <v>7</v>
      </c>
      <c r="N15" s="12">
        <f t="shared" si="6"/>
        <v>4.5</v>
      </c>
      <c r="O15" s="12">
        <f t="shared" si="9"/>
        <v>4.5</v>
      </c>
      <c r="P15" s="12">
        <f t="shared" si="7"/>
        <v>6.25</v>
      </c>
      <c r="Q15" s="12">
        <f t="shared" si="8"/>
        <v>7.75</v>
      </c>
    </row>
    <row r="16" spans="1:17" ht="15.75">
      <c r="A16" s="3">
        <v>11</v>
      </c>
      <c r="B16" s="8" t="s">
        <v>158</v>
      </c>
      <c r="C16" s="71">
        <v>17</v>
      </c>
      <c r="D16" s="71">
        <v>16.5</v>
      </c>
      <c r="E16" s="71">
        <v>16.5</v>
      </c>
      <c r="F16" s="71">
        <v>16</v>
      </c>
      <c r="G16" s="71">
        <v>16</v>
      </c>
      <c r="H16" s="73">
        <v>19</v>
      </c>
      <c r="I16" s="28">
        <f t="shared" si="2"/>
        <v>82</v>
      </c>
      <c r="J16" s="28">
        <f t="shared" si="3"/>
        <v>82</v>
      </c>
      <c r="K16" s="28" t="str">
        <f t="shared" si="0"/>
        <v>A2</v>
      </c>
      <c r="L16" s="12">
        <f t="shared" si="4"/>
        <v>8.5</v>
      </c>
      <c r="M16" s="12">
        <f t="shared" si="5"/>
        <v>8.25</v>
      </c>
      <c r="N16" s="12">
        <f t="shared" si="6"/>
        <v>8.25</v>
      </c>
      <c r="O16" s="12">
        <f t="shared" si="9"/>
        <v>8</v>
      </c>
      <c r="P16" s="12">
        <f t="shared" si="7"/>
        <v>8</v>
      </c>
      <c r="Q16" s="12">
        <f t="shared" si="8"/>
        <v>9.5</v>
      </c>
    </row>
    <row r="17" spans="1:17" ht="15.75">
      <c r="A17" s="3">
        <v>12</v>
      </c>
      <c r="B17" s="8" t="s">
        <v>169</v>
      </c>
      <c r="C17" s="71">
        <v>17.5</v>
      </c>
      <c r="D17" s="71">
        <v>16.5</v>
      </c>
      <c r="E17" s="71">
        <v>16</v>
      </c>
      <c r="F17" s="71">
        <v>15</v>
      </c>
      <c r="G17" s="71">
        <v>15.5</v>
      </c>
      <c r="H17" s="71">
        <v>23</v>
      </c>
      <c r="I17" s="28">
        <f t="shared" si="2"/>
        <v>80.5</v>
      </c>
      <c r="J17" s="28">
        <f t="shared" si="3"/>
        <v>80.5</v>
      </c>
      <c r="K17" s="28" t="str">
        <f t="shared" si="0"/>
        <v>B1</v>
      </c>
      <c r="L17" s="12">
        <f t="shared" si="4"/>
        <v>8.75</v>
      </c>
      <c r="M17" s="12">
        <f t="shared" si="5"/>
        <v>8.25</v>
      </c>
      <c r="N17" s="12">
        <f t="shared" si="6"/>
        <v>8</v>
      </c>
      <c r="O17" s="12">
        <f t="shared" si="9"/>
        <v>7.5</v>
      </c>
      <c r="P17" s="12">
        <f t="shared" si="7"/>
        <v>7.75</v>
      </c>
      <c r="Q17" s="12">
        <f t="shared" si="8"/>
        <v>11.5</v>
      </c>
    </row>
    <row r="18" spans="1:17" ht="15.75">
      <c r="A18" s="3">
        <v>13</v>
      </c>
      <c r="B18" s="8" t="s">
        <v>179</v>
      </c>
      <c r="C18" s="71">
        <v>16.5</v>
      </c>
      <c r="D18" s="71">
        <v>16</v>
      </c>
      <c r="E18" s="71">
        <v>12</v>
      </c>
      <c r="F18" s="71">
        <v>7</v>
      </c>
      <c r="G18" s="71">
        <v>19.5</v>
      </c>
      <c r="H18" s="71">
        <v>22.5</v>
      </c>
      <c r="I18" s="28">
        <f t="shared" si="2"/>
        <v>71</v>
      </c>
      <c r="J18" s="28">
        <f t="shared" si="3"/>
        <v>71</v>
      </c>
      <c r="K18" s="28" t="str">
        <f t="shared" si="0"/>
        <v>B1</v>
      </c>
      <c r="L18" s="12">
        <f t="shared" si="4"/>
        <v>8.25</v>
      </c>
      <c r="M18" s="12">
        <f t="shared" si="5"/>
        <v>8</v>
      </c>
      <c r="N18" s="12">
        <f t="shared" si="6"/>
        <v>6</v>
      </c>
      <c r="O18" s="12">
        <f t="shared" si="9"/>
        <v>3.5</v>
      </c>
      <c r="P18" s="12">
        <f t="shared" si="7"/>
        <v>9.75</v>
      </c>
      <c r="Q18" s="12">
        <f t="shared" si="8"/>
        <v>11.25</v>
      </c>
    </row>
    <row r="19" spans="1:17" ht="15.75">
      <c r="A19" s="3">
        <v>14</v>
      </c>
      <c r="B19" s="8" t="s">
        <v>191</v>
      </c>
      <c r="C19" s="71">
        <v>10.5</v>
      </c>
      <c r="D19" s="71">
        <v>11.5</v>
      </c>
      <c r="E19" s="71">
        <v>7</v>
      </c>
      <c r="F19" s="71">
        <v>9</v>
      </c>
      <c r="G19" s="71">
        <v>7.5</v>
      </c>
      <c r="H19" s="71">
        <v>14</v>
      </c>
      <c r="I19" s="28">
        <f t="shared" si="2"/>
        <v>45.5</v>
      </c>
      <c r="J19" s="28">
        <f t="shared" si="3"/>
        <v>45.5</v>
      </c>
      <c r="K19" s="28" t="str">
        <f t="shared" si="0"/>
        <v>C2</v>
      </c>
      <c r="L19" s="12">
        <f t="shared" si="4"/>
        <v>5.25</v>
      </c>
      <c r="M19" s="12">
        <f t="shared" si="5"/>
        <v>5.75</v>
      </c>
      <c r="N19" s="12">
        <f t="shared" si="6"/>
        <v>3.5</v>
      </c>
      <c r="O19" s="12">
        <f t="shared" si="9"/>
        <v>4.5</v>
      </c>
      <c r="P19" s="12">
        <f t="shared" si="7"/>
        <v>3.75</v>
      </c>
      <c r="Q19" s="12">
        <f t="shared" si="8"/>
        <v>7</v>
      </c>
    </row>
    <row r="20" spans="1:17" ht="15.75">
      <c r="A20" s="3">
        <v>15</v>
      </c>
      <c r="B20" s="8" t="s">
        <v>200</v>
      </c>
      <c r="C20" s="71">
        <v>11</v>
      </c>
      <c r="D20" s="71">
        <v>10.5</v>
      </c>
      <c r="E20" s="71">
        <v>4</v>
      </c>
      <c r="F20" s="71">
        <v>5</v>
      </c>
      <c r="G20" s="71">
        <v>5.5</v>
      </c>
      <c r="H20" s="71">
        <v>14.5</v>
      </c>
      <c r="I20" s="28">
        <f t="shared" si="2"/>
        <v>36</v>
      </c>
      <c r="J20" s="28">
        <f t="shared" si="3"/>
        <v>36</v>
      </c>
      <c r="K20" s="28" t="str">
        <f t="shared" si="0"/>
        <v>D</v>
      </c>
      <c r="L20" s="12">
        <f t="shared" si="4"/>
        <v>5.5</v>
      </c>
      <c r="M20" s="12">
        <f t="shared" si="5"/>
        <v>5.25</v>
      </c>
      <c r="N20" s="12">
        <f t="shared" si="6"/>
        <v>2</v>
      </c>
      <c r="O20" s="12">
        <f t="shared" si="9"/>
        <v>2.5</v>
      </c>
      <c r="P20" s="12">
        <f t="shared" si="7"/>
        <v>2.75</v>
      </c>
      <c r="Q20" s="12">
        <f t="shared" si="8"/>
        <v>7.25</v>
      </c>
    </row>
    <row r="21" spans="1:17" ht="15.75">
      <c r="A21" s="3">
        <v>16</v>
      </c>
      <c r="B21" s="8" t="s">
        <v>208</v>
      </c>
      <c r="C21" s="71">
        <v>16</v>
      </c>
      <c r="D21" s="71">
        <v>18</v>
      </c>
      <c r="E21" s="71">
        <v>15</v>
      </c>
      <c r="F21" s="71">
        <v>14</v>
      </c>
      <c r="G21" s="71">
        <v>16.5</v>
      </c>
      <c r="H21" s="71">
        <v>21.5</v>
      </c>
      <c r="I21" s="28">
        <f t="shared" si="2"/>
        <v>79.5</v>
      </c>
      <c r="J21" s="28">
        <f t="shared" si="3"/>
        <v>79.5</v>
      </c>
      <c r="K21" s="28" t="str">
        <f t="shared" si="0"/>
        <v>B1</v>
      </c>
      <c r="L21" s="12">
        <f t="shared" si="4"/>
        <v>8</v>
      </c>
      <c r="M21" s="12">
        <f t="shared" si="5"/>
        <v>9</v>
      </c>
      <c r="N21" s="12">
        <f t="shared" si="6"/>
        <v>7.5</v>
      </c>
      <c r="O21" s="12">
        <f t="shared" si="9"/>
        <v>7</v>
      </c>
      <c r="P21" s="12">
        <f t="shared" si="7"/>
        <v>8.25</v>
      </c>
      <c r="Q21" s="12">
        <f t="shared" si="8"/>
        <v>10.75</v>
      </c>
    </row>
    <row r="22" spans="1:17" ht="15.75">
      <c r="A22" s="3">
        <v>17</v>
      </c>
      <c r="B22" s="8" t="s">
        <v>217</v>
      </c>
      <c r="C22" s="71">
        <v>13.5</v>
      </c>
      <c r="D22" s="71">
        <v>10</v>
      </c>
      <c r="E22" s="71">
        <v>7</v>
      </c>
      <c r="F22" s="71">
        <v>7</v>
      </c>
      <c r="G22" s="71">
        <v>10</v>
      </c>
      <c r="H22" s="71">
        <v>10.5</v>
      </c>
      <c r="I22" s="28">
        <f t="shared" si="2"/>
        <v>47.5</v>
      </c>
      <c r="J22" s="28">
        <f t="shared" si="3"/>
        <v>47.5</v>
      </c>
      <c r="K22" s="28" t="str">
        <f t="shared" si="0"/>
        <v>C2</v>
      </c>
      <c r="L22" s="12">
        <f t="shared" si="4"/>
        <v>6.75</v>
      </c>
      <c r="M22" s="12">
        <f t="shared" si="5"/>
        <v>5</v>
      </c>
      <c r="N22" s="12">
        <f t="shared" si="6"/>
        <v>3.5</v>
      </c>
      <c r="O22" s="12">
        <f t="shared" si="9"/>
        <v>3.5</v>
      </c>
      <c r="P22" s="12">
        <f t="shared" si="7"/>
        <v>5</v>
      </c>
      <c r="Q22" s="12">
        <f t="shared" si="8"/>
        <v>5.25</v>
      </c>
    </row>
    <row r="23" spans="1:17" ht="15.75">
      <c r="A23" s="3">
        <v>18</v>
      </c>
      <c r="B23" s="8" t="s">
        <v>224</v>
      </c>
      <c r="C23" s="73">
        <v>15</v>
      </c>
      <c r="D23" s="73">
        <v>7</v>
      </c>
      <c r="E23" s="71">
        <v>8</v>
      </c>
      <c r="F23" s="71">
        <v>10.5</v>
      </c>
      <c r="G23" s="73">
        <v>13</v>
      </c>
      <c r="H23" s="73">
        <v>11</v>
      </c>
      <c r="I23" s="28">
        <f t="shared" si="2"/>
        <v>53.5</v>
      </c>
      <c r="J23" s="28">
        <f t="shared" si="3"/>
        <v>53.5</v>
      </c>
      <c r="K23" s="28" t="str">
        <f t="shared" si="0"/>
        <v>C1</v>
      </c>
      <c r="L23" s="12">
        <f t="shared" si="4"/>
        <v>7.5</v>
      </c>
      <c r="M23" s="12">
        <f t="shared" si="5"/>
        <v>3.5</v>
      </c>
      <c r="N23" s="12">
        <f t="shared" si="6"/>
        <v>4</v>
      </c>
      <c r="O23" s="12">
        <f t="shared" si="9"/>
        <v>5.25</v>
      </c>
      <c r="P23" s="12">
        <f t="shared" si="7"/>
        <v>6.5</v>
      </c>
      <c r="Q23" s="12">
        <f t="shared" si="8"/>
        <v>5.5</v>
      </c>
    </row>
    <row r="24" spans="1:17" ht="15.75">
      <c r="A24" s="3">
        <v>19</v>
      </c>
      <c r="B24" s="8" t="s">
        <v>231</v>
      </c>
      <c r="C24" s="71">
        <v>11.5</v>
      </c>
      <c r="D24" s="71">
        <v>9.5</v>
      </c>
      <c r="E24" s="71">
        <v>8</v>
      </c>
      <c r="F24" s="71">
        <v>4</v>
      </c>
      <c r="G24" s="71">
        <v>8.5</v>
      </c>
      <c r="H24" s="71">
        <v>10</v>
      </c>
      <c r="I24" s="28">
        <f t="shared" si="2"/>
        <v>41.5</v>
      </c>
      <c r="J24" s="28">
        <f t="shared" si="3"/>
        <v>41.5</v>
      </c>
      <c r="K24" s="28" t="str">
        <f t="shared" si="0"/>
        <v>C2</v>
      </c>
      <c r="L24" s="12">
        <f t="shared" si="4"/>
        <v>5.75</v>
      </c>
      <c r="M24" s="12">
        <f t="shared" si="5"/>
        <v>4.75</v>
      </c>
      <c r="N24" s="12">
        <f t="shared" si="6"/>
        <v>4</v>
      </c>
      <c r="O24" s="12">
        <f t="shared" si="9"/>
        <v>2</v>
      </c>
      <c r="P24" s="12">
        <f t="shared" si="7"/>
        <v>4.25</v>
      </c>
      <c r="Q24" s="12">
        <f t="shared" si="8"/>
        <v>5</v>
      </c>
    </row>
    <row r="25" spans="1:17" ht="15.75">
      <c r="A25" s="3">
        <v>20</v>
      </c>
      <c r="B25" s="8" t="s">
        <v>242</v>
      </c>
      <c r="C25" s="71">
        <v>14.5</v>
      </c>
      <c r="D25" s="71">
        <v>7.5</v>
      </c>
      <c r="E25" s="71">
        <v>7</v>
      </c>
      <c r="F25" s="71">
        <v>7</v>
      </c>
      <c r="G25" s="71">
        <v>10.5</v>
      </c>
      <c r="H25" s="71">
        <v>10</v>
      </c>
      <c r="I25" s="28">
        <f t="shared" si="2"/>
        <v>46.5</v>
      </c>
      <c r="J25" s="28">
        <f t="shared" si="3"/>
        <v>46.5</v>
      </c>
      <c r="K25" s="28" t="str">
        <f t="shared" si="0"/>
        <v>C2</v>
      </c>
      <c r="L25" s="12">
        <f t="shared" si="4"/>
        <v>7.25</v>
      </c>
      <c r="M25" s="12">
        <f t="shared" si="5"/>
        <v>3.75</v>
      </c>
      <c r="N25" s="12">
        <f t="shared" si="6"/>
        <v>3.5</v>
      </c>
      <c r="O25" s="12">
        <f t="shared" si="9"/>
        <v>3.5</v>
      </c>
      <c r="P25" s="12">
        <f t="shared" si="7"/>
        <v>5.25</v>
      </c>
      <c r="Q25" s="12">
        <f t="shared" si="8"/>
        <v>5</v>
      </c>
    </row>
    <row r="26" spans="1:17" ht="15.75">
      <c r="A26" s="3">
        <v>21</v>
      </c>
      <c r="B26" s="8" t="s">
        <v>254</v>
      </c>
      <c r="C26" s="73">
        <v>17</v>
      </c>
      <c r="D26" s="73">
        <v>9.5</v>
      </c>
      <c r="E26" s="73">
        <v>17</v>
      </c>
      <c r="F26" s="73">
        <v>14</v>
      </c>
      <c r="G26" s="73">
        <v>17</v>
      </c>
      <c r="H26" s="73">
        <v>16.5</v>
      </c>
      <c r="I26" s="28">
        <f t="shared" si="2"/>
        <v>74.5</v>
      </c>
      <c r="J26" s="28">
        <f t="shared" si="3"/>
        <v>74.5</v>
      </c>
      <c r="K26" s="28" t="str">
        <f t="shared" si="0"/>
        <v>B1</v>
      </c>
      <c r="L26" s="12">
        <f t="shared" si="4"/>
        <v>8.5</v>
      </c>
      <c r="M26" s="12">
        <f t="shared" si="5"/>
        <v>4.75</v>
      </c>
      <c r="N26" s="12">
        <f t="shared" si="6"/>
        <v>8.5</v>
      </c>
      <c r="O26" s="12">
        <f t="shared" si="9"/>
        <v>7</v>
      </c>
      <c r="P26" s="12">
        <f t="shared" si="7"/>
        <v>8.5</v>
      </c>
      <c r="Q26" s="12">
        <f t="shared" si="8"/>
        <v>8.25</v>
      </c>
    </row>
    <row r="27" spans="1:17" ht="15.75">
      <c r="A27" s="3">
        <v>22</v>
      </c>
      <c r="B27" s="8" t="s">
        <v>265</v>
      </c>
      <c r="C27" s="73">
        <v>15.5</v>
      </c>
      <c r="D27" s="73">
        <v>16.5</v>
      </c>
      <c r="E27" s="73">
        <v>16</v>
      </c>
      <c r="F27" s="73">
        <v>19</v>
      </c>
      <c r="G27" s="73">
        <v>17</v>
      </c>
      <c r="H27" s="73">
        <v>22.5</v>
      </c>
      <c r="I27" s="28">
        <f t="shared" si="2"/>
        <v>84</v>
      </c>
      <c r="J27" s="28">
        <f t="shared" si="3"/>
        <v>84</v>
      </c>
      <c r="K27" s="28" t="str">
        <f t="shared" si="0"/>
        <v>A2</v>
      </c>
      <c r="L27" s="12">
        <f t="shared" si="4"/>
        <v>7.75</v>
      </c>
      <c r="M27" s="12">
        <f t="shared" si="5"/>
        <v>8.25</v>
      </c>
      <c r="N27" s="12">
        <f t="shared" si="6"/>
        <v>8</v>
      </c>
      <c r="O27" s="12">
        <f t="shared" si="9"/>
        <v>9.5</v>
      </c>
      <c r="P27" s="12">
        <f t="shared" si="7"/>
        <v>8.5</v>
      </c>
      <c r="Q27" s="12">
        <f t="shared" si="8"/>
        <v>11.25</v>
      </c>
    </row>
    <row r="28" spans="1:17" ht="15.75">
      <c r="A28" s="3">
        <v>23</v>
      </c>
      <c r="B28" s="8" t="s">
        <v>275</v>
      </c>
      <c r="C28" s="73" t="s">
        <v>404</v>
      </c>
      <c r="D28" s="73">
        <v>19.5</v>
      </c>
      <c r="E28" s="73">
        <v>19</v>
      </c>
      <c r="F28" s="73">
        <v>17</v>
      </c>
      <c r="G28" s="73" t="s">
        <v>404</v>
      </c>
      <c r="H28" s="73">
        <v>25</v>
      </c>
      <c r="I28" s="28">
        <f t="shared" si="2"/>
        <v>55.5</v>
      </c>
      <c r="J28" s="28">
        <f t="shared" si="3"/>
        <v>55.500000000000007</v>
      </c>
      <c r="K28" s="28" t="str">
        <f t="shared" si="0"/>
        <v>C1</v>
      </c>
      <c r="L28" s="151" t="s">
        <v>404</v>
      </c>
      <c r="M28" s="12">
        <f t="shared" si="5"/>
        <v>9.75</v>
      </c>
      <c r="N28" s="12">
        <f t="shared" si="6"/>
        <v>9.5</v>
      </c>
      <c r="O28" s="12">
        <f t="shared" si="9"/>
        <v>8.5</v>
      </c>
      <c r="P28" s="12" t="e">
        <f t="shared" si="7"/>
        <v>#VALUE!</v>
      </c>
      <c r="Q28" s="12">
        <f t="shared" si="8"/>
        <v>12.5</v>
      </c>
    </row>
    <row r="29" spans="1:17" ht="15.75">
      <c r="A29" s="3">
        <v>24</v>
      </c>
      <c r="B29" s="8" t="s">
        <v>285</v>
      </c>
      <c r="C29" s="71">
        <v>11</v>
      </c>
      <c r="D29" s="71">
        <v>9.5</v>
      </c>
      <c r="E29" s="71">
        <v>7.5</v>
      </c>
      <c r="F29" s="71">
        <v>6</v>
      </c>
      <c r="G29" s="71">
        <v>13</v>
      </c>
      <c r="H29" s="71">
        <v>12</v>
      </c>
      <c r="I29" s="28">
        <f t="shared" si="2"/>
        <v>47</v>
      </c>
      <c r="J29" s="28">
        <f t="shared" si="3"/>
        <v>47</v>
      </c>
      <c r="K29" s="28" t="str">
        <f t="shared" si="0"/>
        <v>C2</v>
      </c>
      <c r="L29" s="12">
        <f t="shared" si="4"/>
        <v>5.5</v>
      </c>
      <c r="M29" s="12">
        <f t="shared" si="5"/>
        <v>4.75</v>
      </c>
      <c r="N29" s="12">
        <f t="shared" si="6"/>
        <v>3.75</v>
      </c>
      <c r="O29" s="12">
        <f t="shared" si="9"/>
        <v>3</v>
      </c>
      <c r="P29" s="12">
        <f t="shared" si="7"/>
        <v>6.5</v>
      </c>
      <c r="Q29" s="12">
        <f t="shared" si="8"/>
        <v>6</v>
      </c>
    </row>
    <row r="30" spans="1:17" ht="15.75">
      <c r="A30" s="3">
        <v>25</v>
      </c>
      <c r="B30" s="8" t="s">
        <v>299</v>
      </c>
      <c r="C30" s="71">
        <v>17</v>
      </c>
      <c r="D30" s="71">
        <v>17.5</v>
      </c>
      <c r="E30" s="71">
        <v>17</v>
      </c>
      <c r="F30" s="71">
        <v>15</v>
      </c>
      <c r="G30" s="71">
        <v>18</v>
      </c>
      <c r="H30" s="71">
        <v>22.5</v>
      </c>
      <c r="I30" s="28">
        <f t="shared" si="2"/>
        <v>84.5</v>
      </c>
      <c r="J30" s="28">
        <f t="shared" si="3"/>
        <v>84.5</v>
      </c>
      <c r="K30" s="28" t="str">
        <f t="shared" si="0"/>
        <v>A2</v>
      </c>
      <c r="L30" s="12">
        <f t="shared" si="4"/>
        <v>8.5</v>
      </c>
      <c r="M30" s="12">
        <f t="shared" si="5"/>
        <v>8.75</v>
      </c>
      <c r="N30" s="12">
        <f t="shared" si="6"/>
        <v>8.5</v>
      </c>
      <c r="O30" s="12">
        <f t="shared" si="9"/>
        <v>7.5</v>
      </c>
      <c r="P30" s="12">
        <f t="shared" si="7"/>
        <v>9</v>
      </c>
      <c r="Q30" s="12">
        <f t="shared" si="8"/>
        <v>11.25</v>
      </c>
    </row>
    <row r="31" spans="1:17" ht="15.75">
      <c r="A31" s="3">
        <v>26</v>
      </c>
      <c r="B31" s="8" t="s">
        <v>309</v>
      </c>
      <c r="C31" s="71">
        <v>18.5</v>
      </c>
      <c r="D31" s="71">
        <v>16.5</v>
      </c>
      <c r="E31" s="71">
        <v>19</v>
      </c>
      <c r="F31" s="71">
        <v>17</v>
      </c>
      <c r="G31" s="71">
        <v>20</v>
      </c>
      <c r="H31" s="71">
        <v>24.5</v>
      </c>
      <c r="I31" s="28">
        <f t="shared" si="2"/>
        <v>91</v>
      </c>
      <c r="J31" s="28">
        <f t="shared" si="3"/>
        <v>91</v>
      </c>
      <c r="K31" s="28" t="str">
        <f t="shared" si="0"/>
        <v>A1</v>
      </c>
      <c r="L31" s="12">
        <f t="shared" si="4"/>
        <v>9.25</v>
      </c>
      <c r="M31" s="12">
        <f t="shared" si="5"/>
        <v>8.25</v>
      </c>
      <c r="N31" s="12">
        <f t="shared" si="6"/>
        <v>9.5</v>
      </c>
      <c r="O31" s="12">
        <f t="shared" si="9"/>
        <v>8.5</v>
      </c>
      <c r="P31" s="12">
        <f t="shared" si="7"/>
        <v>10</v>
      </c>
      <c r="Q31" s="12">
        <f t="shared" si="8"/>
        <v>12.25</v>
      </c>
    </row>
    <row r="32" spans="1:17" ht="15.75">
      <c r="A32" s="3">
        <v>27</v>
      </c>
      <c r="B32" s="8" t="s">
        <v>325</v>
      </c>
      <c r="C32" s="71">
        <v>12.5</v>
      </c>
      <c r="D32" s="71">
        <v>12</v>
      </c>
      <c r="E32" s="71">
        <v>5.5</v>
      </c>
      <c r="F32" s="71">
        <v>5.5</v>
      </c>
      <c r="G32" s="71">
        <v>5.5</v>
      </c>
      <c r="H32" s="71">
        <v>6</v>
      </c>
      <c r="I32" s="28">
        <f t="shared" si="2"/>
        <v>41</v>
      </c>
      <c r="J32" s="28">
        <f t="shared" si="3"/>
        <v>41</v>
      </c>
      <c r="K32" s="28" t="str">
        <f t="shared" si="0"/>
        <v>C2</v>
      </c>
      <c r="L32" s="12">
        <f t="shared" si="4"/>
        <v>6.25</v>
      </c>
      <c r="M32" s="12">
        <f t="shared" si="5"/>
        <v>6</v>
      </c>
      <c r="N32" s="12">
        <f t="shared" si="6"/>
        <v>2.75</v>
      </c>
      <c r="O32" s="12">
        <f t="shared" si="9"/>
        <v>2.75</v>
      </c>
      <c r="P32" s="12">
        <f t="shared" si="7"/>
        <v>2.75</v>
      </c>
      <c r="Q32" s="12">
        <f t="shared" si="8"/>
        <v>3</v>
      </c>
    </row>
    <row r="33" spans="1:17" ht="15.75">
      <c r="A33" s="3">
        <v>28</v>
      </c>
      <c r="B33" s="8" t="s">
        <v>339</v>
      </c>
      <c r="C33" s="71">
        <v>12.5</v>
      </c>
      <c r="D33" s="73">
        <v>7.5</v>
      </c>
      <c r="E33" s="71">
        <v>3.5</v>
      </c>
      <c r="F33" s="71">
        <v>3.5</v>
      </c>
      <c r="G33" s="71">
        <v>8</v>
      </c>
      <c r="H33" s="71">
        <v>8.5</v>
      </c>
      <c r="I33" s="28">
        <f t="shared" si="2"/>
        <v>35</v>
      </c>
      <c r="J33" s="28">
        <f t="shared" si="3"/>
        <v>35</v>
      </c>
      <c r="K33" s="28" t="str">
        <f t="shared" si="0"/>
        <v>D</v>
      </c>
      <c r="L33" s="12">
        <f t="shared" si="4"/>
        <v>6.25</v>
      </c>
      <c r="M33" s="12">
        <f t="shared" si="5"/>
        <v>3.75</v>
      </c>
      <c r="N33" s="12">
        <f t="shared" si="6"/>
        <v>1.75</v>
      </c>
      <c r="O33" s="12">
        <f t="shared" si="9"/>
        <v>1.75</v>
      </c>
      <c r="P33" s="12">
        <f t="shared" si="7"/>
        <v>4</v>
      </c>
      <c r="Q33" s="12">
        <f t="shared" si="8"/>
        <v>4.25</v>
      </c>
    </row>
    <row r="34" spans="1:17" ht="15.75">
      <c r="A34" s="3">
        <v>29</v>
      </c>
      <c r="B34" s="8" t="s">
        <v>350</v>
      </c>
      <c r="C34" s="71">
        <v>11</v>
      </c>
      <c r="D34" s="71">
        <v>7.5</v>
      </c>
      <c r="E34" s="71">
        <v>8</v>
      </c>
      <c r="F34" s="71">
        <v>6</v>
      </c>
      <c r="G34" s="71">
        <v>13.5</v>
      </c>
      <c r="H34" s="71">
        <v>12.5</v>
      </c>
      <c r="I34" s="28">
        <f t="shared" si="2"/>
        <v>46</v>
      </c>
      <c r="J34" s="28">
        <f t="shared" si="3"/>
        <v>46</v>
      </c>
      <c r="K34" s="28" t="str">
        <f t="shared" si="0"/>
        <v>C2</v>
      </c>
      <c r="L34" s="12">
        <f t="shared" si="4"/>
        <v>5.5</v>
      </c>
      <c r="M34" s="12">
        <f t="shared" si="5"/>
        <v>3.75</v>
      </c>
      <c r="N34" s="12">
        <f t="shared" si="6"/>
        <v>4</v>
      </c>
      <c r="O34" s="12">
        <f t="shared" si="9"/>
        <v>3</v>
      </c>
      <c r="P34" s="12">
        <f t="shared" si="7"/>
        <v>6.75</v>
      </c>
      <c r="Q34" s="12">
        <f t="shared" si="8"/>
        <v>6.25</v>
      </c>
    </row>
    <row r="35" spans="1:17" ht="15.75">
      <c r="A35" s="3">
        <v>30</v>
      </c>
      <c r="B35" s="10" t="s">
        <v>362</v>
      </c>
      <c r="C35" s="71">
        <v>16.5</v>
      </c>
      <c r="D35" s="71">
        <v>19</v>
      </c>
      <c r="E35" s="71">
        <v>19</v>
      </c>
      <c r="F35" s="71">
        <v>11.5</v>
      </c>
      <c r="G35" s="71">
        <v>15.5</v>
      </c>
      <c r="H35" s="71">
        <v>20.5</v>
      </c>
      <c r="I35" s="28">
        <f t="shared" si="2"/>
        <v>81.5</v>
      </c>
      <c r="J35" s="28">
        <f t="shared" si="3"/>
        <v>81.5</v>
      </c>
      <c r="K35" s="28" t="str">
        <f t="shared" si="0"/>
        <v>A2</v>
      </c>
      <c r="L35" s="12">
        <f t="shared" si="4"/>
        <v>8.25</v>
      </c>
      <c r="M35" s="12">
        <f t="shared" si="5"/>
        <v>9.5</v>
      </c>
      <c r="N35" s="12">
        <f t="shared" si="6"/>
        <v>9.5</v>
      </c>
      <c r="O35" s="12">
        <f t="shared" si="9"/>
        <v>5.75</v>
      </c>
      <c r="P35" s="12">
        <f t="shared" si="7"/>
        <v>7.75</v>
      </c>
      <c r="Q35" s="12">
        <f t="shared" si="8"/>
        <v>10.25</v>
      </c>
    </row>
    <row r="36" spans="1:17" ht="15.75">
      <c r="A36" s="6">
        <v>31</v>
      </c>
      <c r="B36" s="10" t="s">
        <v>368</v>
      </c>
      <c r="C36" s="80">
        <v>13.5</v>
      </c>
      <c r="D36" s="80" t="s">
        <v>404</v>
      </c>
      <c r="E36" s="80">
        <v>8.5</v>
      </c>
      <c r="F36" s="71">
        <v>1.5</v>
      </c>
      <c r="G36" s="80">
        <v>9</v>
      </c>
      <c r="H36" s="80">
        <v>9.5</v>
      </c>
      <c r="I36" s="28">
        <f t="shared" si="2"/>
        <v>32.5</v>
      </c>
      <c r="J36" s="28">
        <f t="shared" si="3"/>
        <v>32.5</v>
      </c>
      <c r="K36" s="28" t="str">
        <f t="shared" si="0"/>
        <v>E</v>
      </c>
      <c r="L36" s="12">
        <f t="shared" si="4"/>
        <v>6.75</v>
      </c>
      <c r="M36" s="12" t="e">
        <f t="shared" si="5"/>
        <v>#VALUE!</v>
      </c>
      <c r="N36" s="12">
        <f t="shared" si="6"/>
        <v>4.25</v>
      </c>
      <c r="O36" s="12">
        <f t="shared" si="9"/>
        <v>0.75</v>
      </c>
      <c r="P36" s="12">
        <f t="shared" si="7"/>
        <v>4.5</v>
      </c>
      <c r="Q36" s="12">
        <f t="shared" si="8"/>
        <v>4.75</v>
      </c>
    </row>
    <row r="37" spans="1:17" ht="15.75">
      <c r="A37" s="6">
        <v>32</v>
      </c>
      <c r="B37" s="10" t="s">
        <v>375</v>
      </c>
      <c r="C37" s="80">
        <v>14</v>
      </c>
      <c r="D37" s="80">
        <v>12</v>
      </c>
      <c r="E37" s="80">
        <v>11</v>
      </c>
      <c r="F37" s="71">
        <v>9</v>
      </c>
      <c r="G37" s="80">
        <v>10.5</v>
      </c>
      <c r="H37" s="80">
        <v>15</v>
      </c>
      <c r="I37" s="28">
        <f t="shared" si="2"/>
        <v>56.5</v>
      </c>
      <c r="J37" s="28">
        <f t="shared" si="3"/>
        <v>56.499999999999993</v>
      </c>
      <c r="K37" s="28" t="str">
        <f t="shared" si="0"/>
        <v>C1</v>
      </c>
      <c r="L37" s="12">
        <f t="shared" si="4"/>
        <v>7</v>
      </c>
      <c r="M37" s="12">
        <f t="shared" si="5"/>
        <v>6</v>
      </c>
      <c r="N37" s="12">
        <f t="shared" si="6"/>
        <v>5.5</v>
      </c>
      <c r="O37" s="12">
        <f t="shared" si="9"/>
        <v>4.5</v>
      </c>
      <c r="P37" s="12">
        <f t="shared" si="7"/>
        <v>5.25</v>
      </c>
      <c r="Q37" s="12">
        <f t="shared" si="8"/>
        <v>7.5</v>
      </c>
    </row>
    <row r="38" spans="1:17" ht="15.75">
      <c r="A38" s="6">
        <v>33</v>
      </c>
      <c r="B38" s="10" t="s">
        <v>381</v>
      </c>
      <c r="C38" s="80">
        <v>15</v>
      </c>
      <c r="D38" s="80">
        <v>19</v>
      </c>
      <c r="E38" s="80">
        <v>10.5</v>
      </c>
      <c r="F38" s="71">
        <v>10.5</v>
      </c>
      <c r="G38" s="80">
        <v>16.5</v>
      </c>
      <c r="H38" s="80">
        <v>13.5</v>
      </c>
      <c r="I38" s="28">
        <f t="shared" si="2"/>
        <v>71.5</v>
      </c>
      <c r="J38" s="28">
        <f t="shared" si="3"/>
        <v>71.5</v>
      </c>
      <c r="K38" s="28" t="str">
        <f t="shared" si="0"/>
        <v>B1</v>
      </c>
      <c r="L38" s="12">
        <f t="shared" si="4"/>
        <v>7.5</v>
      </c>
      <c r="M38" s="12">
        <f t="shared" si="5"/>
        <v>9.5</v>
      </c>
      <c r="N38" s="12">
        <f t="shared" si="6"/>
        <v>5.25</v>
      </c>
      <c r="O38" s="12">
        <f t="shared" si="9"/>
        <v>5.25</v>
      </c>
      <c r="P38" s="12">
        <f t="shared" si="7"/>
        <v>8.25</v>
      </c>
      <c r="Q38" s="12">
        <f t="shared" si="8"/>
        <v>6.75</v>
      </c>
    </row>
    <row r="39" spans="1:17">
      <c r="I39" s="90"/>
      <c r="J39" s="90"/>
      <c r="K39" s="90"/>
    </row>
    <row r="40" spans="1:17">
      <c r="I40" s="90"/>
      <c r="J40" s="90"/>
      <c r="K40" s="90"/>
    </row>
    <row r="41" spans="1:17">
      <c r="I41" s="90"/>
      <c r="J41" s="90"/>
      <c r="K41" s="90"/>
    </row>
    <row r="42" spans="1:17">
      <c r="I42" s="90"/>
      <c r="J42" s="90"/>
      <c r="K42" s="90"/>
    </row>
    <row r="43" spans="1:17">
      <c r="I43" s="90"/>
      <c r="J43" s="90"/>
      <c r="K43" s="90"/>
    </row>
    <row r="44" spans="1:17">
      <c r="I44" s="90"/>
      <c r="J44" s="90"/>
      <c r="K44" s="90"/>
    </row>
    <row r="45" spans="1:17">
      <c r="I45" s="90"/>
      <c r="J45" s="90"/>
      <c r="K45" s="90"/>
    </row>
    <row r="46" spans="1:17">
      <c r="I46" s="90"/>
      <c r="J46" s="90"/>
      <c r="K46" s="90"/>
    </row>
    <row r="47" spans="1:17">
      <c r="I47" s="90"/>
      <c r="J47" s="90"/>
      <c r="K47" s="90"/>
    </row>
    <row r="48" spans="1:17">
      <c r="I48" s="90"/>
      <c r="J48" s="90"/>
      <c r="K48" s="90"/>
    </row>
    <row r="49" spans="9:11">
      <c r="I49" s="90"/>
      <c r="J49" s="90"/>
      <c r="K49" s="90"/>
    </row>
    <row r="50" spans="9:11">
      <c r="I50" s="90"/>
      <c r="J50" s="90"/>
      <c r="K50" s="90"/>
    </row>
    <row r="51" spans="9:11">
      <c r="I51" s="90"/>
      <c r="J51" s="90"/>
      <c r="K51" s="90"/>
    </row>
    <row r="52" spans="9:11">
      <c r="I52" s="90"/>
      <c r="J52" s="90"/>
      <c r="K52" s="90"/>
    </row>
    <row r="53" spans="9:11">
      <c r="I53" s="90"/>
      <c r="J53" s="90"/>
      <c r="K53" s="90"/>
    </row>
  </sheetData>
  <mergeCells count="4">
    <mergeCell ref="A1:Q1"/>
    <mergeCell ref="A2:Q2"/>
    <mergeCell ref="A3:Q3"/>
    <mergeCell ref="A4:Q4"/>
  </mergeCells>
  <dataValidations count="1">
    <dataValidation allowBlank="1" showInputMessage="1" showErrorMessage="1" promptTitle="NAME" prompt="ENTER NAME IN CAPITAL LETTERS" sqref="B6:B38"/>
  </dataValidations>
  <pageMargins left="0.19685039370078741" right="0.19685039370078741" top="0.43307086614173229" bottom="0.15748031496062992" header="0.23622047244094491" footer="0.15748031496062992"/>
  <pageSetup paperSize="9" scale="80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07"/>
  <sheetViews>
    <sheetView workbookViewId="0">
      <selection activeCell="C22" sqref="C22"/>
    </sheetView>
  </sheetViews>
  <sheetFormatPr defaultColWidth="9" defaultRowHeight="18" customHeight="1"/>
  <cols>
    <col min="1" max="1" width="9.7109375" style="90" customWidth="1"/>
    <col min="2" max="2" width="20.85546875" style="90" customWidth="1"/>
    <col min="3" max="3" width="22.5703125" style="90" customWidth="1"/>
    <col min="4" max="4" width="15" style="90" customWidth="1"/>
    <col min="5" max="5" width="14.7109375" style="90" customWidth="1"/>
    <col min="6" max="6" width="9" style="90"/>
    <col min="7" max="7" width="11.85546875" style="90" customWidth="1"/>
    <col min="8" max="16384" width="9" style="90"/>
  </cols>
  <sheetData>
    <row r="1" spans="2:7" ht="18" customHeight="1">
      <c r="B1" s="91"/>
      <c r="C1" s="92"/>
      <c r="D1" s="92"/>
      <c r="E1" s="92"/>
      <c r="F1" s="92"/>
      <c r="G1" s="93"/>
    </row>
    <row r="2" spans="2:7" ht="18" customHeight="1">
      <c r="B2" s="94"/>
      <c r="C2" s="201" t="s">
        <v>405</v>
      </c>
      <c r="D2" s="201"/>
      <c r="E2" s="201"/>
      <c r="F2" s="201"/>
      <c r="G2" s="202"/>
    </row>
    <row r="3" spans="2:7" ht="18" customHeight="1">
      <c r="B3" s="94"/>
      <c r="C3" s="185" t="s">
        <v>406</v>
      </c>
      <c r="D3" s="185"/>
      <c r="E3" s="185"/>
      <c r="F3" s="185"/>
      <c r="G3" s="186"/>
    </row>
    <row r="4" spans="2:7" ht="18" customHeight="1">
      <c r="B4" s="94"/>
      <c r="C4" s="185" t="s">
        <v>407</v>
      </c>
      <c r="D4" s="185"/>
      <c r="E4" s="185"/>
      <c r="F4" s="185"/>
      <c r="G4" s="186"/>
    </row>
    <row r="5" spans="2:7" ht="18" customHeight="1">
      <c r="B5" s="94"/>
      <c r="C5" s="197" t="s">
        <v>408</v>
      </c>
      <c r="D5" s="197"/>
      <c r="E5" s="197"/>
      <c r="F5" s="197"/>
      <c r="G5" s="198"/>
    </row>
    <row r="6" spans="2:7" ht="18" customHeight="1">
      <c r="B6" s="94"/>
      <c r="C6" s="185" t="s">
        <v>409</v>
      </c>
      <c r="D6" s="185"/>
      <c r="E6" s="185"/>
      <c r="F6" s="185"/>
      <c r="G6" s="186"/>
    </row>
    <row r="7" spans="2:7" ht="18" customHeight="1">
      <c r="B7" s="184" t="s">
        <v>410</v>
      </c>
      <c r="C7" s="185"/>
      <c r="D7" s="185"/>
      <c r="E7" s="185"/>
      <c r="F7" s="185"/>
      <c r="G7" s="186"/>
    </row>
    <row r="8" spans="2:7" ht="18" customHeight="1">
      <c r="B8" s="94" t="s">
        <v>411</v>
      </c>
      <c r="C8" s="187" t="s">
        <v>207</v>
      </c>
      <c r="D8" s="188"/>
      <c r="E8" s="96"/>
      <c r="F8" s="185"/>
      <c r="G8" s="186"/>
    </row>
    <row r="9" spans="2:7" ht="18" customHeight="1">
      <c r="B9" s="94" t="s">
        <v>31</v>
      </c>
      <c r="C9" s="187" t="s">
        <v>33</v>
      </c>
      <c r="D9" s="188"/>
      <c r="E9" s="22" t="s">
        <v>412</v>
      </c>
      <c r="F9" s="185">
        <v>1</v>
      </c>
      <c r="G9" s="186"/>
    </row>
    <row r="10" spans="2:7" ht="18" customHeight="1">
      <c r="B10" s="95" t="s">
        <v>413</v>
      </c>
      <c r="C10" s="23" t="s">
        <v>414</v>
      </c>
      <c r="D10" s="23" t="s">
        <v>415</v>
      </c>
      <c r="E10" s="23" t="s">
        <v>416</v>
      </c>
      <c r="F10" s="97"/>
      <c r="G10" s="98"/>
    </row>
    <row r="11" spans="2:7" ht="18" customHeight="1">
      <c r="B11" s="95">
        <v>1</v>
      </c>
      <c r="C11" s="24" t="s">
        <v>417</v>
      </c>
      <c r="D11" s="86">
        <v>16.5</v>
      </c>
      <c r="E11" s="26" t="str">
        <f>IF(D11&gt;=18,"A1",IF(D11&gt;=16,"A2",IF(D11&gt;=14,"B1",IF(D11&gt;=12,"B2",IF(D11&gt;=10,"C1",IF(D11&gt;=8,"C2",IF(D11&gt;=6.5,"D","E")))))))</f>
        <v>A2</v>
      </c>
      <c r="F11" s="178"/>
      <c r="G11" s="179"/>
    </row>
    <row r="12" spans="2:7" ht="18" customHeight="1">
      <c r="B12" s="95">
        <v>2</v>
      </c>
      <c r="C12" s="24" t="s">
        <v>418</v>
      </c>
      <c r="D12" s="86">
        <v>14.5</v>
      </c>
      <c r="E12" s="26" t="str">
        <f t="shared" ref="E12:E14" si="0">IF(D12&gt;=18,"A1",IF(D12&gt;=16,"A2",IF(D12&gt;=14,"B1",IF(D12&gt;=12,"B2",IF(D12&gt;=10,"C1",IF(D12&gt;=8,"C2",IF(D12&gt;=6.5,"D","E")))))))</f>
        <v>B1</v>
      </c>
      <c r="F12" s="178"/>
      <c r="G12" s="179"/>
    </row>
    <row r="13" spans="2:7" ht="18" customHeight="1">
      <c r="B13" s="95">
        <v>3</v>
      </c>
      <c r="C13" s="24" t="s">
        <v>419</v>
      </c>
      <c r="D13" s="86">
        <v>15</v>
      </c>
      <c r="E13" s="26" t="str">
        <f t="shared" si="0"/>
        <v>B1</v>
      </c>
      <c r="F13" s="178"/>
      <c r="G13" s="179"/>
    </row>
    <row r="14" spans="2:7" ht="18" customHeight="1">
      <c r="B14" s="95">
        <v>4</v>
      </c>
      <c r="C14" s="24" t="s">
        <v>420</v>
      </c>
      <c r="D14" s="86">
        <v>14.5</v>
      </c>
      <c r="E14" s="26" t="str">
        <f t="shared" si="0"/>
        <v>B1</v>
      </c>
      <c r="F14" s="178"/>
      <c r="G14" s="179"/>
    </row>
    <row r="15" spans="2:7" ht="18" customHeight="1">
      <c r="B15" s="95">
        <v>5</v>
      </c>
      <c r="C15" s="24" t="s">
        <v>421</v>
      </c>
      <c r="D15" s="86">
        <v>14</v>
      </c>
      <c r="E15" s="26" t="str">
        <f t="shared" ref="E15:E16" si="1">IF(D15&gt;=18,"A1",IF(D15&gt;=16,"A2",IF(D15&gt;=14,"B1",IF(D15&gt;=12,"B2",IF(D15&gt;=10,"C1",IF(D15&gt;=8,"C2",IF(D15&gt;=6.5,"D","E")))))))</f>
        <v>B1</v>
      </c>
      <c r="F15" s="178"/>
      <c r="G15" s="179"/>
    </row>
    <row r="16" spans="2:7" ht="28.5" customHeight="1">
      <c r="B16" s="95">
        <v>6</v>
      </c>
      <c r="C16" s="99" t="s">
        <v>422</v>
      </c>
      <c r="D16" s="86">
        <v>21.5</v>
      </c>
      <c r="E16" s="26" t="str">
        <f t="shared" si="1"/>
        <v>A1</v>
      </c>
      <c r="F16" s="178"/>
      <c r="G16" s="179"/>
    </row>
    <row r="17" spans="2:7" ht="18" customHeight="1">
      <c r="B17" s="94"/>
      <c r="C17" s="22"/>
      <c r="D17" s="23"/>
      <c r="E17" s="22"/>
      <c r="F17" s="178"/>
      <c r="G17" s="179"/>
    </row>
    <row r="18" spans="2:7" ht="18" customHeight="1">
      <c r="B18" s="94"/>
      <c r="C18" s="23" t="s">
        <v>401</v>
      </c>
      <c r="D18" s="23">
        <f>SUM(D11:D15)</f>
        <v>74.5</v>
      </c>
      <c r="E18" s="22"/>
      <c r="F18" s="178"/>
      <c r="G18" s="179"/>
    </row>
    <row r="19" spans="2:7" ht="18" customHeight="1">
      <c r="B19" s="94"/>
      <c r="C19" s="27" t="s">
        <v>423</v>
      </c>
      <c r="D19" s="28">
        <f>(D18/100)*100</f>
        <v>74.5</v>
      </c>
      <c r="E19" s="28" t="str">
        <f t="shared" ref="E19" si="2">IF(D19&gt;=91,"A1",IF(D19&gt;=81,"A2",IF(D19&gt;=71,"B1",IF(D19&gt;=61,"B2",IF(D19&gt;=51,"C1",IF(D19&gt;=41,"C2",IF(D19&gt;=33,"D","E")))))))</f>
        <v>B1</v>
      </c>
      <c r="F19" s="100"/>
      <c r="G19" s="101"/>
    </row>
    <row r="20" spans="2:7" ht="18" customHeight="1">
      <c r="B20" s="182" t="s">
        <v>424</v>
      </c>
      <c r="C20" s="168" t="s">
        <v>425</v>
      </c>
      <c r="D20" s="168"/>
      <c r="E20" s="170" t="s">
        <v>426</v>
      </c>
      <c r="F20" s="171"/>
      <c r="G20" s="172"/>
    </row>
    <row r="21" spans="2:7" ht="18" customHeight="1">
      <c r="B21" s="183"/>
      <c r="C21" s="169"/>
      <c r="D21" s="169"/>
      <c r="E21" s="173"/>
      <c r="F21" s="174"/>
      <c r="G21" s="175"/>
    </row>
    <row r="23" spans="2:7" ht="18" customHeight="1">
      <c r="B23" s="102"/>
      <c r="C23" s="193" t="s">
        <v>405</v>
      </c>
      <c r="D23" s="193"/>
      <c r="E23" s="193"/>
      <c r="F23" s="193"/>
      <c r="G23" s="194"/>
    </row>
    <row r="24" spans="2:7" ht="18" customHeight="1">
      <c r="B24" s="94"/>
      <c r="C24" s="185" t="s">
        <v>406</v>
      </c>
      <c r="D24" s="185"/>
      <c r="E24" s="185"/>
      <c r="F24" s="185"/>
      <c r="G24" s="186"/>
    </row>
    <row r="25" spans="2:7" ht="18" customHeight="1">
      <c r="B25" s="94"/>
      <c r="C25" s="185" t="s">
        <v>407</v>
      </c>
      <c r="D25" s="185"/>
      <c r="E25" s="185"/>
      <c r="F25" s="185"/>
      <c r="G25" s="186"/>
    </row>
    <row r="26" spans="2:7" ht="18" customHeight="1">
      <c r="B26" s="94"/>
      <c r="C26" s="197" t="s">
        <v>427</v>
      </c>
      <c r="D26" s="197"/>
      <c r="E26" s="197"/>
      <c r="F26" s="197"/>
      <c r="G26" s="198"/>
    </row>
    <row r="27" spans="2:7" ht="18" customHeight="1">
      <c r="B27" s="94"/>
      <c r="C27" s="185" t="s">
        <v>409</v>
      </c>
      <c r="D27" s="185"/>
      <c r="E27" s="185"/>
      <c r="F27" s="185"/>
      <c r="G27" s="186"/>
    </row>
    <row r="28" spans="2:7" ht="18" customHeight="1">
      <c r="B28" s="184" t="s">
        <v>410</v>
      </c>
      <c r="C28" s="185"/>
      <c r="D28" s="185"/>
      <c r="E28" s="185"/>
      <c r="F28" s="185"/>
      <c r="G28" s="186"/>
    </row>
    <row r="29" spans="2:7" ht="18" customHeight="1">
      <c r="B29" s="94" t="s">
        <v>411</v>
      </c>
      <c r="C29" s="187" t="s">
        <v>207</v>
      </c>
      <c r="D29" s="188"/>
      <c r="E29" s="96"/>
      <c r="F29" s="185"/>
      <c r="G29" s="186"/>
    </row>
    <row r="30" spans="2:7" ht="18" customHeight="1">
      <c r="B30" s="94" t="s">
        <v>31</v>
      </c>
      <c r="C30" s="187" t="s">
        <v>51</v>
      </c>
      <c r="D30" s="188"/>
      <c r="E30" s="22" t="s">
        <v>412</v>
      </c>
      <c r="F30" s="185">
        <v>2</v>
      </c>
      <c r="G30" s="186"/>
    </row>
    <row r="31" spans="2:7" ht="18" customHeight="1">
      <c r="B31" s="95" t="s">
        <v>413</v>
      </c>
      <c r="C31" s="23" t="s">
        <v>414</v>
      </c>
      <c r="D31" s="23" t="s">
        <v>415</v>
      </c>
      <c r="E31" s="23" t="s">
        <v>416</v>
      </c>
      <c r="F31" s="189"/>
      <c r="G31" s="190"/>
    </row>
    <row r="32" spans="2:7" ht="18" customHeight="1">
      <c r="B32" s="95">
        <v>1</v>
      </c>
      <c r="C32" s="24" t="s">
        <v>417</v>
      </c>
      <c r="D32" s="86">
        <v>13.5</v>
      </c>
      <c r="E32" s="26" t="str">
        <f>IF(D32&gt;=18,"A1",IF(D32&gt;=16,"A2",IF(D32&gt;=14,"B1",IF(D32&gt;=12,"B2",IF(D32&gt;=10,"C1",IF(D32&gt;=8,"C2",IF(D32&gt;=6.5,"D","E")))))))</f>
        <v>B2</v>
      </c>
      <c r="F32" s="176"/>
      <c r="G32" s="177"/>
    </row>
    <row r="33" spans="2:7" ht="18" customHeight="1">
      <c r="B33" s="95">
        <v>2</v>
      </c>
      <c r="C33" s="24" t="s">
        <v>418</v>
      </c>
      <c r="D33" s="86">
        <v>9</v>
      </c>
      <c r="E33" s="26" t="str">
        <f t="shared" ref="E33:E35" si="3">IF(D33&gt;=18,"A1",IF(D33&gt;=16,"A2",IF(D33&gt;=14,"B1",IF(D33&gt;=12,"B2",IF(D33&gt;=10,"C1",IF(D33&gt;=8,"C2",IF(D33&gt;=6.5,"D","E")))))))</f>
        <v>C2</v>
      </c>
      <c r="F33" s="178"/>
      <c r="G33" s="179"/>
    </row>
    <row r="34" spans="2:7" ht="18" customHeight="1">
      <c r="B34" s="95">
        <v>3</v>
      </c>
      <c r="C34" s="24" t="s">
        <v>419</v>
      </c>
      <c r="D34" s="86">
        <v>15</v>
      </c>
      <c r="E34" s="26" t="str">
        <f t="shared" si="3"/>
        <v>B1</v>
      </c>
      <c r="F34" s="178"/>
      <c r="G34" s="179"/>
    </row>
    <row r="35" spans="2:7" ht="18" customHeight="1">
      <c r="B35" s="95">
        <v>4</v>
      </c>
      <c r="C35" s="24" t="s">
        <v>420</v>
      </c>
      <c r="D35" s="103">
        <v>7</v>
      </c>
      <c r="E35" s="26" t="str">
        <f t="shared" si="3"/>
        <v>D</v>
      </c>
      <c r="F35" s="178"/>
      <c r="G35" s="179"/>
    </row>
    <row r="36" spans="2:7" ht="18" customHeight="1">
      <c r="B36" s="95">
        <v>5</v>
      </c>
      <c r="C36" s="24" t="s">
        <v>421</v>
      </c>
      <c r="D36" s="86">
        <v>8</v>
      </c>
      <c r="E36" s="26" t="str">
        <f t="shared" ref="E36:E37" si="4">IF(D36&gt;=18,"A1",IF(D36&gt;=16,"A2",IF(D36&gt;=14,"B1",IF(D36&gt;=12,"B2",IF(D36&gt;=10,"C1",IF(D36&gt;=8,"C2",IF(D36&gt;=6.5,"D","E")))))))</f>
        <v>C2</v>
      </c>
      <c r="F36" s="178"/>
      <c r="G36" s="179"/>
    </row>
    <row r="37" spans="2:7" ht="28.5" customHeight="1">
      <c r="B37" s="95">
        <v>6</v>
      </c>
      <c r="C37" s="99" t="s">
        <v>422</v>
      </c>
      <c r="D37" s="86">
        <v>13</v>
      </c>
      <c r="E37" s="26" t="str">
        <f t="shared" si="4"/>
        <v>B2</v>
      </c>
      <c r="F37" s="180"/>
      <c r="G37" s="181"/>
    </row>
    <row r="38" spans="2:7" ht="18" customHeight="1">
      <c r="B38" s="94"/>
      <c r="C38" s="22"/>
      <c r="D38" s="23"/>
      <c r="E38" s="22"/>
      <c r="F38" s="191"/>
      <c r="G38" s="192"/>
    </row>
    <row r="39" spans="2:7" ht="18" customHeight="1">
      <c r="B39" s="94"/>
      <c r="C39" s="23" t="s">
        <v>401</v>
      </c>
      <c r="D39" s="23">
        <f>SUM(D32:D36)</f>
        <v>52.5</v>
      </c>
      <c r="E39" s="22"/>
      <c r="F39" s="191"/>
      <c r="G39" s="192"/>
    </row>
    <row r="40" spans="2:7" ht="18" customHeight="1">
      <c r="B40" s="94"/>
      <c r="C40" s="27" t="s">
        <v>423</v>
      </c>
      <c r="D40" s="28">
        <f>(D39/100)*100</f>
        <v>52.5</v>
      </c>
      <c r="E40" s="28" t="str">
        <f t="shared" ref="E40" si="5">IF(D40&gt;=91,"A1",IF(D40&gt;=81,"A2",IF(D40&gt;=71,"B1",IF(D40&gt;=61,"B2",IF(D40&gt;=51,"C1",IF(D40&gt;=41,"C2",IF(D40&gt;=33,"D","E")))))))</f>
        <v>C1</v>
      </c>
      <c r="F40" s="191"/>
      <c r="G40" s="192"/>
    </row>
    <row r="41" spans="2:7" ht="18" customHeight="1">
      <c r="B41" s="182" t="s">
        <v>424</v>
      </c>
      <c r="C41" s="168" t="s">
        <v>425</v>
      </c>
      <c r="D41" s="168"/>
      <c r="E41" s="170" t="s">
        <v>426</v>
      </c>
      <c r="F41" s="171"/>
      <c r="G41" s="172"/>
    </row>
    <row r="42" spans="2:7" ht="18" customHeight="1">
      <c r="B42" s="183"/>
      <c r="C42" s="169"/>
      <c r="D42" s="169"/>
      <c r="E42" s="173"/>
      <c r="F42" s="174"/>
      <c r="G42" s="175"/>
    </row>
    <row r="45" spans="2:7" ht="18" customHeight="1">
      <c r="B45" s="91"/>
      <c r="C45" s="92"/>
      <c r="D45" s="92"/>
      <c r="E45" s="92"/>
      <c r="F45" s="92"/>
      <c r="G45" s="93"/>
    </row>
    <row r="46" spans="2:7" ht="18" customHeight="1">
      <c r="B46" s="94"/>
      <c r="C46" s="185" t="s">
        <v>405</v>
      </c>
      <c r="D46" s="185"/>
      <c r="E46" s="185"/>
      <c r="F46" s="185"/>
      <c r="G46" s="186"/>
    </row>
    <row r="47" spans="2:7" ht="18" customHeight="1">
      <c r="B47" s="94"/>
      <c r="C47" s="185" t="s">
        <v>406</v>
      </c>
      <c r="D47" s="185"/>
      <c r="E47" s="185"/>
      <c r="F47" s="185"/>
      <c r="G47" s="186"/>
    </row>
    <row r="48" spans="2:7" ht="18" customHeight="1">
      <c r="B48" s="94"/>
      <c r="C48" s="185" t="s">
        <v>407</v>
      </c>
      <c r="D48" s="185"/>
      <c r="E48" s="185"/>
      <c r="F48" s="185"/>
      <c r="G48" s="186"/>
    </row>
    <row r="49" spans="2:7" ht="18" customHeight="1">
      <c r="B49" s="94"/>
      <c r="C49" s="199" t="s">
        <v>428</v>
      </c>
      <c r="D49" s="199"/>
      <c r="E49" s="199"/>
      <c r="F49" s="199"/>
      <c r="G49" s="200"/>
    </row>
    <row r="50" spans="2:7" ht="18" customHeight="1">
      <c r="B50" s="94"/>
      <c r="C50" s="185" t="s">
        <v>409</v>
      </c>
      <c r="D50" s="185"/>
      <c r="E50" s="185"/>
      <c r="F50" s="185"/>
      <c r="G50" s="186"/>
    </row>
    <row r="51" spans="2:7" ht="18" customHeight="1">
      <c r="B51" s="184" t="s">
        <v>410</v>
      </c>
      <c r="C51" s="185"/>
      <c r="D51" s="185"/>
      <c r="E51" s="185"/>
      <c r="F51" s="185"/>
      <c r="G51" s="186"/>
    </row>
    <row r="52" spans="2:7" ht="18" customHeight="1">
      <c r="B52" s="94" t="s">
        <v>411</v>
      </c>
      <c r="C52" s="187" t="s">
        <v>207</v>
      </c>
      <c r="D52" s="188"/>
      <c r="E52" s="96"/>
      <c r="F52" s="185"/>
      <c r="G52" s="186"/>
    </row>
    <row r="53" spans="2:7" ht="18" customHeight="1">
      <c r="B53" s="94" t="s">
        <v>31</v>
      </c>
      <c r="C53" s="187" t="s">
        <v>63</v>
      </c>
      <c r="D53" s="188"/>
      <c r="E53" s="22" t="s">
        <v>412</v>
      </c>
      <c r="F53" s="185">
        <v>3</v>
      </c>
      <c r="G53" s="186"/>
    </row>
    <row r="54" spans="2:7" ht="18" customHeight="1">
      <c r="B54" s="95" t="s">
        <v>413</v>
      </c>
      <c r="C54" s="23" t="s">
        <v>414</v>
      </c>
      <c r="D54" s="23" t="s">
        <v>415</v>
      </c>
      <c r="E54" s="23" t="s">
        <v>416</v>
      </c>
      <c r="F54" s="189"/>
      <c r="G54" s="190"/>
    </row>
    <row r="55" spans="2:7" ht="18" customHeight="1">
      <c r="B55" s="95">
        <v>1</v>
      </c>
      <c r="C55" s="24" t="s">
        <v>417</v>
      </c>
      <c r="D55" s="86">
        <v>14.5</v>
      </c>
      <c r="E55" s="26" t="str">
        <f>IF(D55&gt;=18,"A1",IF(D55&gt;=16,"A2",IF(D55&gt;=14,"B1",IF(D55&gt;=12,"B2",IF(D55&gt;=10,"C1",IF(D55&gt;=8,"C2",IF(D55&gt;=6.5,"D","E")))))))</f>
        <v>B1</v>
      </c>
      <c r="F55" s="189"/>
      <c r="G55" s="190"/>
    </row>
    <row r="56" spans="2:7" ht="18" customHeight="1">
      <c r="B56" s="95">
        <v>2</v>
      </c>
      <c r="C56" s="24" t="s">
        <v>418</v>
      </c>
      <c r="D56" s="86">
        <v>15</v>
      </c>
      <c r="E56" s="26" t="str">
        <f t="shared" ref="E56:E58" si="6">IF(D56&gt;=18,"A1",IF(D56&gt;=16,"A2",IF(D56&gt;=14,"B1",IF(D56&gt;=12,"B2",IF(D56&gt;=10,"C1",IF(D56&gt;=8,"C2",IF(D56&gt;=6.5,"D","E")))))))</f>
        <v>B1</v>
      </c>
      <c r="F56" s="176"/>
      <c r="G56" s="177"/>
    </row>
    <row r="57" spans="2:7" ht="18" customHeight="1">
      <c r="B57" s="95">
        <v>3</v>
      </c>
      <c r="C57" s="24" t="s">
        <v>419</v>
      </c>
      <c r="D57" s="86">
        <v>16</v>
      </c>
      <c r="E57" s="26" t="str">
        <f t="shared" si="6"/>
        <v>A2</v>
      </c>
      <c r="F57" s="178"/>
      <c r="G57" s="179"/>
    </row>
    <row r="58" spans="2:7" ht="18" customHeight="1">
      <c r="B58" s="95">
        <v>4</v>
      </c>
      <c r="C58" s="24" t="s">
        <v>420</v>
      </c>
      <c r="D58" s="86">
        <v>10.5</v>
      </c>
      <c r="E58" s="26" t="str">
        <f t="shared" si="6"/>
        <v>C1</v>
      </c>
      <c r="F58" s="178"/>
      <c r="G58" s="179"/>
    </row>
    <row r="59" spans="2:7" ht="18" customHeight="1">
      <c r="B59" s="95">
        <v>5</v>
      </c>
      <c r="C59" s="24" t="s">
        <v>421</v>
      </c>
      <c r="D59" s="86">
        <v>14.5</v>
      </c>
      <c r="E59" s="26" t="str">
        <f t="shared" ref="E59:E60" si="7">IF(D59&gt;=18,"A1",IF(D59&gt;=16,"A2",IF(D59&gt;=14,"B1",IF(D59&gt;=12,"B2",IF(D59&gt;=10,"C1",IF(D59&gt;=8,"C2",IF(D59&gt;=6.5,"D","E")))))))</f>
        <v>B1</v>
      </c>
      <c r="F59" s="178"/>
      <c r="G59" s="179"/>
    </row>
    <row r="60" spans="2:7" ht="27" customHeight="1">
      <c r="B60" s="95">
        <v>6</v>
      </c>
      <c r="C60" s="99" t="s">
        <v>422</v>
      </c>
      <c r="D60" s="86">
        <v>16.5</v>
      </c>
      <c r="E60" s="26" t="str">
        <f t="shared" si="7"/>
        <v>A2</v>
      </c>
      <c r="F60" s="178"/>
      <c r="G60" s="179"/>
    </row>
    <row r="61" spans="2:7" ht="18" customHeight="1">
      <c r="B61" s="94"/>
      <c r="C61" s="22"/>
      <c r="D61" s="23"/>
      <c r="E61" s="22"/>
      <c r="F61" s="180"/>
      <c r="G61" s="181"/>
    </row>
    <row r="62" spans="2:7" ht="18" customHeight="1">
      <c r="B62" s="94"/>
      <c r="C62" s="23" t="s">
        <v>401</v>
      </c>
      <c r="D62" s="23">
        <f>SUM(D55:D59)</f>
        <v>70.5</v>
      </c>
      <c r="E62" s="22"/>
      <c r="F62" s="191"/>
      <c r="G62" s="192"/>
    </row>
    <row r="63" spans="2:7" ht="18" customHeight="1">
      <c r="B63" s="94"/>
      <c r="C63" s="27" t="s">
        <v>423</v>
      </c>
      <c r="D63" s="28">
        <f>(D62/100)*100</f>
        <v>70.5</v>
      </c>
      <c r="E63" s="28" t="str">
        <f t="shared" ref="E63" si="8">IF(D63&gt;=91,"A1",IF(D63&gt;=81,"A2",IF(D63&gt;=71,"B1",IF(D63&gt;=61,"B2",IF(D63&gt;=51,"C1",IF(D63&gt;=41,"C2",IF(D63&gt;=33,"D","E")))))))</f>
        <v>B2</v>
      </c>
      <c r="F63" s="191"/>
      <c r="G63" s="192"/>
    </row>
    <row r="64" spans="2:7" ht="18" customHeight="1">
      <c r="B64" s="182" t="s">
        <v>424</v>
      </c>
      <c r="C64" s="168" t="s">
        <v>425</v>
      </c>
      <c r="D64" s="168"/>
      <c r="E64" s="170" t="s">
        <v>426</v>
      </c>
      <c r="F64" s="171"/>
      <c r="G64" s="172"/>
    </row>
    <row r="65" spans="2:7" ht="18" customHeight="1">
      <c r="B65" s="183"/>
      <c r="C65" s="169"/>
      <c r="D65" s="169"/>
      <c r="E65" s="173"/>
      <c r="F65" s="174"/>
      <c r="G65" s="175"/>
    </row>
    <row r="68" spans="2:7" ht="18" customHeight="1">
      <c r="B68" s="102"/>
      <c r="C68" s="193" t="s">
        <v>405</v>
      </c>
      <c r="D68" s="193"/>
      <c r="E68" s="193"/>
      <c r="F68" s="193"/>
      <c r="G68" s="194"/>
    </row>
    <row r="69" spans="2:7" ht="18" customHeight="1">
      <c r="B69" s="94"/>
      <c r="C69" s="185" t="s">
        <v>406</v>
      </c>
      <c r="D69" s="185"/>
      <c r="E69" s="185"/>
      <c r="F69" s="185"/>
      <c r="G69" s="186"/>
    </row>
    <row r="70" spans="2:7" ht="18" customHeight="1">
      <c r="B70" s="94"/>
      <c r="C70" s="185" t="s">
        <v>407</v>
      </c>
      <c r="D70" s="185"/>
      <c r="E70" s="185"/>
      <c r="F70" s="185"/>
      <c r="G70" s="186"/>
    </row>
    <row r="71" spans="2:7" ht="18" customHeight="1">
      <c r="B71" s="94"/>
      <c r="C71" s="195" t="s">
        <v>428</v>
      </c>
      <c r="D71" s="195"/>
      <c r="E71" s="195"/>
      <c r="F71" s="195"/>
      <c r="G71" s="196"/>
    </row>
    <row r="72" spans="2:7" ht="18" customHeight="1">
      <c r="B72" s="94"/>
      <c r="C72" s="185" t="s">
        <v>409</v>
      </c>
      <c r="D72" s="185"/>
      <c r="E72" s="185"/>
      <c r="F72" s="185"/>
      <c r="G72" s="186"/>
    </row>
    <row r="73" spans="2:7" ht="18" customHeight="1">
      <c r="B73" s="184" t="s">
        <v>410</v>
      </c>
      <c r="C73" s="185"/>
      <c r="D73" s="185"/>
      <c r="E73" s="185"/>
      <c r="F73" s="185"/>
      <c r="G73" s="186"/>
    </row>
    <row r="74" spans="2:7" ht="18" customHeight="1">
      <c r="B74" s="94" t="s">
        <v>411</v>
      </c>
      <c r="C74" s="187" t="s">
        <v>3</v>
      </c>
      <c r="D74" s="188"/>
      <c r="E74" s="96"/>
      <c r="F74" s="185"/>
      <c r="G74" s="186"/>
    </row>
    <row r="75" spans="2:7" ht="18" customHeight="1">
      <c r="B75" s="94" t="s">
        <v>31</v>
      </c>
      <c r="C75" s="187" t="s">
        <v>77</v>
      </c>
      <c r="D75" s="188"/>
      <c r="E75" s="22" t="s">
        <v>412</v>
      </c>
      <c r="F75" s="185">
        <v>4</v>
      </c>
      <c r="G75" s="186"/>
    </row>
    <row r="76" spans="2:7" ht="18" customHeight="1">
      <c r="B76" s="95" t="s">
        <v>413</v>
      </c>
      <c r="C76" s="23" t="s">
        <v>414</v>
      </c>
      <c r="D76" s="23" t="s">
        <v>415</v>
      </c>
      <c r="E76" s="23" t="s">
        <v>416</v>
      </c>
      <c r="F76" s="189"/>
      <c r="G76" s="190"/>
    </row>
    <row r="77" spans="2:7" ht="18" customHeight="1">
      <c r="B77" s="95">
        <v>1</v>
      </c>
      <c r="C77" s="24" t="s">
        <v>417</v>
      </c>
      <c r="D77" s="86">
        <v>13</v>
      </c>
      <c r="E77" s="26" t="str">
        <f>IF(D77&gt;=18,"A1",IF(D77&gt;=16,"A2",IF(D77&gt;=14,"B1",IF(D77&gt;=12,"B2",IF(D77&gt;=10,"C1",IF(D77&gt;=8,"C2",IF(D77&gt;=6.5,"D","E")))))))</f>
        <v>B2</v>
      </c>
      <c r="F77" s="189"/>
      <c r="G77" s="190"/>
    </row>
    <row r="78" spans="2:7" ht="18" customHeight="1">
      <c r="B78" s="95">
        <v>2</v>
      </c>
      <c r="C78" s="24" t="s">
        <v>418</v>
      </c>
      <c r="D78" s="86">
        <v>18.5</v>
      </c>
      <c r="E78" s="26" t="str">
        <f t="shared" ref="E78:E80" si="9">IF(D78&gt;=18,"A1",IF(D78&gt;=16,"A2",IF(D78&gt;=14,"B1",IF(D78&gt;=12,"B2",IF(D78&gt;=10,"C1",IF(D78&gt;=8,"C2",IF(D78&gt;=6.5,"D","E")))))))</f>
        <v>A1</v>
      </c>
      <c r="F78" s="176"/>
      <c r="G78" s="177"/>
    </row>
    <row r="79" spans="2:7" ht="18" customHeight="1">
      <c r="B79" s="95">
        <v>3</v>
      </c>
      <c r="C79" s="24" t="s">
        <v>419</v>
      </c>
      <c r="D79" s="86">
        <v>15.5</v>
      </c>
      <c r="E79" s="26" t="str">
        <f t="shared" si="9"/>
        <v>B1</v>
      </c>
      <c r="F79" s="178"/>
      <c r="G79" s="179"/>
    </row>
    <row r="80" spans="2:7" ht="18" customHeight="1">
      <c r="B80" s="95">
        <v>4</v>
      </c>
      <c r="C80" s="24" t="s">
        <v>420</v>
      </c>
      <c r="D80" s="86">
        <v>14.5</v>
      </c>
      <c r="E80" s="26" t="str">
        <f t="shared" si="9"/>
        <v>B1</v>
      </c>
      <c r="F80" s="178"/>
      <c r="G80" s="179"/>
    </row>
    <row r="81" spans="2:7" ht="18" customHeight="1">
      <c r="B81" s="95">
        <v>5</v>
      </c>
      <c r="C81" s="24" t="s">
        <v>421</v>
      </c>
      <c r="D81" s="86">
        <v>16</v>
      </c>
      <c r="E81" s="26" t="str">
        <f t="shared" ref="E81:E82" si="10">IF(D81&gt;=18,"A1",IF(D81&gt;=16,"A2",IF(D81&gt;=14,"B1",IF(D81&gt;=12,"B2",IF(D81&gt;=10,"C1",IF(D81&gt;=8,"C2",IF(D81&gt;=6.5,"D","E")))))))</f>
        <v>A2</v>
      </c>
      <c r="F81" s="178"/>
      <c r="G81" s="179"/>
    </row>
    <row r="82" spans="2:7" ht="28.5" customHeight="1">
      <c r="B82" s="95">
        <v>6</v>
      </c>
      <c r="C82" s="99" t="s">
        <v>422</v>
      </c>
      <c r="D82" s="86">
        <v>22.5</v>
      </c>
      <c r="E82" s="26" t="str">
        <f t="shared" si="10"/>
        <v>A1</v>
      </c>
      <c r="F82" s="178"/>
      <c r="G82" s="179"/>
    </row>
    <row r="83" spans="2:7" ht="18" customHeight="1">
      <c r="B83" s="94"/>
      <c r="C83" s="22"/>
      <c r="D83" s="23"/>
      <c r="E83" s="22"/>
      <c r="F83" s="180"/>
      <c r="G83" s="181"/>
    </row>
    <row r="84" spans="2:7" ht="18" customHeight="1">
      <c r="B84" s="94"/>
      <c r="C84" s="23" t="s">
        <v>401</v>
      </c>
      <c r="D84" s="23">
        <f>SUM(D77:D81)</f>
        <v>77.5</v>
      </c>
      <c r="E84" s="22"/>
      <c r="F84" s="191"/>
      <c r="G84" s="192"/>
    </row>
    <row r="85" spans="2:7" ht="18" customHeight="1">
      <c r="B85" s="94"/>
      <c r="C85" s="27" t="s">
        <v>423</v>
      </c>
      <c r="D85" s="28">
        <f>(D84/100)*100</f>
        <v>77.5</v>
      </c>
      <c r="E85" s="28" t="str">
        <f t="shared" ref="E85" si="11">IF(D85&gt;=91,"A1",IF(D85&gt;=81,"A2",IF(D85&gt;=71,"B1",IF(D85&gt;=61,"B2",IF(D85&gt;=51,"C1",IF(D85&gt;=41,"C2",IF(D85&gt;=33,"D","E")))))))</f>
        <v>B1</v>
      </c>
      <c r="F85" s="191"/>
      <c r="G85" s="192"/>
    </row>
    <row r="86" spans="2:7" ht="18" customHeight="1">
      <c r="B86" s="182" t="s">
        <v>424</v>
      </c>
      <c r="C86" s="168" t="s">
        <v>425</v>
      </c>
      <c r="D86" s="168"/>
      <c r="E86" s="170" t="s">
        <v>426</v>
      </c>
      <c r="F86" s="171"/>
      <c r="G86" s="172"/>
    </row>
    <row r="87" spans="2:7" ht="18" customHeight="1">
      <c r="B87" s="183"/>
      <c r="C87" s="169"/>
      <c r="D87" s="169"/>
      <c r="E87" s="173"/>
      <c r="F87" s="174"/>
      <c r="G87" s="175"/>
    </row>
    <row r="89" spans="2:7" ht="18" customHeight="1">
      <c r="B89" s="102"/>
      <c r="C89" s="193" t="s">
        <v>405</v>
      </c>
      <c r="D89" s="193"/>
      <c r="E89" s="193"/>
      <c r="F89" s="193"/>
      <c r="G89" s="194"/>
    </row>
    <row r="90" spans="2:7" ht="18" customHeight="1">
      <c r="B90" s="94"/>
      <c r="C90" s="185" t="s">
        <v>406</v>
      </c>
      <c r="D90" s="185"/>
      <c r="E90" s="185"/>
      <c r="F90" s="185"/>
      <c r="G90" s="186"/>
    </row>
    <row r="91" spans="2:7" ht="18" customHeight="1">
      <c r="B91" s="94"/>
      <c r="C91" s="185" t="s">
        <v>407</v>
      </c>
      <c r="D91" s="185"/>
      <c r="E91" s="185"/>
      <c r="F91" s="185"/>
      <c r="G91" s="186"/>
    </row>
    <row r="92" spans="2:7" ht="18" customHeight="1">
      <c r="B92" s="94"/>
      <c r="C92" s="195" t="s">
        <v>428</v>
      </c>
      <c r="D92" s="195"/>
      <c r="E92" s="195"/>
      <c r="F92" s="195"/>
      <c r="G92" s="196"/>
    </row>
    <row r="93" spans="2:7" ht="18" customHeight="1">
      <c r="B93" s="94"/>
      <c r="C93" s="185" t="s">
        <v>409</v>
      </c>
      <c r="D93" s="185"/>
      <c r="E93" s="185"/>
      <c r="F93" s="185"/>
      <c r="G93" s="186"/>
    </row>
    <row r="94" spans="2:7" ht="18" customHeight="1">
      <c r="B94" s="184" t="s">
        <v>410</v>
      </c>
      <c r="C94" s="185"/>
      <c r="D94" s="185"/>
      <c r="E94" s="185"/>
      <c r="F94" s="185"/>
      <c r="G94" s="186"/>
    </row>
    <row r="95" spans="2:7" ht="18" customHeight="1">
      <c r="B95" s="94" t="s">
        <v>411</v>
      </c>
      <c r="C95" s="187" t="s">
        <v>207</v>
      </c>
      <c r="D95" s="188"/>
      <c r="E95" s="96"/>
      <c r="F95" s="185"/>
      <c r="G95" s="186"/>
    </row>
    <row r="96" spans="2:7" ht="18" customHeight="1">
      <c r="B96" s="94" t="s">
        <v>31</v>
      </c>
      <c r="C96" s="187" t="s">
        <v>429</v>
      </c>
      <c r="D96" s="188"/>
      <c r="E96" s="22" t="s">
        <v>412</v>
      </c>
      <c r="F96" s="185">
        <v>5</v>
      </c>
      <c r="G96" s="186"/>
    </row>
    <row r="97" spans="2:7" ht="18" customHeight="1">
      <c r="B97" s="95" t="s">
        <v>413</v>
      </c>
      <c r="C97" s="23" t="s">
        <v>414</v>
      </c>
      <c r="D97" s="23" t="s">
        <v>415</v>
      </c>
      <c r="E97" s="23" t="s">
        <v>416</v>
      </c>
      <c r="F97" s="189"/>
      <c r="G97" s="190"/>
    </row>
    <row r="98" spans="2:7" ht="18" customHeight="1">
      <c r="B98" s="95">
        <v>1</v>
      </c>
      <c r="C98" s="24" t="s">
        <v>417</v>
      </c>
      <c r="D98" s="86">
        <v>14.5</v>
      </c>
      <c r="E98" s="26" t="str">
        <f>IF(D98&gt;=18,"A1",IF(D98&gt;=16,"A2",IF(D98&gt;=14,"B1",IF(D98&gt;=12,"B2",IF(D98&gt;=10,"C1",IF(D98&gt;=8,"C2",IF(D98&gt;=6.5,"D","E")))))))</f>
        <v>B1</v>
      </c>
      <c r="F98" s="189"/>
      <c r="G98" s="190"/>
    </row>
    <row r="99" spans="2:7" ht="18" customHeight="1">
      <c r="B99" s="95">
        <v>2</v>
      </c>
      <c r="C99" s="24" t="s">
        <v>418</v>
      </c>
      <c r="D99" s="86">
        <v>13</v>
      </c>
      <c r="E99" s="26" t="str">
        <f t="shared" ref="E99:E101" si="12">IF(D99&gt;=18,"A1",IF(D99&gt;=16,"A2",IF(D99&gt;=14,"B1",IF(D99&gt;=12,"B2",IF(D99&gt;=10,"C1",IF(D99&gt;=8,"C2",IF(D99&gt;=6.5,"D","E")))))))</f>
        <v>B2</v>
      </c>
      <c r="F99" s="176"/>
      <c r="G99" s="177"/>
    </row>
    <row r="100" spans="2:7" ht="18" customHeight="1">
      <c r="B100" s="95">
        <v>3</v>
      </c>
      <c r="C100" s="24" t="s">
        <v>419</v>
      </c>
      <c r="D100" s="86">
        <v>20</v>
      </c>
      <c r="E100" s="26" t="str">
        <f t="shared" si="12"/>
        <v>A1</v>
      </c>
      <c r="F100" s="178"/>
      <c r="G100" s="179"/>
    </row>
    <row r="101" spans="2:7" ht="18" customHeight="1">
      <c r="B101" s="95">
        <v>4</v>
      </c>
      <c r="C101" s="24" t="s">
        <v>420</v>
      </c>
      <c r="D101" s="86">
        <v>9.5</v>
      </c>
      <c r="E101" s="26" t="str">
        <f t="shared" si="12"/>
        <v>C2</v>
      </c>
      <c r="F101" s="178"/>
      <c r="G101" s="179"/>
    </row>
    <row r="102" spans="2:7" ht="18" customHeight="1">
      <c r="B102" s="95">
        <v>5</v>
      </c>
      <c r="C102" s="24" t="s">
        <v>421</v>
      </c>
      <c r="D102" s="86">
        <v>13</v>
      </c>
      <c r="E102" s="26" t="str">
        <f t="shared" ref="E102:E103" si="13">IF(D102&gt;=18,"A1",IF(D102&gt;=16,"A2",IF(D102&gt;=14,"B1",IF(D102&gt;=12,"B2",IF(D102&gt;=10,"C1",IF(D102&gt;=8,"C2",IF(D102&gt;=6.5,"D","E")))))))</f>
        <v>B2</v>
      </c>
      <c r="F102" s="178"/>
      <c r="G102" s="179"/>
    </row>
    <row r="103" spans="2:7" ht="27" customHeight="1">
      <c r="B103" s="95">
        <v>6</v>
      </c>
      <c r="C103" s="99" t="s">
        <v>422</v>
      </c>
      <c r="D103" s="104">
        <v>11.5</v>
      </c>
      <c r="E103" s="26" t="str">
        <f t="shared" si="13"/>
        <v>C1</v>
      </c>
      <c r="F103" s="178"/>
      <c r="G103" s="179"/>
    </row>
    <row r="104" spans="2:7" ht="18" customHeight="1">
      <c r="B104" s="94"/>
      <c r="C104" s="22"/>
      <c r="D104" s="23"/>
      <c r="E104" s="22"/>
      <c r="F104" s="180"/>
      <c r="G104" s="181"/>
    </row>
    <row r="105" spans="2:7" ht="18" customHeight="1">
      <c r="B105" s="94"/>
      <c r="C105" s="23" t="s">
        <v>401</v>
      </c>
      <c r="D105" s="23">
        <f>SUM(D98:D102)</f>
        <v>70</v>
      </c>
      <c r="E105" s="22"/>
      <c r="F105" s="191"/>
      <c r="G105" s="192"/>
    </row>
    <row r="106" spans="2:7" ht="18" customHeight="1">
      <c r="B106" s="94"/>
      <c r="C106" s="27" t="s">
        <v>423</v>
      </c>
      <c r="D106" s="28">
        <f>(D105/100)*100</f>
        <v>70</v>
      </c>
      <c r="E106" s="28" t="str">
        <f t="shared" ref="E106" si="14">IF(D106&gt;=91,"A1",IF(D106&gt;=81,"A2",IF(D106&gt;=71,"B1",IF(D106&gt;=61,"B2",IF(D106&gt;=51,"C1",IF(D106&gt;=41,"C2",IF(D106&gt;=33,"D","E")))))))</f>
        <v>B2</v>
      </c>
      <c r="F106" s="191"/>
      <c r="G106" s="192"/>
    </row>
    <row r="107" spans="2:7" ht="18" customHeight="1">
      <c r="B107" s="182" t="s">
        <v>424</v>
      </c>
      <c r="C107" s="168" t="s">
        <v>425</v>
      </c>
      <c r="D107" s="168"/>
      <c r="E107" s="170" t="s">
        <v>426</v>
      </c>
      <c r="F107" s="171"/>
      <c r="G107" s="172"/>
    </row>
    <row r="108" spans="2:7" ht="18" customHeight="1">
      <c r="B108" s="183"/>
      <c r="C108" s="169"/>
      <c r="D108" s="169"/>
      <c r="E108" s="173"/>
      <c r="F108" s="174"/>
      <c r="G108" s="175"/>
    </row>
    <row r="111" spans="2:7" ht="18" customHeight="1">
      <c r="B111" s="102"/>
      <c r="C111" s="193" t="s">
        <v>405</v>
      </c>
      <c r="D111" s="193"/>
      <c r="E111" s="193"/>
      <c r="F111" s="193"/>
      <c r="G111" s="194"/>
    </row>
    <row r="112" spans="2:7" ht="18" customHeight="1">
      <c r="B112" s="94"/>
      <c r="C112" s="185" t="s">
        <v>406</v>
      </c>
      <c r="D112" s="185"/>
      <c r="E112" s="185"/>
      <c r="F112" s="185"/>
      <c r="G112" s="186"/>
    </row>
    <row r="113" spans="2:7" ht="18" customHeight="1">
      <c r="B113" s="94"/>
      <c r="C113" s="185" t="s">
        <v>407</v>
      </c>
      <c r="D113" s="185"/>
      <c r="E113" s="185"/>
      <c r="F113" s="185"/>
      <c r="G113" s="186"/>
    </row>
    <row r="114" spans="2:7" ht="18" customHeight="1">
      <c r="B114" s="94"/>
      <c r="C114" s="199" t="s">
        <v>428</v>
      </c>
      <c r="D114" s="199"/>
      <c r="E114" s="199"/>
      <c r="F114" s="199"/>
      <c r="G114" s="200"/>
    </row>
    <row r="115" spans="2:7" ht="18" customHeight="1">
      <c r="B115" s="94"/>
      <c r="C115" s="185" t="s">
        <v>409</v>
      </c>
      <c r="D115" s="185"/>
      <c r="E115" s="185"/>
      <c r="F115" s="185"/>
      <c r="G115" s="186"/>
    </row>
    <row r="116" spans="2:7" ht="18" customHeight="1">
      <c r="B116" s="184" t="s">
        <v>410</v>
      </c>
      <c r="C116" s="185"/>
      <c r="D116" s="185"/>
      <c r="E116" s="185"/>
      <c r="F116" s="185"/>
      <c r="G116" s="186"/>
    </row>
    <row r="117" spans="2:7" ht="18" customHeight="1">
      <c r="B117" s="94" t="s">
        <v>411</v>
      </c>
      <c r="C117" s="187" t="s">
        <v>207</v>
      </c>
      <c r="D117" s="188"/>
      <c r="E117" s="96"/>
      <c r="F117" s="185"/>
      <c r="G117" s="186"/>
    </row>
    <row r="118" spans="2:7" ht="18" customHeight="1">
      <c r="B118" s="94" t="s">
        <v>31</v>
      </c>
      <c r="C118" s="187" t="s">
        <v>105</v>
      </c>
      <c r="D118" s="188"/>
      <c r="E118" s="22" t="s">
        <v>412</v>
      </c>
      <c r="F118" s="185">
        <v>6</v>
      </c>
      <c r="G118" s="186"/>
    </row>
    <row r="119" spans="2:7" ht="18" customHeight="1">
      <c r="B119" s="95" t="s">
        <v>413</v>
      </c>
      <c r="C119" s="23" t="s">
        <v>414</v>
      </c>
      <c r="D119" s="23" t="s">
        <v>415</v>
      </c>
      <c r="E119" s="23" t="s">
        <v>416</v>
      </c>
      <c r="F119" s="189"/>
      <c r="G119" s="190"/>
    </row>
    <row r="120" spans="2:7" ht="18" customHeight="1">
      <c r="B120" s="95">
        <v>1</v>
      </c>
      <c r="C120" s="24" t="s">
        <v>417</v>
      </c>
      <c r="D120" s="86">
        <v>16.5</v>
      </c>
      <c r="E120" s="26" t="str">
        <f>IF(D120&gt;=18,"A1",IF(D120&gt;=16,"A2",IF(D120&gt;=14,"B1",IF(D120&gt;=12,"B2",IF(D120&gt;=10,"C1",IF(D120&gt;=8,"C2",IF(D120&gt;=6.5,"D","E")))))))</f>
        <v>A2</v>
      </c>
      <c r="F120" s="189"/>
      <c r="G120" s="190"/>
    </row>
    <row r="121" spans="2:7" ht="18" customHeight="1">
      <c r="B121" s="95">
        <v>2</v>
      </c>
      <c r="C121" s="24" t="s">
        <v>418</v>
      </c>
      <c r="D121" s="86">
        <v>18.5</v>
      </c>
      <c r="E121" s="26" t="str">
        <f t="shared" ref="E121:E123" si="15">IF(D121&gt;=18,"A1",IF(D121&gt;=16,"A2",IF(D121&gt;=14,"B1",IF(D121&gt;=12,"B2",IF(D121&gt;=10,"C1",IF(D121&gt;=8,"C2",IF(D121&gt;=6.5,"D","E")))))))</f>
        <v>A1</v>
      </c>
      <c r="F121" s="176"/>
      <c r="G121" s="177"/>
    </row>
    <row r="122" spans="2:7" ht="18" customHeight="1">
      <c r="B122" s="95">
        <v>3</v>
      </c>
      <c r="C122" s="24" t="s">
        <v>419</v>
      </c>
      <c r="D122" s="86">
        <v>19</v>
      </c>
      <c r="E122" s="26" t="str">
        <f t="shared" si="15"/>
        <v>A1</v>
      </c>
      <c r="F122" s="178"/>
      <c r="G122" s="179"/>
    </row>
    <row r="123" spans="2:7" ht="18" customHeight="1">
      <c r="B123" s="95">
        <v>4</v>
      </c>
      <c r="C123" s="24" t="s">
        <v>420</v>
      </c>
      <c r="D123" s="86">
        <v>20</v>
      </c>
      <c r="E123" s="26" t="str">
        <f t="shared" si="15"/>
        <v>A1</v>
      </c>
      <c r="F123" s="178"/>
      <c r="G123" s="179"/>
    </row>
    <row r="124" spans="2:7" ht="18" customHeight="1">
      <c r="B124" s="95">
        <v>5</v>
      </c>
      <c r="C124" s="24" t="s">
        <v>421</v>
      </c>
      <c r="D124" s="86">
        <v>19</v>
      </c>
      <c r="E124" s="26" t="str">
        <f t="shared" ref="E124:E125" si="16">IF(D124&gt;=18,"A1",IF(D124&gt;=16,"A2",IF(D124&gt;=14,"B1",IF(D124&gt;=12,"B2",IF(D124&gt;=10,"C1",IF(D124&gt;=8,"C2",IF(D124&gt;=6.5,"D","E")))))))</f>
        <v>A1</v>
      </c>
      <c r="F124" s="178"/>
      <c r="G124" s="179"/>
    </row>
    <row r="125" spans="2:7" ht="29.25" customHeight="1">
      <c r="B125" s="95">
        <v>6</v>
      </c>
      <c r="C125" s="99" t="s">
        <v>422</v>
      </c>
      <c r="D125" s="86">
        <v>24.5</v>
      </c>
      <c r="E125" s="26" t="str">
        <f t="shared" si="16"/>
        <v>A1</v>
      </c>
      <c r="F125" s="178"/>
      <c r="G125" s="179"/>
    </row>
    <row r="126" spans="2:7" ht="18" customHeight="1">
      <c r="B126" s="94"/>
      <c r="C126" s="22"/>
      <c r="D126" s="23"/>
      <c r="E126" s="22"/>
      <c r="F126" s="180"/>
      <c r="G126" s="181"/>
    </row>
    <row r="127" spans="2:7" ht="18" customHeight="1">
      <c r="B127" s="94"/>
      <c r="C127" s="23" t="s">
        <v>401</v>
      </c>
      <c r="D127" s="23">
        <f>SUM(D120:D124)</f>
        <v>93</v>
      </c>
      <c r="E127" s="22"/>
      <c r="F127" s="191"/>
      <c r="G127" s="192"/>
    </row>
    <row r="128" spans="2:7" ht="18" customHeight="1">
      <c r="B128" s="94"/>
      <c r="C128" s="27" t="s">
        <v>423</v>
      </c>
      <c r="D128" s="28">
        <f>(D127/100)*100</f>
        <v>93</v>
      </c>
      <c r="E128" s="28" t="str">
        <f t="shared" ref="E128" si="17">IF(D128&gt;=91,"A1",IF(D128&gt;=81,"A2",IF(D128&gt;=71,"B1",IF(D128&gt;=61,"B2",IF(D128&gt;=51,"C1",IF(D128&gt;=41,"C2",IF(D128&gt;=33,"D","E")))))))</f>
        <v>A1</v>
      </c>
      <c r="F128" s="191"/>
      <c r="G128" s="192"/>
    </row>
    <row r="129" spans="2:7" ht="18" customHeight="1">
      <c r="B129" s="182" t="s">
        <v>424</v>
      </c>
      <c r="C129" s="168" t="s">
        <v>425</v>
      </c>
      <c r="D129" s="168"/>
      <c r="E129" s="170" t="s">
        <v>426</v>
      </c>
      <c r="F129" s="171"/>
      <c r="G129" s="172"/>
    </row>
    <row r="130" spans="2:7" ht="18" customHeight="1">
      <c r="B130" s="183"/>
      <c r="C130" s="169"/>
      <c r="D130" s="169"/>
      <c r="E130" s="173"/>
      <c r="F130" s="174"/>
      <c r="G130" s="175"/>
    </row>
    <row r="132" spans="2:7" ht="18" customHeight="1">
      <c r="B132" s="102"/>
      <c r="C132" s="193" t="s">
        <v>405</v>
      </c>
      <c r="D132" s="193"/>
      <c r="E132" s="193"/>
      <c r="F132" s="193"/>
      <c r="G132" s="194"/>
    </row>
    <row r="133" spans="2:7" ht="18" customHeight="1">
      <c r="B133" s="94"/>
      <c r="C133" s="185" t="s">
        <v>406</v>
      </c>
      <c r="D133" s="185"/>
      <c r="E133" s="185"/>
      <c r="F133" s="185"/>
      <c r="G133" s="186"/>
    </row>
    <row r="134" spans="2:7" ht="18" customHeight="1">
      <c r="B134" s="94"/>
      <c r="C134" s="185" t="s">
        <v>407</v>
      </c>
      <c r="D134" s="185"/>
      <c r="E134" s="185"/>
      <c r="F134" s="185"/>
      <c r="G134" s="186"/>
    </row>
    <row r="135" spans="2:7" ht="18" customHeight="1">
      <c r="B135" s="94"/>
      <c r="C135" s="195" t="s">
        <v>428</v>
      </c>
      <c r="D135" s="195"/>
      <c r="E135" s="195"/>
      <c r="F135" s="195"/>
      <c r="G135" s="196"/>
    </row>
    <row r="136" spans="2:7" ht="18" customHeight="1">
      <c r="B136" s="94"/>
      <c r="C136" s="185" t="s">
        <v>409</v>
      </c>
      <c r="D136" s="185"/>
      <c r="E136" s="185"/>
      <c r="F136" s="185"/>
      <c r="G136" s="186"/>
    </row>
    <row r="137" spans="2:7" ht="18" customHeight="1">
      <c r="B137" s="184" t="s">
        <v>410</v>
      </c>
      <c r="C137" s="185"/>
      <c r="D137" s="185"/>
      <c r="E137" s="185"/>
      <c r="F137" s="185"/>
      <c r="G137" s="186"/>
    </row>
    <row r="138" spans="2:7" ht="18" customHeight="1">
      <c r="B138" s="94" t="s">
        <v>411</v>
      </c>
      <c r="C138" s="187" t="s">
        <v>207</v>
      </c>
      <c r="D138" s="188"/>
      <c r="E138" s="96"/>
      <c r="F138" s="185"/>
      <c r="G138" s="186"/>
    </row>
    <row r="139" spans="2:7" ht="18" customHeight="1">
      <c r="B139" s="94" t="s">
        <v>31</v>
      </c>
      <c r="C139" s="187" t="s">
        <v>119</v>
      </c>
      <c r="D139" s="188"/>
      <c r="E139" s="22" t="s">
        <v>412</v>
      </c>
      <c r="F139" s="185">
        <v>7</v>
      </c>
      <c r="G139" s="186"/>
    </row>
    <row r="140" spans="2:7" ht="18" customHeight="1">
      <c r="B140" s="95" t="s">
        <v>413</v>
      </c>
      <c r="C140" s="23" t="s">
        <v>414</v>
      </c>
      <c r="D140" s="23" t="s">
        <v>415</v>
      </c>
      <c r="E140" s="23" t="s">
        <v>416</v>
      </c>
      <c r="F140" s="189"/>
      <c r="G140" s="190"/>
    </row>
    <row r="141" spans="2:7" ht="18" customHeight="1">
      <c r="B141" s="95">
        <v>1</v>
      </c>
      <c r="C141" s="24" t="s">
        <v>417</v>
      </c>
      <c r="D141" s="86">
        <v>16.5</v>
      </c>
      <c r="E141" s="26" t="str">
        <f>IF(D141&gt;=18,"A1",IF(D141&gt;=16,"A2",IF(D141&gt;=14,"B1",IF(D141&gt;=12,"B2",IF(D141&gt;=10,"C1",IF(D141&gt;=8,"C2",IF(D141&gt;=6.5,"D","E")))))))</f>
        <v>A2</v>
      </c>
      <c r="F141" s="189"/>
      <c r="G141" s="190"/>
    </row>
    <row r="142" spans="2:7" ht="18" customHeight="1">
      <c r="B142" s="95">
        <v>2</v>
      </c>
      <c r="C142" s="24" t="s">
        <v>418</v>
      </c>
      <c r="D142" s="104">
        <v>12.5</v>
      </c>
      <c r="E142" s="26" t="str">
        <f t="shared" ref="E142:E144" si="18">IF(D142&gt;=18,"A1",IF(D142&gt;=16,"A2",IF(D142&gt;=14,"B1",IF(D142&gt;=12,"B2",IF(D142&gt;=10,"C1",IF(D142&gt;=8,"C2",IF(D142&gt;=6.5,"D","E")))))))</f>
        <v>B2</v>
      </c>
      <c r="F142" s="176"/>
      <c r="G142" s="177"/>
    </row>
    <row r="143" spans="2:7" ht="18" customHeight="1">
      <c r="B143" s="95">
        <v>3</v>
      </c>
      <c r="C143" s="24" t="s">
        <v>419</v>
      </c>
      <c r="D143" s="86">
        <v>11</v>
      </c>
      <c r="E143" s="26" t="str">
        <f t="shared" si="18"/>
        <v>C1</v>
      </c>
      <c r="F143" s="178"/>
      <c r="G143" s="179"/>
    </row>
    <row r="144" spans="2:7" ht="18" customHeight="1">
      <c r="B144" s="95">
        <v>4</v>
      </c>
      <c r="C144" s="24" t="s">
        <v>420</v>
      </c>
      <c r="D144" s="86">
        <v>9</v>
      </c>
      <c r="E144" s="26" t="str">
        <f t="shared" si="18"/>
        <v>C2</v>
      </c>
      <c r="F144" s="178"/>
      <c r="G144" s="179"/>
    </row>
    <row r="145" spans="2:7" ht="18" customHeight="1">
      <c r="B145" s="95">
        <v>5</v>
      </c>
      <c r="C145" s="24" t="s">
        <v>421</v>
      </c>
      <c r="D145" s="86">
        <v>16.5</v>
      </c>
      <c r="E145" s="26" t="str">
        <f t="shared" ref="E145:E146" si="19">IF(D145&gt;=18,"A1",IF(D145&gt;=16,"A2",IF(D145&gt;=14,"B1",IF(D145&gt;=12,"B2",IF(D145&gt;=10,"C1",IF(D145&gt;=8,"C2",IF(D145&gt;=6.5,"D","E")))))))</f>
        <v>A2</v>
      </c>
      <c r="F145" s="178"/>
      <c r="G145" s="179"/>
    </row>
    <row r="146" spans="2:7" ht="26.25" customHeight="1">
      <c r="B146" s="95">
        <v>6</v>
      </c>
      <c r="C146" s="99" t="s">
        <v>422</v>
      </c>
      <c r="D146" s="86">
        <v>21.5</v>
      </c>
      <c r="E146" s="26" t="str">
        <f t="shared" si="19"/>
        <v>A1</v>
      </c>
      <c r="F146" s="178"/>
      <c r="G146" s="179"/>
    </row>
    <row r="147" spans="2:7" ht="18" customHeight="1">
      <c r="B147" s="94"/>
      <c r="C147" s="22"/>
      <c r="D147" s="23"/>
      <c r="E147" s="22"/>
      <c r="F147" s="180"/>
      <c r="G147" s="181"/>
    </row>
    <row r="148" spans="2:7" ht="18" customHeight="1">
      <c r="B148" s="94"/>
      <c r="C148" s="23" t="s">
        <v>401</v>
      </c>
      <c r="D148" s="23">
        <f>SUM(D141:D145)</f>
        <v>65.5</v>
      </c>
      <c r="E148" s="22"/>
      <c r="F148" s="191"/>
      <c r="G148" s="192"/>
    </row>
    <row r="149" spans="2:7" ht="18" customHeight="1">
      <c r="B149" s="94"/>
      <c r="C149" s="27" t="s">
        <v>423</v>
      </c>
      <c r="D149" s="28">
        <f>(D148/100)*100</f>
        <v>65.5</v>
      </c>
      <c r="E149" s="28" t="str">
        <f t="shared" ref="E149" si="20">IF(D149&gt;=91,"A1",IF(D149&gt;=81,"A2",IF(D149&gt;=71,"B1",IF(D149&gt;=61,"B2",IF(D149&gt;=51,"C1",IF(D149&gt;=41,"C2",IF(D149&gt;=33,"D","E")))))))</f>
        <v>B2</v>
      </c>
      <c r="F149" s="191"/>
      <c r="G149" s="192"/>
    </row>
    <row r="150" spans="2:7" ht="18" customHeight="1">
      <c r="B150" s="182" t="s">
        <v>424</v>
      </c>
      <c r="C150" s="168" t="s">
        <v>425</v>
      </c>
      <c r="D150" s="168"/>
      <c r="E150" s="170" t="s">
        <v>426</v>
      </c>
      <c r="F150" s="171"/>
      <c r="G150" s="172"/>
    </row>
    <row r="151" spans="2:7" ht="18" customHeight="1">
      <c r="B151" s="183"/>
      <c r="C151" s="169"/>
      <c r="D151" s="169"/>
      <c r="E151" s="173"/>
      <c r="F151" s="174"/>
      <c r="G151" s="175"/>
    </row>
    <row r="154" spans="2:7" ht="18" customHeight="1">
      <c r="B154" s="102"/>
      <c r="C154" s="193" t="s">
        <v>405</v>
      </c>
      <c r="D154" s="193"/>
      <c r="E154" s="193"/>
      <c r="F154" s="193"/>
      <c r="G154" s="194"/>
    </row>
    <row r="155" spans="2:7" ht="18" customHeight="1">
      <c r="B155" s="94"/>
      <c r="C155" s="185" t="s">
        <v>406</v>
      </c>
      <c r="D155" s="185"/>
      <c r="E155" s="185"/>
      <c r="F155" s="185"/>
      <c r="G155" s="186"/>
    </row>
    <row r="156" spans="2:7" ht="18" customHeight="1">
      <c r="B156" s="94"/>
      <c r="C156" s="185" t="s">
        <v>407</v>
      </c>
      <c r="D156" s="185"/>
      <c r="E156" s="185"/>
      <c r="F156" s="185"/>
      <c r="G156" s="186"/>
    </row>
    <row r="157" spans="2:7" ht="18" customHeight="1">
      <c r="B157" s="94"/>
      <c r="C157" s="199" t="s">
        <v>428</v>
      </c>
      <c r="D157" s="199"/>
      <c r="E157" s="199"/>
      <c r="F157" s="199"/>
      <c r="G157" s="200"/>
    </row>
    <row r="158" spans="2:7" ht="18" customHeight="1">
      <c r="B158" s="94"/>
      <c r="C158" s="185" t="s">
        <v>409</v>
      </c>
      <c r="D158" s="185"/>
      <c r="E158" s="185"/>
      <c r="F158" s="185"/>
      <c r="G158" s="186"/>
    </row>
    <row r="159" spans="2:7" ht="18" customHeight="1">
      <c r="B159" s="184" t="s">
        <v>410</v>
      </c>
      <c r="C159" s="185"/>
      <c r="D159" s="185"/>
      <c r="E159" s="185"/>
      <c r="F159" s="185"/>
      <c r="G159" s="186"/>
    </row>
    <row r="160" spans="2:7" ht="18" customHeight="1">
      <c r="B160" s="94" t="s">
        <v>411</v>
      </c>
      <c r="C160" s="187" t="s">
        <v>207</v>
      </c>
      <c r="D160" s="188"/>
      <c r="E160" s="96"/>
      <c r="F160" s="185"/>
      <c r="G160" s="186"/>
    </row>
    <row r="161" spans="2:7" ht="18" customHeight="1">
      <c r="B161" s="94" t="s">
        <v>31</v>
      </c>
      <c r="C161" s="187" t="s">
        <v>129</v>
      </c>
      <c r="D161" s="188"/>
      <c r="E161" s="22" t="s">
        <v>412</v>
      </c>
      <c r="F161" s="185">
        <v>8</v>
      </c>
      <c r="G161" s="186"/>
    </row>
    <row r="162" spans="2:7" ht="18" customHeight="1">
      <c r="B162" s="95" t="s">
        <v>413</v>
      </c>
      <c r="C162" s="23" t="s">
        <v>414</v>
      </c>
      <c r="D162" s="23" t="s">
        <v>415</v>
      </c>
      <c r="E162" s="23" t="s">
        <v>416</v>
      </c>
      <c r="F162" s="189"/>
      <c r="G162" s="190"/>
    </row>
    <row r="163" spans="2:7" ht="18" customHeight="1">
      <c r="B163" s="95">
        <v>1</v>
      </c>
      <c r="C163" s="24" t="s">
        <v>417</v>
      </c>
      <c r="D163" s="86">
        <v>12.5</v>
      </c>
      <c r="E163" s="26" t="str">
        <f>IF(D163&gt;=18,"A1",IF(D163&gt;=16,"A2",IF(D163&gt;=14,"B1",IF(D163&gt;=12,"B2",IF(D163&gt;=10,"C1",IF(D163&gt;=8,"C2",IF(D163&gt;=6.5,"D","E")))))))</f>
        <v>B2</v>
      </c>
      <c r="F163" s="189"/>
      <c r="G163" s="190"/>
    </row>
    <row r="164" spans="2:7" ht="18" customHeight="1">
      <c r="B164" s="95">
        <v>2</v>
      </c>
      <c r="C164" s="24" t="s">
        <v>418</v>
      </c>
      <c r="D164" s="86">
        <v>8.5</v>
      </c>
      <c r="E164" s="26" t="str">
        <f t="shared" ref="E164:E166" si="21">IF(D164&gt;=18,"A1",IF(D164&gt;=16,"A2",IF(D164&gt;=14,"B1",IF(D164&gt;=12,"B2",IF(D164&gt;=10,"C1",IF(D164&gt;=8,"C2",IF(D164&gt;=6.5,"D","E")))))))</f>
        <v>C2</v>
      </c>
      <c r="F164" s="176"/>
      <c r="G164" s="177"/>
    </row>
    <row r="165" spans="2:7" ht="18" customHeight="1">
      <c r="B165" s="95">
        <v>3</v>
      </c>
      <c r="C165" s="24" t="s">
        <v>419</v>
      </c>
      <c r="D165" s="86">
        <v>12</v>
      </c>
      <c r="E165" s="26" t="str">
        <f t="shared" si="21"/>
        <v>B2</v>
      </c>
      <c r="F165" s="178"/>
      <c r="G165" s="179"/>
    </row>
    <row r="166" spans="2:7" ht="18" customHeight="1">
      <c r="B166" s="95">
        <v>4</v>
      </c>
      <c r="C166" s="24" t="s">
        <v>420</v>
      </c>
      <c r="D166" s="86">
        <v>7</v>
      </c>
      <c r="E166" s="26" t="str">
        <f t="shared" si="21"/>
        <v>D</v>
      </c>
      <c r="F166" s="178"/>
      <c r="G166" s="179"/>
    </row>
    <row r="167" spans="2:7" ht="18" customHeight="1">
      <c r="B167" s="95">
        <v>5</v>
      </c>
      <c r="C167" s="24" t="s">
        <v>421</v>
      </c>
      <c r="D167" s="86">
        <v>9</v>
      </c>
      <c r="E167" s="26" t="str">
        <f t="shared" ref="E167:E168" si="22">IF(D167&gt;=18,"A1",IF(D167&gt;=16,"A2",IF(D167&gt;=14,"B1",IF(D167&gt;=12,"B2",IF(D167&gt;=10,"C1",IF(D167&gt;=8,"C2",IF(D167&gt;=6.5,"D","E")))))))</f>
        <v>C2</v>
      </c>
      <c r="F167" s="178"/>
      <c r="G167" s="179"/>
    </row>
    <row r="168" spans="2:7" ht="29.25" customHeight="1">
      <c r="B168" s="95">
        <v>6</v>
      </c>
      <c r="C168" s="99" t="s">
        <v>422</v>
      </c>
      <c r="D168" s="86">
        <v>11</v>
      </c>
      <c r="E168" s="26" t="str">
        <f t="shared" si="22"/>
        <v>C1</v>
      </c>
      <c r="F168" s="178"/>
      <c r="G168" s="179"/>
    </row>
    <row r="169" spans="2:7" ht="18" customHeight="1">
      <c r="B169" s="94"/>
      <c r="C169" s="22"/>
      <c r="D169" s="23"/>
      <c r="E169" s="22"/>
      <c r="F169" s="180"/>
      <c r="G169" s="181"/>
    </row>
    <row r="170" spans="2:7" ht="18" customHeight="1">
      <c r="B170" s="94"/>
      <c r="C170" s="23" t="s">
        <v>401</v>
      </c>
      <c r="D170" s="23">
        <f>SUM(D163:D167)</f>
        <v>49</v>
      </c>
      <c r="E170" s="22"/>
      <c r="F170" s="191"/>
      <c r="G170" s="192"/>
    </row>
    <row r="171" spans="2:7" ht="18" customHeight="1">
      <c r="B171" s="94"/>
      <c r="C171" s="27" t="s">
        <v>423</v>
      </c>
      <c r="D171" s="28">
        <f>(D170/100)*100</f>
        <v>49</v>
      </c>
      <c r="E171" s="28" t="str">
        <f t="shared" ref="E171" si="23">IF(D171&gt;=91,"A1",IF(D171&gt;=81,"A2",IF(D171&gt;=71,"B1",IF(D171&gt;=61,"B2",IF(D171&gt;=51,"C1",IF(D171&gt;=41,"C2",IF(D171&gt;=33,"D","E")))))))</f>
        <v>C2</v>
      </c>
      <c r="F171" s="191"/>
      <c r="G171" s="192"/>
    </row>
    <row r="172" spans="2:7" ht="18" customHeight="1">
      <c r="B172" s="182" t="s">
        <v>424</v>
      </c>
      <c r="C172" s="168" t="s">
        <v>425</v>
      </c>
      <c r="D172" s="168"/>
      <c r="E172" s="170" t="s">
        <v>426</v>
      </c>
      <c r="F172" s="171"/>
      <c r="G172" s="172"/>
    </row>
    <row r="173" spans="2:7" ht="18" customHeight="1">
      <c r="B173" s="183"/>
      <c r="C173" s="169"/>
      <c r="D173" s="169"/>
      <c r="E173" s="173"/>
      <c r="F173" s="174"/>
      <c r="G173" s="175"/>
    </row>
    <row r="175" spans="2:7" ht="18" customHeight="1">
      <c r="B175" s="102"/>
      <c r="C175" s="193" t="s">
        <v>405</v>
      </c>
      <c r="D175" s="193"/>
      <c r="E175" s="193"/>
      <c r="F175" s="193"/>
      <c r="G175" s="194"/>
    </row>
    <row r="176" spans="2:7" ht="18" customHeight="1">
      <c r="B176" s="94"/>
      <c r="C176" s="185" t="s">
        <v>406</v>
      </c>
      <c r="D176" s="185"/>
      <c r="E176" s="185"/>
      <c r="F176" s="185"/>
      <c r="G176" s="186"/>
    </row>
    <row r="177" spans="2:7" ht="18" customHeight="1">
      <c r="B177" s="94"/>
      <c r="C177" s="185" t="s">
        <v>407</v>
      </c>
      <c r="D177" s="185"/>
      <c r="E177" s="185"/>
      <c r="F177" s="185"/>
      <c r="G177" s="186"/>
    </row>
    <row r="178" spans="2:7" ht="18" customHeight="1">
      <c r="B178" s="94"/>
      <c r="C178" s="195" t="s">
        <v>428</v>
      </c>
      <c r="D178" s="195"/>
      <c r="E178" s="195"/>
      <c r="F178" s="195"/>
      <c r="G178" s="196"/>
    </row>
    <row r="179" spans="2:7" ht="18" customHeight="1">
      <c r="B179" s="94"/>
      <c r="C179" s="185" t="s">
        <v>409</v>
      </c>
      <c r="D179" s="185"/>
      <c r="E179" s="185"/>
      <c r="F179" s="185"/>
      <c r="G179" s="186"/>
    </row>
    <row r="180" spans="2:7" ht="18" customHeight="1">
      <c r="B180" s="184" t="s">
        <v>410</v>
      </c>
      <c r="C180" s="185"/>
      <c r="D180" s="185"/>
      <c r="E180" s="185"/>
      <c r="F180" s="185"/>
      <c r="G180" s="186"/>
    </row>
    <row r="181" spans="2:7" ht="18" customHeight="1">
      <c r="B181" s="94" t="s">
        <v>411</v>
      </c>
      <c r="C181" s="187" t="s">
        <v>207</v>
      </c>
      <c r="D181" s="188"/>
      <c r="E181" s="96"/>
      <c r="F181" s="185"/>
      <c r="G181" s="186"/>
    </row>
    <row r="182" spans="2:7" ht="18" customHeight="1">
      <c r="B182" s="94" t="s">
        <v>31</v>
      </c>
      <c r="C182" s="187" t="s">
        <v>140</v>
      </c>
      <c r="D182" s="188"/>
      <c r="E182" s="22" t="s">
        <v>412</v>
      </c>
      <c r="F182" s="185">
        <v>9</v>
      </c>
      <c r="G182" s="186"/>
    </row>
    <row r="183" spans="2:7" ht="18" customHeight="1">
      <c r="B183" s="95" t="s">
        <v>413</v>
      </c>
      <c r="C183" s="23" t="s">
        <v>414</v>
      </c>
      <c r="D183" s="23" t="s">
        <v>415</v>
      </c>
      <c r="E183" s="23" t="s">
        <v>416</v>
      </c>
      <c r="F183" s="189"/>
      <c r="G183" s="190"/>
    </row>
    <row r="184" spans="2:7" ht="18" customHeight="1">
      <c r="B184" s="95">
        <v>1</v>
      </c>
      <c r="C184" s="24" t="s">
        <v>417</v>
      </c>
      <c r="D184" s="86">
        <v>17</v>
      </c>
      <c r="E184" s="26" t="str">
        <f>IF(D184&gt;=18,"A1",IF(D184&gt;=16,"A2",IF(D184&gt;=14,"B1",IF(D184&gt;=12,"B2",IF(D184&gt;=10,"C1",IF(D184&gt;=8,"C2",IF(D184&gt;=6.5,"D","E")))))))</f>
        <v>A2</v>
      </c>
      <c r="F184" s="189"/>
      <c r="G184" s="190"/>
    </row>
    <row r="185" spans="2:7" ht="18" customHeight="1">
      <c r="B185" s="95">
        <v>2</v>
      </c>
      <c r="C185" s="24" t="s">
        <v>418</v>
      </c>
      <c r="D185" s="86">
        <v>19</v>
      </c>
      <c r="E185" s="26" t="str">
        <f t="shared" ref="E185:E187" si="24">IF(D185&gt;=18,"A1",IF(D185&gt;=16,"A2",IF(D185&gt;=14,"B1",IF(D185&gt;=12,"B2",IF(D185&gt;=10,"C1",IF(D185&gt;=8,"C2",IF(D185&gt;=6.5,"D","E")))))))</f>
        <v>A1</v>
      </c>
      <c r="F185" s="176"/>
      <c r="G185" s="177"/>
    </row>
    <row r="186" spans="2:7" ht="18" customHeight="1">
      <c r="B186" s="95">
        <v>3</v>
      </c>
      <c r="C186" s="24" t="s">
        <v>419</v>
      </c>
      <c r="D186" s="86">
        <v>19.5</v>
      </c>
      <c r="E186" s="26" t="str">
        <f t="shared" si="24"/>
        <v>A1</v>
      </c>
      <c r="F186" s="178"/>
      <c r="G186" s="179"/>
    </row>
    <row r="187" spans="2:7" ht="18" customHeight="1">
      <c r="B187" s="95">
        <v>4</v>
      </c>
      <c r="C187" s="24" t="s">
        <v>420</v>
      </c>
      <c r="D187" s="86">
        <v>16</v>
      </c>
      <c r="E187" s="26" t="str">
        <f t="shared" si="24"/>
        <v>A2</v>
      </c>
      <c r="F187" s="178"/>
      <c r="G187" s="179"/>
    </row>
    <row r="188" spans="2:7" ht="18" customHeight="1">
      <c r="B188" s="95">
        <v>5</v>
      </c>
      <c r="C188" s="24" t="s">
        <v>421</v>
      </c>
      <c r="D188" s="86">
        <v>17.5</v>
      </c>
      <c r="E188" s="26" t="str">
        <f t="shared" ref="E188:E189" si="25">IF(D188&gt;=18,"A1",IF(D188&gt;=16,"A2",IF(D188&gt;=14,"B1",IF(D188&gt;=12,"B2",IF(D188&gt;=10,"C1",IF(D188&gt;=8,"C2",IF(D188&gt;=6.5,"D","E")))))))</f>
        <v>A2</v>
      </c>
      <c r="F188" s="178"/>
      <c r="G188" s="179"/>
    </row>
    <row r="189" spans="2:7" ht="30.75" customHeight="1">
      <c r="B189" s="95">
        <v>6</v>
      </c>
      <c r="C189" s="99" t="s">
        <v>422</v>
      </c>
      <c r="D189" s="86">
        <v>24</v>
      </c>
      <c r="E189" s="26" t="str">
        <f t="shared" si="25"/>
        <v>A1</v>
      </c>
      <c r="F189" s="178"/>
      <c r="G189" s="179"/>
    </row>
    <row r="190" spans="2:7" ht="18" customHeight="1">
      <c r="B190" s="94"/>
      <c r="C190" s="22"/>
      <c r="D190" s="23"/>
      <c r="E190" s="22"/>
      <c r="F190" s="180"/>
      <c r="G190" s="181"/>
    </row>
    <row r="191" spans="2:7" ht="18" customHeight="1">
      <c r="B191" s="94"/>
      <c r="C191" s="23" t="s">
        <v>401</v>
      </c>
      <c r="D191" s="23">
        <f>SUM(D184:D188)</f>
        <v>89</v>
      </c>
      <c r="E191" s="22"/>
      <c r="F191" s="191"/>
      <c r="G191" s="192"/>
    </row>
    <row r="192" spans="2:7" ht="18" customHeight="1">
      <c r="B192" s="94"/>
      <c r="C192" s="27" t="s">
        <v>423</v>
      </c>
      <c r="D192" s="28">
        <f>(D191/100)*100</f>
        <v>89</v>
      </c>
      <c r="E192" s="28" t="str">
        <f t="shared" ref="E192" si="26">IF(D192&gt;=91,"A1",IF(D192&gt;=81,"A2",IF(D192&gt;=71,"B1",IF(D192&gt;=61,"B2",IF(D192&gt;=51,"C1",IF(D192&gt;=41,"C2",IF(D192&gt;=33,"D","E")))))))</f>
        <v>A2</v>
      </c>
      <c r="F192" s="191"/>
      <c r="G192" s="192"/>
    </row>
    <row r="193" spans="2:7" ht="18" customHeight="1">
      <c r="B193" s="182" t="s">
        <v>424</v>
      </c>
      <c r="C193" s="168" t="s">
        <v>425</v>
      </c>
      <c r="D193" s="168"/>
      <c r="E193" s="170" t="s">
        <v>426</v>
      </c>
      <c r="F193" s="171"/>
      <c r="G193" s="172"/>
    </row>
    <row r="194" spans="2:7" ht="18" customHeight="1">
      <c r="B194" s="183"/>
      <c r="C194" s="169"/>
      <c r="D194" s="169"/>
      <c r="E194" s="173"/>
      <c r="F194" s="174"/>
      <c r="G194" s="175"/>
    </row>
    <row r="196" spans="2:7" ht="18" customHeight="1">
      <c r="B196" s="102"/>
      <c r="C196" s="193" t="s">
        <v>405</v>
      </c>
      <c r="D196" s="193"/>
      <c r="E196" s="193"/>
      <c r="F196" s="193"/>
      <c r="G196" s="194"/>
    </row>
    <row r="197" spans="2:7" ht="18" customHeight="1">
      <c r="B197" s="94"/>
      <c r="C197" s="185" t="s">
        <v>406</v>
      </c>
      <c r="D197" s="185"/>
      <c r="E197" s="185"/>
      <c r="F197" s="185"/>
      <c r="G197" s="186"/>
    </row>
    <row r="198" spans="2:7" ht="18" customHeight="1">
      <c r="B198" s="94"/>
      <c r="C198" s="185" t="s">
        <v>407</v>
      </c>
      <c r="D198" s="185"/>
      <c r="E198" s="185"/>
      <c r="F198" s="185"/>
      <c r="G198" s="186"/>
    </row>
    <row r="199" spans="2:7" ht="18" customHeight="1">
      <c r="B199" s="94"/>
      <c r="C199" s="195" t="s">
        <v>428</v>
      </c>
      <c r="D199" s="195"/>
      <c r="E199" s="195"/>
      <c r="F199" s="195"/>
      <c r="G199" s="196"/>
    </row>
    <row r="200" spans="2:7" ht="18" customHeight="1">
      <c r="B200" s="94"/>
      <c r="C200" s="185" t="s">
        <v>409</v>
      </c>
      <c r="D200" s="185"/>
      <c r="E200" s="185"/>
      <c r="F200" s="185"/>
      <c r="G200" s="186"/>
    </row>
    <row r="201" spans="2:7" ht="18" customHeight="1">
      <c r="B201" s="184" t="s">
        <v>410</v>
      </c>
      <c r="C201" s="185"/>
      <c r="D201" s="185"/>
      <c r="E201" s="185"/>
      <c r="F201" s="185"/>
      <c r="G201" s="186"/>
    </row>
    <row r="202" spans="2:7" ht="18" customHeight="1">
      <c r="B202" s="94" t="s">
        <v>411</v>
      </c>
      <c r="C202" s="187" t="s">
        <v>207</v>
      </c>
      <c r="D202" s="188"/>
      <c r="E202" s="96"/>
      <c r="F202" s="185"/>
      <c r="G202" s="186"/>
    </row>
    <row r="203" spans="2:7" ht="18" customHeight="1">
      <c r="B203" s="94" t="s">
        <v>31</v>
      </c>
      <c r="C203" s="187" t="s">
        <v>430</v>
      </c>
      <c r="D203" s="188"/>
      <c r="E203" s="22" t="s">
        <v>412</v>
      </c>
      <c r="F203" s="185">
        <v>10</v>
      </c>
      <c r="G203" s="186"/>
    </row>
    <row r="204" spans="2:7" ht="18" customHeight="1">
      <c r="B204" s="95" t="s">
        <v>413</v>
      </c>
      <c r="C204" s="23" t="s">
        <v>414</v>
      </c>
      <c r="D204" s="23" t="s">
        <v>415</v>
      </c>
      <c r="E204" s="23" t="s">
        <v>416</v>
      </c>
      <c r="F204" s="189"/>
      <c r="G204" s="190"/>
    </row>
    <row r="205" spans="2:7" ht="18" customHeight="1">
      <c r="B205" s="95">
        <v>1</v>
      </c>
      <c r="C205" s="24" t="s">
        <v>417</v>
      </c>
      <c r="D205" s="86">
        <v>15.5</v>
      </c>
      <c r="E205" s="26" t="str">
        <f>IF(D205&gt;=18,"A1",IF(D205&gt;=16,"A2",IF(D205&gt;=14,"B1",IF(D205&gt;=12,"B2",IF(D205&gt;=10,"C1",IF(D205&gt;=8,"C2",IF(D205&gt;=6.5,"D","E")))))))</f>
        <v>B1</v>
      </c>
      <c r="F205" s="189"/>
      <c r="G205" s="190"/>
    </row>
    <row r="206" spans="2:7" ht="18" customHeight="1">
      <c r="B206" s="95">
        <v>2</v>
      </c>
      <c r="C206" s="24" t="s">
        <v>418</v>
      </c>
      <c r="D206" s="86">
        <v>14</v>
      </c>
      <c r="E206" s="26" t="str">
        <f t="shared" ref="E206:E208" si="27">IF(D206&gt;=18,"A1",IF(D206&gt;=16,"A2",IF(D206&gt;=14,"B1",IF(D206&gt;=12,"B2",IF(D206&gt;=10,"C1",IF(D206&gt;=8,"C2",IF(D206&gt;=6.5,"D","E")))))))</f>
        <v>B1</v>
      </c>
      <c r="F206" s="176"/>
      <c r="G206" s="177"/>
    </row>
    <row r="207" spans="2:7" ht="18" customHeight="1">
      <c r="B207" s="95">
        <v>3</v>
      </c>
      <c r="C207" s="24" t="s">
        <v>419</v>
      </c>
      <c r="D207" s="86">
        <v>9</v>
      </c>
      <c r="E207" s="26" t="str">
        <f t="shared" si="27"/>
        <v>C2</v>
      </c>
      <c r="F207" s="178"/>
      <c r="G207" s="179"/>
    </row>
    <row r="208" spans="2:7" ht="18" customHeight="1">
      <c r="B208" s="95">
        <v>4</v>
      </c>
      <c r="C208" s="24" t="s">
        <v>420</v>
      </c>
      <c r="D208" s="86">
        <v>9</v>
      </c>
      <c r="E208" s="26" t="str">
        <f t="shared" si="27"/>
        <v>C2</v>
      </c>
      <c r="F208" s="178"/>
      <c r="G208" s="179"/>
    </row>
    <row r="209" spans="2:7" ht="18" customHeight="1">
      <c r="B209" s="95">
        <v>5</v>
      </c>
      <c r="C209" s="24" t="s">
        <v>421</v>
      </c>
      <c r="D209" s="86">
        <v>12.5</v>
      </c>
      <c r="E209" s="26" t="str">
        <f t="shared" ref="E209:E210" si="28">IF(D209&gt;=18,"A1",IF(D209&gt;=16,"A2",IF(D209&gt;=14,"B1",IF(D209&gt;=12,"B2",IF(D209&gt;=10,"C1",IF(D209&gt;=8,"C2",IF(D209&gt;=6.5,"D","E")))))))</f>
        <v>B2</v>
      </c>
      <c r="F209" s="178"/>
      <c r="G209" s="179"/>
    </row>
    <row r="210" spans="2:7" ht="27" customHeight="1">
      <c r="B210" s="95">
        <v>6</v>
      </c>
      <c r="C210" s="99" t="s">
        <v>422</v>
      </c>
      <c r="D210" s="86">
        <v>15.5</v>
      </c>
      <c r="E210" s="26" t="str">
        <f t="shared" si="28"/>
        <v>B1</v>
      </c>
      <c r="F210" s="178"/>
      <c r="G210" s="179"/>
    </row>
    <row r="211" spans="2:7" ht="18" customHeight="1">
      <c r="B211" s="94"/>
      <c r="C211" s="22"/>
      <c r="D211" s="23"/>
      <c r="E211" s="22"/>
      <c r="F211" s="180"/>
      <c r="G211" s="181"/>
    </row>
    <row r="212" spans="2:7" ht="18" customHeight="1">
      <c r="B212" s="94"/>
      <c r="C212" s="23" t="s">
        <v>401</v>
      </c>
      <c r="D212" s="23">
        <f>SUM(D205:D209)</f>
        <v>60</v>
      </c>
      <c r="E212" s="22"/>
      <c r="F212" s="191"/>
      <c r="G212" s="192"/>
    </row>
    <row r="213" spans="2:7" ht="18" customHeight="1">
      <c r="B213" s="94"/>
      <c r="C213" s="27" t="s">
        <v>423</v>
      </c>
      <c r="D213" s="28">
        <f>(D212/100)*100</f>
        <v>60</v>
      </c>
      <c r="E213" s="28" t="str">
        <f t="shared" ref="E213" si="29">IF(D213&gt;=91,"A1",IF(D213&gt;=81,"A2",IF(D213&gt;=71,"B1",IF(D213&gt;=61,"B2",IF(D213&gt;=51,"C1",IF(D213&gt;=41,"C2",IF(D213&gt;=33,"D","E")))))))</f>
        <v>C1</v>
      </c>
      <c r="F213" s="191"/>
      <c r="G213" s="192"/>
    </row>
    <row r="214" spans="2:7" ht="18" customHeight="1">
      <c r="B214" s="182" t="s">
        <v>424</v>
      </c>
      <c r="C214" s="168" t="s">
        <v>425</v>
      </c>
      <c r="D214" s="168"/>
      <c r="E214" s="170" t="s">
        <v>426</v>
      </c>
      <c r="F214" s="171"/>
      <c r="G214" s="172"/>
    </row>
    <row r="215" spans="2:7" ht="18" customHeight="1">
      <c r="B215" s="183"/>
      <c r="C215" s="169"/>
      <c r="D215" s="169"/>
      <c r="E215" s="173"/>
      <c r="F215" s="174"/>
      <c r="G215" s="175"/>
    </row>
    <row r="218" spans="2:7" ht="18" customHeight="1">
      <c r="B218" s="102"/>
      <c r="C218" s="193" t="s">
        <v>405</v>
      </c>
      <c r="D218" s="193"/>
      <c r="E218" s="193"/>
      <c r="F218" s="193"/>
      <c r="G218" s="194"/>
    </row>
    <row r="219" spans="2:7" ht="18" customHeight="1">
      <c r="B219" s="94"/>
      <c r="C219" s="185" t="s">
        <v>406</v>
      </c>
      <c r="D219" s="185"/>
      <c r="E219" s="185"/>
      <c r="F219" s="185"/>
      <c r="G219" s="186"/>
    </row>
    <row r="220" spans="2:7" ht="18" customHeight="1">
      <c r="B220" s="94"/>
      <c r="C220" s="185" t="s">
        <v>407</v>
      </c>
      <c r="D220" s="185"/>
      <c r="E220" s="185"/>
      <c r="F220" s="185"/>
      <c r="G220" s="186"/>
    </row>
    <row r="221" spans="2:7" ht="18" customHeight="1">
      <c r="B221" s="94"/>
      <c r="C221" s="199" t="s">
        <v>428</v>
      </c>
      <c r="D221" s="199"/>
      <c r="E221" s="199"/>
      <c r="F221" s="199"/>
      <c r="G221" s="200"/>
    </row>
    <row r="222" spans="2:7" ht="18" customHeight="1">
      <c r="B222" s="94"/>
      <c r="C222" s="185" t="s">
        <v>409</v>
      </c>
      <c r="D222" s="185"/>
      <c r="E222" s="185"/>
      <c r="F222" s="185"/>
      <c r="G222" s="186"/>
    </row>
    <row r="223" spans="2:7" ht="18" customHeight="1">
      <c r="B223" s="184" t="s">
        <v>410</v>
      </c>
      <c r="C223" s="185"/>
      <c r="D223" s="185"/>
      <c r="E223" s="185"/>
      <c r="F223" s="185"/>
      <c r="G223" s="186"/>
    </row>
    <row r="224" spans="2:7" ht="18" customHeight="1">
      <c r="B224" s="94" t="s">
        <v>411</v>
      </c>
      <c r="C224" s="187" t="s">
        <v>207</v>
      </c>
      <c r="D224" s="188"/>
      <c r="E224" s="96"/>
      <c r="F224" s="185"/>
      <c r="G224" s="186"/>
    </row>
    <row r="225" spans="2:7" ht="18" customHeight="1">
      <c r="B225" s="94" t="s">
        <v>31</v>
      </c>
      <c r="C225" s="187" t="s">
        <v>158</v>
      </c>
      <c r="D225" s="188"/>
      <c r="E225" s="22" t="s">
        <v>412</v>
      </c>
      <c r="F225" s="185">
        <v>11</v>
      </c>
      <c r="G225" s="186"/>
    </row>
    <row r="226" spans="2:7" ht="18" customHeight="1">
      <c r="B226" s="95" t="s">
        <v>413</v>
      </c>
      <c r="C226" s="23" t="s">
        <v>414</v>
      </c>
      <c r="D226" s="23" t="s">
        <v>415</v>
      </c>
      <c r="E226" s="23" t="s">
        <v>416</v>
      </c>
      <c r="F226" s="189"/>
      <c r="G226" s="190"/>
    </row>
    <row r="227" spans="2:7" ht="18" customHeight="1">
      <c r="B227" s="95">
        <v>1</v>
      </c>
      <c r="C227" s="24" t="s">
        <v>417</v>
      </c>
      <c r="D227" s="86">
        <v>17</v>
      </c>
      <c r="E227" s="26" t="str">
        <f>IF(D227&gt;=18,"A1",IF(D227&gt;=16,"A2",IF(D227&gt;=14,"B1",IF(D227&gt;=12,"B2",IF(D227&gt;=10,"C1",IF(D227&gt;=8,"C2",IF(D227&gt;=6.5,"D","E")))))))</f>
        <v>A2</v>
      </c>
      <c r="F227" s="189"/>
      <c r="G227" s="190"/>
    </row>
    <row r="228" spans="2:7" ht="18" customHeight="1">
      <c r="B228" s="95">
        <v>2</v>
      </c>
      <c r="C228" s="24" t="s">
        <v>418</v>
      </c>
      <c r="D228" s="86">
        <v>16.5</v>
      </c>
      <c r="E228" s="26" t="str">
        <f t="shared" ref="E228:E230" si="30">IF(D228&gt;=18,"A1",IF(D228&gt;=16,"A2",IF(D228&gt;=14,"B1",IF(D228&gt;=12,"B2",IF(D228&gt;=10,"C1",IF(D228&gt;=8,"C2",IF(D228&gt;=6.5,"D","E")))))))</f>
        <v>A2</v>
      </c>
      <c r="F228" s="176"/>
      <c r="G228" s="177"/>
    </row>
    <row r="229" spans="2:7" ht="18" customHeight="1">
      <c r="B229" s="95">
        <v>3</v>
      </c>
      <c r="C229" s="24" t="s">
        <v>419</v>
      </c>
      <c r="D229" s="86">
        <v>16.5</v>
      </c>
      <c r="E229" s="26" t="str">
        <f t="shared" si="30"/>
        <v>A2</v>
      </c>
      <c r="F229" s="178"/>
      <c r="G229" s="179"/>
    </row>
    <row r="230" spans="2:7" ht="18" customHeight="1">
      <c r="B230" s="95">
        <v>4</v>
      </c>
      <c r="C230" s="24" t="s">
        <v>420</v>
      </c>
      <c r="D230" s="86">
        <v>16</v>
      </c>
      <c r="E230" s="26" t="str">
        <f t="shared" si="30"/>
        <v>A2</v>
      </c>
      <c r="F230" s="178"/>
      <c r="G230" s="179"/>
    </row>
    <row r="231" spans="2:7" ht="18" customHeight="1">
      <c r="B231" s="95">
        <v>5</v>
      </c>
      <c r="C231" s="24" t="s">
        <v>421</v>
      </c>
      <c r="D231" s="86">
        <v>16</v>
      </c>
      <c r="E231" s="26" t="str">
        <f t="shared" ref="E231:E232" si="31">IF(D231&gt;=18,"A1",IF(D231&gt;=16,"A2",IF(D231&gt;=14,"B1",IF(D231&gt;=12,"B2",IF(D231&gt;=10,"C1",IF(D231&gt;=8,"C2",IF(D231&gt;=6.5,"D","E")))))))</f>
        <v>A2</v>
      </c>
      <c r="F231" s="178"/>
      <c r="G231" s="179"/>
    </row>
    <row r="232" spans="2:7" ht="27.75" customHeight="1">
      <c r="B232" s="95">
        <v>6</v>
      </c>
      <c r="C232" s="99" t="s">
        <v>422</v>
      </c>
      <c r="D232" s="104">
        <v>19</v>
      </c>
      <c r="E232" s="26" t="str">
        <f t="shared" si="31"/>
        <v>A1</v>
      </c>
      <c r="F232" s="178"/>
      <c r="G232" s="179"/>
    </row>
    <row r="233" spans="2:7" ht="18" customHeight="1">
      <c r="B233" s="94"/>
      <c r="C233" s="22"/>
      <c r="D233" s="23"/>
      <c r="E233" s="22"/>
      <c r="F233" s="180"/>
      <c r="G233" s="181"/>
    </row>
    <row r="234" spans="2:7" ht="18" customHeight="1">
      <c r="B234" s="94"/>
      <c r="C234" s="23" t="s">
        <v>401</v>
      </c>
      <c r="D234" s="23">
        <f>SUM(D227:D231)</f>
        <v>82</v>
      </c>
      <c r="E234" s="22"/>
      <c r="F234" s="191"/>
      <c r="G234" s="192"/>
    </row>
    <row r="235" spans="2:7" ht="18" customHeight="1">
      <c r="B235" s="94"/>
      <c r="C235" s="27" t="s">
        <v>423</v>
      </c>
      <c r="D235" s="28">
        <f>(D234/100)*100</f>
        <v>82</v>
      </c>
      <c r="E235" s="28" t="str">
        <f t="shared" ref="E235" si="32">IF(D235&gt;=91,"A1",IF(D235&gt;=81,"A2",IF(D235&gt;=71,"B1",IF(D235&gt;=61,"B2",IF(D235&gt;=51,"C1",IF(D235&gt;=41,"C2",IF(D235&gt;=33,"D","E")))))))</f>
        <v>A2</v>
      </c>
      <c r="F235" s="191"/>
      <c r="G235" s="192"/>
    </row>
    <row r="236" spans="2:7" ht="18" customHeight="1">
      <c r="B236" s="182" t="s">
        <v>424</v>
      </c>
      <c r="C236" s="168" t="s">
        <v>425</v>
      </c>
      <c r="D236" s="168"/>
      <c r="E236" s="170" t="s">
        <v>426</v>
      </c>
      <c r="F236" s="171"/>
      <c r="G236" s="172"/>
    </row>
    <row r="237" spans="2:7" ht="18" customHeight="1">
      <c r="B237" s="183"/>
      <c r="C237" s="169"/>
      <c r="D237" s="169"/>
      <c r="E237" s="173"/>
      <c r="F237" s="174"/>
      <c r="G237" s="175"/>
    </row>
    <row r="239" spans="2:7" ht="18" customHeight="1">
      <c r="B239" s="102"/>
      <c r="C239" s="193" t="s">
        <v>405</v>
      </c>
      <c r="D239" s="193"/>
      <c r="E239" s="193"/>
      <c r="F239" s="193"/>
      <c r="G239" s="194"/>
    </row>
    <row r="240" spans="2:7" ht="18" customHeight="1">
      <c r="B240" s="94"/>
      <c r="C240" s="185" t="s">
        <v>406</v>
      </c>
      <c r="D240" s="185"/>
      <c r="E240" s="185"/>
      <c r="F240" s="185"/>
      <c r="G240" s="186"/>
    </row>
    <row r="241" spans="2:7" ht="18" customHeight="1">
      <c r="B241" s="94"/>
      <c r="C241" s="185" t="s">
        <v>407</v>
      </c>
      <c r="D241" s="185"/>
      <c r="E241" s="185"/>
      <c r="F241" s="185"/>
      <c r="G241" s="186"/>
    </row>
    <row r="242" spans="2:7" ht="18" customHeight="1">
      <c r="B242" s="94"/>
      <c r="C242" s="195" t="s">
        <v>428</v>
      </c>
      <c r="D242" s="195"/>
      <c r="E242" s="195"/>
      <c r="F242" s="195"/>
      <c r="G242" s="196"/>
    </row>
    <row r="243" spans="2:7" ht="18" customHeight="1">
      <c r="B243" s="94"/>
      <c r="C243" s="185" t="s">
        <v>409</v>
      </c>
      <c r="D243" s="185"/>
      <c r="E243" s="185"/>
      <c r="F243" s="185"/>
      <c r="G243" s="186"/>
    </row>
    <row r="244" spans="2:7" ht="18" customHeight="1">
      <c r="B244" s="184" t="s">
        <v>410</v>
      </c>
      <c r="C244" s="185"/>
      <c r="D244" s="185"/>
      <c r="E244" s="185"/>
      <c r="F244" s="185"/>
      <c r="G244" s="186"/>
    </row>
    <row r="245" spans="2:7" ht="18" customHeight="1">
      <c r="B245" s="94" t="s">
        <v>411</v>
      </c>
      <c r="C245" s="187" t="s">
        <v>207</v>
      </c>
      <c r="D245" s="188"/>
      <c r="E245" s="96"/>
      <c r="F245" s="185"/>
      <c r="G245" s="186"/>
    </row>
    <row r="246" spans="2:7" ht="18" customHeight="1">
      <c r="B246" s="94" t="s">
        <v>31</v>
      </c>
      <c r="C246" s="187" t="s">
        <v>431</v>
      </c>
      <c r="D246" s="188"/>
      <c r="E246" s="22" t="s">
        <v>412</v>
      </c>
      <c r="F246" s="185">
        <v>12</v>
      </c>
      <c r="G246" s="186"/>
    </row>
    <row r="247" spans="2:7" ht="18" customHeight="1">
      <c r="B247" s="95" t="s">
        <v>413</v>
      </c>
      <c r="C247" s="23" t="s">
        <v>414</v>
      </c>
      <c r="D247" s="23" t="s">
        <v>415</v>
      </c>
      <c r="E247" s="23" t="s">
        <v>416</v>
      </c>
      <c r="F247" s="189"/>
      <c r="G247" s="190"/>
    </row>
    <row r="248" spans="2:7" ht="18" customHeight="1">
      <c r="B248" s="95">
        <v>1</v>
      </c>
      <c r="C248" s="24" t="s">
        <v>417</v>
      </c>
      <c r="D248" s="86">
        <v>17.5</v>
      </c>
      <c r="E248" s="26" t="str">
        <f>IF(D248&gt;=18,"A1",IF(D248&gt;=16,"A2",IF(D248&gt;=14,"B1",IF(D248&gt;=12,"B2",IF(D248&gt;=10,"C1",IF(D248&gt;=8,"C2",IF(D248&gt;=6.5,"D","E")))))))</f>
        <v>A2</v>
      </c>
      <c r="F248" s="189"/>
      <c r="G248" s="190"/>
    </row>
    <row r="249" spans="2:7" ht="18" customHeight="1">
      <c r="B249" s="95">
        <v>2</v>
      </c>
      <c r="C249" s="24" t="s">
        <v>418</v>
      </c>
      <c r="D249" s="86">
        <v>16.5</v>
      </c>
      <c r="E249" s="26" t="str">
        <f t="shared" ref="E249:E251" si="33">IF(D249&gt;=18,"A1",IF(D249&gt;=16,"A2",IF(D249&gt;=14,"B1",IF(D249&gt;=12,"B2",IF(D249&gt;=10,"C1",IF(D249&gt;=8,"C2",IF(D249&gt;=6.5,"D","E")))))))</f>
        <v>A2</v>
      </c>
      <c r="F249" s="176"/>
      <c r="G249" s="177"/>
    </row>
    <row r="250" spans="2:7" ht="18" customHeight="1">
      <c r="B250" s="95">
        <v>3</v>
      </c>
      <c r="C250" s="24" t="s">
        <v>419</v>
      </c>
      <c r="D250" s="86">
        <v>16</v>
      </c>
      <c r="E250" s="26" t="str">
        <f t="shared" si="33"/>
        <v>A2</v>
      </c>
      <c r="F250" s="178"/>
      <c r="G250" s="179"/>
    </row>
    <row r="251" spans="2:7" ht="18" customHeight="1">
      <c r="B251" s="95">
        <v>4</v>
      </c>
      <c r="C251" s="24" t="s">
        <v>420</v>
      </c>
      <c r="D251" s="86">
        <v>15</v>
      </c>
      <c r="E251" s="26" t="str">
        <f t="shared" si="33"/>
        <v>B1</v>
      </c>
      <c r="F251" s="178"/>
      <c r="G251" s="179"/>
    </row>
    <row r="252" spans="2:7" ht="18" customHeight="1">
      <c r="B252" s="95">
        <v>5</v>
      </c>
      <c r="C252" s="24" t="s">
        <v>421</v>
      </c>
      <c r="D252" s="86">
        <v>15.5</v>
      </c>
      <c r="E252" s="26" t="str">
        <f t="shared" ref="E252:E253" si="34">IF(D252&gt;=18,"A1",IF(D252&gt;=16,"A2",IF(D252&gt;=14,"B1",IF(D252&gt;=12,"B2",IF(D252&gt;=10,"C1",IF(D252&gt;=8,"C2",IF(D252&gt;=6.5,"D","E")))))))</f>
        <v>B1</v>
      </c>
      <c r="F252" s="178"/>
      <c r="G252" s="179"/>
    </row>
    <row r="253" spans="2:7" ht="29.25" customHeight="1">
      <c r="B253" s="95">
        <v>6</v>
      </c>
      <c r="C253" s="99" t="s">
        <v>422</v>
      </c>
      <c r="D253" s="86">
        <v>23</v>
      </c>
      <c r="E253" s="26" t="str">
        <f t="shared" si="34"/>
        <v>A1</v>
      </c>
      <c r="F253" s="178"/>
      <c r="G253" s="179"/>
    </row>
    <row r="254" spans="2:7" ht="18" customHeight="1">
      <c r="B254" s="94"/>
      <c r="C254" s="22"/>
      <c r="D254" s="23"/>
      <c r="E254" s="22"/>
      <c r="F254" s="180"/>
      <c r="G254" s="181"/>
    </row>
    <row r="255" spans="2:7" ht="18" customHeight="1">
      <c r="B255" s="94"/>
      <c r="C255" s="23" t="s">
        <v>401</v>
      </c>
      <c r="D255" s="23">
        <f>SUM(D248:D252)</f>
        <v>80.5</v>
      </c>
      <c r="E255" s="22"/>
      <c r="F255" s="191"/>
      <c r="G255" s="192"/>
    </row>
    <row r="256" spans="2:7" ht="18" customHeight="1">
      <c r="B256" s="94"/>
      <c r="C256" s="27" t="s">
        <v>423</v>
      </c>
      <c r="D256" s="28">
        <f>(D255/100)*100</f>
        <v>80.5</v>
      </c>
      <c r="E256" s="28" t="str">
        <f t="shared" ref="E256" si="35">IF(D256&gt;=91,"A1",IF(D256&gt;=81,"A2",IF(D256&gt;=71,"B1",IF(D256&gt;=61,"B2",IF(D256&gt;=51,"C1",IF(D256&gt;=41,"C2",IF(D256&gt;=33,"D","E")))))))</f>
        <v>B1</v>
      </c>
      <c r="F256" s="191"/>
      <c r="G256" s="192"/>
    </row>
    <row r="257" spans="2:7" ht="18" customHeight="1">
      <c r="B257" s="182" t="s">
        <v>424</v>
      </c>
      <c r="C257" s="168" t="s">
        <v>425</v>
      </c>
      <c r="D257" s="168"/>
      <c r="E257" s="170" t="s">
        <v>426</v>
      </c>
      <c r="F257" s="171"/>
      <c r="G257" s="172"/>
    </row>
    <row r="258" spans="2:7" ht="18" customHeight="1">
      <c r="B258" s="183"/>
      <c r="C258" s="169"/>
      <c r="D258" s="169"/>
      <c r="E258" s="173"/>
      <c r="F258" s="174"/>
      <c r="G258" s="175"/>
    </row>
    <row r="261" spans="2:7" ht="18" customHeight="1">
      <c r="B261" s="102"/>
      <c r="C261" s="193" t="s">
        <v>405</v>
      </c>
      <c r="D261" s="193"/>
      <c r="E261" s="193"/>
      <c r="F261" s="193"/>
      <c r="G261" s="194"/>
    </row>
    <row r="262" spans="2:7" ht="18" customHeight="1">
      <c r="B262" s="94"/>
      <c r="C262" s="185" t="s">
        <v>406</v>
      </c>
      <c r="D262" s="185"/>
      <c r="E262" s="185"/>
      <c r="F262" s="185"/>
      <c r="G262" s="186"/>
    </row>
    <row r="263" spans="2:7" ht="18" customHeight="1">
      <c r="B263" s="94"/>
      <c r="C263" s="185" t="s">
        <v>407</v>
      </c>
      <c r="D263" s="185"/>
      <c r="E263" s="185"/>
      <c r="F263" s="185"/>
      <c r="G263" s="186"/>
    </row>
    <row r="264" spans="2:7" ht="18" customHeight="1">
      <c r="B264" s="94"/>
      <c r="C264" s="199" t="s">
        <v>428</v>
      </c>
      <c r="D264" s="199"/>
      <c r="E264" s="199"/>
      <c r="F264" s="199"/>
      <c r="G264" s="200"/>
    </row>
    <row r="265" spans="2:7" ht="18" customHeight="1">
      <c r="B265" s="94"/>
      <c r="C265" s="185" t="s">
        <v>409</v>
      </c>
      <c r="D265" s="185"/>
      <c r="E265" s="185"/>
      <c r="F265" s="185"/>
      <c r="G265" s="186"/>
    </row>
    <row r="266" spans="2:7" ht="18" customHeight="1">
      <c r="B266" s="184" t="s">
        <v>410</v>
      </c>
      <c r="C266" s="185"/>
      <c r="D266" s="185"/>
      <c r="E266" s="185"/>
      <c r="F266" s="185"/>
      <c r="G266" s="186"/>
    </row>
    <row r="267" spans="2:7" ht="18" customHeight="1">
      <c r="B267" s="94" t="s">
        <v>411</v>
      </c>
      <c r="C267" s="187" t="s">
        <v>207</v>
      </c>
      <c r="D267" s="188"/>
      <c r="E267" s="96"/>
      <c r="F267" s="185"/>
      <c r="G267" s="186"/>
    </row>
    <row r="268" spans="2:7" ht="18" customHeight="1">
      <c r="B268" s="94" t="s">
        <v>31</v>
      </c>
      <c r="C268" s="187" t="s">
        <v>432</v>
      </c>
      <c r="D268" s="188"/>
      <c r="E268" s="22" t="s">
        <v>412</v>
      </c>
      <c r="F268" s="185">
        <v>13</v>
      </c>
      <c r="G268" s="186"/>
    </row>
    <row r="269" spans="2:7" ht="18" customHeight="1">
      <c r="B269" s="95" t="s">
        <v>413</v>
      </c>
      <c r="C269" s="23" t="s">
        <v>414</v>
      </c>
      <c r="D269" s="23" t="s">
        <v>415</v>
      </c>
      <c r="E269" s="23" t="s">
        <v>416</v>
      </c>
      <c r="F269" s="189"/>
      <c r="G269" s="190"/>
    </row>
    <row r="270" spans="2:7" ht="18" customHeight="1">
      <c r="B270" s="95">
        <v>1</v>
      </c>
      <c r="C270" s="24" t="s">
        <v>417</v>
      </c>
      <c r="D270" s="86">
        <v>16.5</v>
      </c>
      <c r="E270" s="26" t="str">
        <f>IF(D270&gt;=18,"A1",IF(D270&gt;=16,"A2",IF(D270&gt;=14,"B1",IF(D270&gt;=12,"B2",IF(D270&gt;=10,"C1",IF(D270&gt;=8,"C2",IF(D270&gt;=6.5,"D","E")))))))</f>
        <v>A2</v>
      </c>
      <c r="F270" s="189"/>
      <c r="G270" s="190"/>
    </row>
    <row r="271" spans="2:7" ht="18" customHeight="1">
      <c r="B271" s="95">
        <v>2</v>
      </c>
      <c r="C271" s="24" t="s">
        <v>418</v>
      </c>
      <c r="D271" s="86">
        <v>16</v>
      </c>
      <c r="E271" s="26" t="str">
        <f t="shared" ref="E271:E273" si="36">IF(D271&gt;=18,"A1",IF(D271&gt;=16,"A2",IF(D271&gt;=14,"B1",IF(D271&gt;=12,"B2",IF(D271&gt;=10,"C1",IF(D271&gt;=8,"C2",IF(D271&gt;=6.5,"D","E")))))))</f>
        <v>A2</v>
      </c>
      <c r="F271" s="176"/>
      <c r="G271" s="177"/>
    </row>
    <row r="272" spans="2:7" ht="18" customHeight="1">
      <c r="B272" s="95">
        <v>3</v>
      </c>
      <c r="C272" s="24" t="s">
        <v>419</v>
      </c>
      <c r="D272" s="86">
        <v>12</v>
      </c>
      <c r="E272" s="26" t="str">
        <f t="shared" si="36"/>
        <v>B2</v>
      </c>
      <c r="F272" s="178"/>
      <c r="G272" s="179"/>
    </row>
    <row r="273" spans="2:7" ht="18" customHeight="1">
      <c r="B273" s="95">
        <v>4</v>
      </c>
      <c r="C273" s="24" t="s">
        <v>420</v>
      </c>
      <c r="D273" s="86">
        <v>7</v>
      </c>
      <c r="E273" s="26" t="str">
        <f t="shared" si="36"/>
        <v>D</v>
      </c>
      <c r="F273" s="178"/>
      <c r="G273" s="179"/>
    </row>
    <row r="274" spans="2:7" ht="18" customHeight="1">
      <c r="B274" s="95">
        <v>5</v>
      </c>
      <c r="C274" s="24" t="s">
        <v>421</v>
      </c>
      <c r="D274" s="86">
        <v>19.5</v>
      </c>
      <c r="E274" s="26" t="str">
        <f t="shared" ref="E274:E275" si="37">IF(D274&gt;=18,"A1",IF(D274&gt;=16,"A2",IF(D274&gt;=14,"B1",IF(D274&gt;=12,"B2",IF(D274&gt;=10,"C1",IF(D274&gt;=8,"C2",IF(D274&gt;=6.5,"D","E")))))))</f>
        <v>A1</v>
      </c>
      <c r="F274" s="178"/>
      <c r="G274" s="179"/>
    </row>
    <row r="275" spans="2:7" ht="27.75" customHeight="1">
      <c r="B275" s="95">
        <v>6</v>
      </c>
      <c r="C275" s="99" t="s">
        <v>422</v>
      </c>
      <c r="D275" s="86">
        <v>22.5</v>
      </c>
      <c r="E275" s="26" t="str">
        <f t="shared" si="37"/>
        <v>A1</v>
      </c>
      <c r="F275" s="178"/>
      <c r="G275" s="179"/>
    </row>
    <row r="276" spans="2:7" ht="18" customHeight="1">
      <c r="B276" s="94"/>
      <c r="C276" s="22"/>
      <c r="D276" s="23"/>
      <c r="E276" s="22"/>
      <c r="F276" s="180"/>
      <c r="G276" s="181"/>
    </row>
    <row r="277" spans="2:7" ht="18" customHeight="1">
      <c r="B277" s="94"/>
      <c r="C277" s="23" t="s">
        <v>401</v>
      </c>
      <c r="D277" s="23">
        <f>SUM(D270:D274)</f>
        <v>71</v>
      </c>
      <c r="E277" s="22"/>
      <c r="F277" s="191"/>
      <c r="G277" s="192"/>
    </row>
    <row r="278" spans="2:7" ht="18" customHeight="1">
      <c r="B278" s="94"/>
      <c r="C278" s="27" t="s">
        <v>423</v>
      </c>
      <c r="D278" s="28">
        <f>(D277/100)*100</f>
        <v>71</v>
      </c>
      <c r="E278" s="28" t="str">
        <f t="shared" ref="E278" si="38">IF(D278&gt;=91,"A1",IF(D278&gt;=81,"A2",IF(D278&gt;=71,"B1",IF(D278&gt;=61,"B2",IF(D278&gt;=51,"C1",IF(D278&gt;=41,"C2",IF(D278&gt;=33,"D","E")))))))</f>
        <v>B1</v>
      </c>
      <c r="F278" s="191"/>
      <c r="G278" s="192"/>
    </row>
    <row r="279" spans="2:7" ht="18" customHeight="1">
      <c r="B279" s="182" t="s">
        <v>424</v>
      </c>
      <c r="C279" s="168" t="s">
        <v>425</v>
      </c>
      <c r="D279" s="168"/>
      <c r="E279" s="170" t="s">
        <v>426</v>
      </c>
      <c r="F279" s="171"/>
      <c r="G279" s="172"/>
    </row>
    <row r="280" spans="2:7" ht="18" customHeight="1">
      <c r="B280" s="183"/>
      <c r="C280" s="169"/>
      <c r="D280" s="169"/>
      <c r="E280" s="173"/>
      <c r="F280" s="174"/>
      <c r="G280" s="175"/>
    </row>
    <row r="283" spans="2:7" ht="18" customHeight="1">
      <c r="B283" s="102"/>
      <c r="C283" s="193" t="s">
        <v>405</v>
      </c>
      <c r="D283" s="193"/>
      <c r="E283" s="193"/>
      <c r="F283" s="193"/>
      <c r="G283" s="194"/>
    </row>
    <row r="284" spans="2:7" ht="18" customHeight="1">
      <c r="B284" s="94"/>
      <c r="C284" s="185" t="s">
        <v>406</v>
      </c>
      <c r="D284" s="185"/>
      <c r="E284" s="185"/>
      <c r="F284" s="185"/>
      <c r="G284" s="186"/>
    </row>
    <row r="285" spans="2:7" ht="18" customHeight="1">
      <c r="B285" s="94"/>
      <c r="C285" s="185" t="s">
        <v>407</v>
      </c>
      <c r="D285" s="185"/>
      <c r="E285" s="185"/>
      <c r="F285" s="185"/>
      <c r="G285" s="186"/>
    </row>
    <row r="286" spans="2:7" ht="18" customHeight="1">
      <c r="B286" s="94"/>
      <c r="C286" s="195" t="s">
        <v>428</v>
      </c>
      <c r="D286" s="195"/>
      <c r="E286" s="195"/>
      <c r="F286" s="195"/>
      <c r="G286" s="196"/>
    </row>
    <row r="287" spans="2:7" ht="18" customHeight="1">
      <c r="B287" s="94"/>
      <c r="C287" s="185" t="s">
        <v>409</v>
      </c>
      <c r="D287" s="185"/>
      <c r="E287" s="185"/>
      <c r="F287" s="185"/>
      <c r="G287" s="186"/>
    </row>
    <row r="288" spans="2:7" ht="18" customHeight="1">
      <c r="B288" s="184" t="s">
        <v>410</v>
      </c>
      <c r="C288" s="185"/>
      <c r="D288" s="185"/>
      <c r="E288" s="185"/>
      <c r="F288" s="185"/>
      <c r="G288" s="186"/>
    </row>
    <row r="289" spans="2:7" ht="18" customHeight="1">
      <c r="B289" s="94" t="s">
        <v>411</v>
      </c>
      <c r="C289" s="187" t="s">
        <v>207</v>
      </c>
      <c r="D289" s="188"/>
      <c r="E289" s="96"/>
      <c r="F289" s="185"/>
      <c r="G289" s="186"/>
    </row>
    <row r="290" spans="2:7" ht="18" customHeight="1">
      <c r="B290" s="94" t="s">
        <v>31</v>
      </c>
      <c r="C290" s="187" t="s">
        <v>191</v>
      </c>
      <c r="D290" s="188"/>
      <c r="E290" s="22" t="s">
        <v>412</v>
      </c>
      <c r="F290" s="185">
        <v>14</v>
      </c>
      <c r="G290" s="186"/>
    </row>
    <row r="291" spans="2:7" ht="18" customHeight="1">
      <c r="B291" s="95" t="s">
        <v>413</v>
      </c>
      <c r="C291" s="23" t="s">
        <v>414</v>
      </c>
      <c r="D291" s="23" t="s">
        <v>415</v>
      </c>
      <c r="E291" s="23" t="s">
        <v>416</v>
      </c>
      <c r="F291" s="189"/>
      <c r="G291" s="190"/>
    </row>
    <row r="292" spans="2:7" ht="18" customHeight="1">
      <c r="B292" s="95">
        <v>1</v>
      </c>
      <c r="C292" s="24" t="s">
        <v>417</v>
      </c>
      <c r="D292" s="86">
        <v>10.5</v>
      </c>
      <c r="E292" s="26" t="str">
        <f>IF(D292&gt;=18,"A1",IF(D292&gt;=16,"A2",IF(D292&gt;=14,"B1",IF(D292&gt;=12,"B2",IF(D292&gt;=10,"C1",IF(D292&gt;=8,"C2",IF(D292&gt;=6.5,"D","E")))))))</f>
        <v>C1</v>
      </c>
      <c r="F292" s="189"/>
      <c r="G292" s="190"/>
    </row>
    <row r="293" spans="2:7" ht="18" customHeight="1">
      <c r="B293" s="95">
        <v>2</v>
      </c>
      <c r="C293" s="24" t="s">
        <v>418</v>
      </c>
      <c r="D293" s="86">
        <v>11.5</v>
      </c>
      <c r="E293" s="26" t="str">
        <f t="shared" ref="E293:E295" si="39">IF(D293&gt;=18,"A1",IF(D293&gt;=16,"A2",IF(D293&gt;=14,"B1",IF(D293&gt;=12,"B2",IF(D293&gt;=10,"C1",IF(D293&gt;=8,"C2",IF(D293&gt;=6.5,"D","E")))))))</f>
        <v>C1</v>
      </c>
      <c r="F293" s="176"/>
      <c r="G293" s="177"/>
    </row>
    <row r="294" spans="2:7" ht="18" customHeight="1">
      <c r="B294" s="95">
        <v>3</v>
      </c>
      <c r="C294" s="24" t="s">
        <v>419</v>
      </c>
      <c r="D294" s="86">
        <v>7</v>
      </c>
      <c r="E294" s="26" t="str">
        <f t="shared" si="39"/>
        <v>D</v>
      </c>
      <c r="F294" s="178"/>
      <c r="G294" s="179"/>
    </row>
    <row r="295" spans="2:7" ht="18" customHeight="1">
      <c r="B295" s="95">
        <v>4</v>
      </c>
      <c r="C295" s="24" t="s">
        <v>420</v>
      </c>
      <c r="D295" s="86">
        <v>9</v>
      </c>
      <c r="E295" s="26" t="str">
        <f t="shared" si="39"/>
        <v>C2</v>
      </c>
      <c r="F295" s="178"/>
      <c r="G295" s="179"/>
    </row>
    <row r="296" spans="2:7" ht="18" customHeight="1">
      <c r="B296" s="95">
        <v>5</v>
      </c>
      <c r="C296" s="24" t="s">
        <v>421</v>
      </c>
      <c r="D296" s="86">
        <v>7.5</v>
      </c>
      <c r="E296" s="26" t="str">
        <f t="shared" ref="E296:E297" si="40">IF(D296&gt;=18,"A1",IF(D296&gt;=16,"A2",IF(D296&gt;=14,"B1",IF(D296&gt;=12,"B2",IF(D296&gt;=10,"C1",IF(D296&gt;=8,"C2",IF(D296&gt;=6.5,"D","E")))))))</f>
        <v>D</v>
      </c>
      <c r="F296" s="178"/>
      <c r="G296" s="179"/>
    </row>
    <row r="297" spans="2:7" ht="26.25" customHeight="1">
      <c r="B297" s="95">
        <v>6</v>
      </c>
      <c r="C297" s="99" t="s">
        <v>422</v>
      </c>
      <c r="D297" s="86">
        <v>14</v>
      </c>
      <c r="E297" s="26" t="str">
        <f t="shared" si="40"/>
        <v>B1</v>
      </c>
      <c r="F297" s="178"/>
      <c r="G297" s="179"/>
    </row>
    <row r="298" spans="2:7" ht="18" customHeight="1">
      <c r="B298" s="94"/>
      <c r="C298" s="22"/>
      <c r="D298" s="23"/>
      <c r="E298" s="22"/>
      <c r="F298" s="180"/>
      <c r="G298" s="181"/>
    </row>
    <row r="299" spans="2:7" ht="18" customHeight="1">
      <c r="B299" s="94"/>
      <c r="C299" s="23" t="s">
        <v>401</v>
      </c>
      <c r="D299" s="23">
        <f>SUM(D292:D296)</f>
        <v>45.5</v>
      </c>
      <c r="E299" s="22"/>
      <c r="F299" s="191"/>
      <c r="G299" s="192"/>
    </row>
    <row r="300" spans="2:7" ht="18" customHeight="1">
      <c r="B300" s="94"/>
      <c r="C300" s="27" t="s">
        <v>423</v>
      </c>
      <c r="D300" s="28">
        <f>(D299/100)*100</f>
        <v>45.5</v>
      </c>
      <c r="E300" s="28" t="str">
        <f t="shared" ref="E300" si="41">IF(D300&gt;=91,"A1",IF(D300&gt;=81,"A2",IF(D300&gt;=71,"B1",IF(D300&gt;=61,"B2",IF(D300&gt;=51,"C1",IF(D300&gt;=41,"C2",IF(D300&gt;=33,"D","E")))))))</f>
        <v>C2</v>
      </c>
      <c r="F300" s="191"/>
      <c r="G300" s="192"/>
    </row>
    <row r="301" spans="2:7" ht="18" customHeight="1">
      <c r="B301" s="182" t="s">
        <v>424</v>
      </c>
      <c r="C301" s="168" t="s">
        <v>425</v>
      </c>
      <c r="D301" s="168"/>
      <c r="E301" s="170" t="s">
        <v>426</v>
      </c>
      <c r="F301" s="171"/>
      <c r="G301" s="172"/>
    </row>
    <row r="302" spans="2:7" ht="18" customHeight="1">
      <c r="B302" s="183"/>
      <c r="C302" s="169"/>
      <c r="D302" s="169"/>
      <c r="E302" s="173"/>
      <c r="F302" s="174"/>
      <c r="G302" s="175"/>
    </row>
    <row r="305" spans="2:7" ht="18" customHeight="1">
      <c r="B305" s="102"/>
      <c r="C305" s="193" t="s">
        <v>405</v>
      </c>
      <c r="D305" s="193"/>
      <c r="E305" s="193"/>
      <c r="F305" s="193"/>
      <c r="G305" s="194"/>
    </row>
    <row r="306" spans="2:7" ht="18" customHeight="1">
      <c r="B306" s="94"/>
      <c r="C306" s="185" t="s">
        <v>406</v>
      </c>
      <c r="D306" s="185"/>
      <c r="E306" s="185"/>
      <c r="F306" s="185"/>
      <c r="G306" s="186"/>
    </row>
    <row r="307" spans="2:7" ht="18" customHeight="1">
      <c r="B307" s="94"/>
      <c r="C307" s="185" t="s">
        <v>407</v>
      </c>
      <c r="D307" s="185"/>
      <c r="E307" s="185"/>
      <c r="F307" s="185"/>
      <c r="G307" s="186"/>
    </row>
    <row r="308" spans="2:7" ht="18" customHeight="1">
      <c r="B308" s="94"/>
      <c r="C308" s="195" t="s">
        <v>428</v>
      </c>
      <c r="D308" s="195"/>
      <c r="E308" s="195"/>
      <c r="F308" s="195"/>
      <c r="G308" s="196"/>
    </row>
    <row r="309" spans="2:7" ht="18" customHeight="1">
      <c r="B309" s="94"/>
      <c r="C309" s="185" t="s">
        <v>409</v>
      </c>
      <c r="D309" s="185"/>
      <c r="E309" s="185"/>
      <c r="F309" s="185"/>
      <c r="G309" s="186"/>
    </row>
    <row r="310" spans="2:7" ht="18" customHeight="1">
      <c r="B310" s="184" t="s">
        <v>410</v>
      </c>
      <c r="C310" s="185"/>
      <c r="D310" s="185"/>
      <c r="E310" s="185"/>
      <c r="F310" s="185"/>
      <c r="G310" s="186"/>
    </row>
    <row r="311" spans="2:7" ht="18" customHeight="1">
      <c r="B311" s="94" t="s">
        <v>411</v>
      </c>
      <c r="C311" s="187" t="s">
        <v>207</v>
      </c>
      <c r="D311" s="188"/>
      <c r="E311" s="96"/>
      <c r="F311" s="185"/>
      <c r="G311" s="186"/>
    </row>
    <row r="312" spans="2:7" ht="18" customHeight="1">
      <c r="B312" s="94" t="s">
        <v>31</v>
      </c>
      <c r="C312" s="187" t="s">
        <v>433</v>
      </c>
      <c r="D312" s="188"/>
      <c r="E312" s="22" t="s">
        <v>412</v>
      </c>
      <c r="F312" s="185">
        <v>15</v>
      </c>
      <c r="G312" s="186"/>
    </row>
    <row r="313" spans="2:7" ht="18" customHeight="1">
      <c r="B313" s="95" t="s">
        <v>413</v>
      </c>
      <c r="C313" s="23" t="s">
        <v>414</v>
      </c>
      <c r="D313" s="23" t="s">
        <v>415</v>
      </c>
      <c r="E313" s="23" t="s">
        <v>416</v>
      </c>
      <c r="F313" s="189"/>
      <c r="G313" s="190"/>
    </row>
    <row r="314" spans="2:7" ht="18" customHeight="1">
      <c r="B314" s="95">
        <v>1</v>
      </c>
      <c r="C314" s="24" t="s">
        <v>417</v>
      </c>
      <c r="D314" s="86">
        <v>11</v>
      </c>
      <c r="E314" s="26" t="str">
        <f>IF(D314&gt;=18,"A1",IF(D314&gt;=16,"A2",IF(D314&gt;=14,"B1",IF(D314&gt;=12,"B2",IF(D314&gt;=10,"C1",IF(D314&gt;=8,"C2",IF(D314&gt;=6.5,"D","E")))))))</f>
        <v>C1</v>
      </c>
      <c r="F314" s="189"/>
      <c r="G314" s="190"/>
    </row>
    <row r="315" spans="2:7" ht="18" customHeight="1">
      <c r="B315" s="95">
        <v>2</v>
      </c>
      <c r="C315" s="24" t="s">
        <v>418</v>
      </c>
      <c r="D315" s="86">
        <v>10.5</v>
      </c>
      <c r="E315" s="26" t="str">
        <f t="shared" ref="E315:E317" si="42">IF(D315&gt;=18,"A1",IF(D315&gt;=16,"A2",IF(D315&gt;=14,"B1",IF(D315&gt;=12,"B2",IF(D315&gt;=10,"C1",IF(D315&gt;=8,"C2",IF(D315&gt;=6.5,"D","E")))))))</f>
        <v>C1</v>
      </c>
      <c r="F315" s="176"/>
      <c r="G315" s="177"/>
    </row>
    <row r="316" spans="2:7" ht="18" customHeight="1">
      <c r="B316" s="95">
        <v>3</v>
      </c>
      <c r="C316" s="24" t="s">
        <v>419</v>
      </c>
      <c r="D316" s="86">
        <v>4</v>
      </c>
      <c r="E316" s="26" t="str">
        <f t="shared" si="42"/>
        <v>E</v>
      </c>
      <c r="F316" s="178"/>
      <c r="G316" s="179"/>
    </row>
    <row r="317" spans="2:7" ht="18" customHeight="1">
      <c r="B317" s="95">
        <v>4</v>
      </c>
      <c r="C317" s="24" t="s">
        <v>420</v>
      </c>
      <c r="D317" s="86">
        <v>5</v>
      </c>
      <c r="E317" s="26" t="str">
        <f t="shared" si="42"/>
        <v>E</v>
      </c>
      <c r="F317" s="178"/>
      <c r="G317" s="179"/>
    </row>
    <row r="318" spans="2:7" ht="18" customHeight="1">
      <c r="B318" s="95">
        <v>5</v>
      </c>
      <c r="C318" s="24" t="s">
        <v>421</v>
      </c>
      <c r="D318" s="86">
        <v>5.5</v>
      </c>
      <c r="E318" s="26" t="str">
        <f t="shared" ref="E318:E319" si="43">IF(D318&gt;=18,"A1",IF(D318&gt;=16,"A2",IF(D318&gt;=14,"B1",IF(D318&gt;=12,"B2",IF(D318&gt;=10,"C1",IF(D318&gt;=8,"C2",IF(D318&gt;=6.5,"D","E")))))))</f>
        <v>E</v>
      </c>
      <c r="F318" s="178"/>
      <c r="G318" s="179"/>
    </row>
    <row r="319" spans="2:7" ht="32.25" customHeight="1">
      <c r="B319" s="95">
        <v>6</v>
      </c>
      <c r="C319" s="99" t="s">
        <v>422</v>
      </c>
      <c r="D319" s="86">
        <v>14.5</v>
      </c>
      <c r="E319" s="26" t="str">
        <f t="shared" si="43"/>
        <v>B1</v>
      </c>
      <c r="F319" s="178"/>
      <c r="G319" s="179"/>
    </row>
    <row r="320" spans="2:7" ht="18" customHeight="1">
      <c r="B320" s="94"/>
      <c r="C320" s="22"/>
      <c r="D320" s="23"/>
      <c r="E320" s="22"/>
      <c r="F320" s="180"/>
      <c r="G320" s="181"/>
    </row>
    <row r="321" spans="2:7" ht="18" customHeight="1">
      <c r="B321" s="94"/>
      <c r="C321" s="23" t="s">
        <v>401</v>
      </c>
      <c r="D321" s="23">
        <f>SUM(D314:D318)</f>
        <v>36</v>
      </c>
      <c r="E321" s="22"/>
      <c r="F321" s="191"/>
      <c r="G321" s="192"/>
    </row>
    <row r="322" spans="2:7" ht="18" customHeight="1">
      <c r="B322" s="94"/>
      <c r="C322" s="27" t="s">
        <v>423</v>
      </c>
      <c r="D322" s="28">
        <f>(D321/100)*100</f>
        <v>36</v>
      </c>
      <c r="E322" s="28" t="str">
        <f t="shared" ref="E322" si="44">IF(D322&gt;=91,"A1",IF(D322&gt;=81,"A2",IF(D322&gt;=71,"B1",IF(D322&gt;=61,"B2",IF(D322&gt;=51,"C1",IF(D322&gt;=41,"C2",IF(D322&gt;=33,"D","E")))))))</f>
        <v>D</v>
      </c>
      <c r="F322" s="191"/>
      <c r="G322" s="192"/>
    </row>
    <row r="323" spans="2:7" ht="18" customHeight="1">
      <c r="B323" s="182" t="s">
        <v>424</v>
      </c>
      <c r="C323" s="168" t="s">
        <v>425</v>
      </c>
      <c r="D323" s="168"/>
      <c r="E323" s="170" t="s">
        <v>426</v>
      </c>
      <c r="F323" s="171"/>
      <c r="G323" s="172"/>
    </row>
    <row r="324" spans="2:7" ht="18" customHeight="1">
      <c r="B324" s="183"/>
      <c r="C324" s="169"/>
      <c r="D324" s="169"/>
      <c r="E324" s="173"/>
      <c r="F324" s="174"/>
      <c r="G324" s="175"/>
    </row>
    <row r="327" spans="2:7" ht="18" customHeight="1">
      <c r="B327" s="102"/>
      <c r="C327" s="193" t="s">
        <v>405</v>
      </c>
      <c r="D327" s="193"/>
      <c r="E327" s="193"/>
      <c r="F327" s="193"/>
      <c r="G327" s="194"/>
    </row>
    <row r="328" spans="2:7" ht="18" customHeight="1">
      <c r="B328" s="94"/>
      <c r="C328" s="185" t="s">
        <v>406</v>
      </c>
      <c r="D328" s="185"/>
      <c r="E328" s="185"/>
      <c r="F328" s="185"/>
      <c r="G328" s="186"/>
    </row>
    <row r="329" spans="2:7" ht="18" customHeight="1">
      <c r="B329" s="94"/>
      <c r="C329" s="185" t="s">
        <v>407</v>
      </c>
      <c r="D329" s="185"/>
      <c r="E329" s="185"/>
      <c r="F329" s="185"/>
      <c r="G329" s="186"/>
    </row>
    <row r="330" spans="2:7" ht="18" customHeight="1">
      <c r="B330" s="94"/>
      <c r="C330" s="199" t="s">
        <v>428</v>
      </c>
      <c r="D330" s="199"/>
      <c r="E330" s="199"/>
      <c r="F330" s="199"/>
      <c r="G330" s="200"/>
    </row>
    <row r="331" spans="2:7" ht="18" customHeight="1">
      <c r="B331" s="94"/>
      <c r="C331" s="185" t="s">
        <v>409</v>
      </c>
      <c r="D331" s="185"/>
      <c r="E331" s="185"/>
      <c r="F331" s="185"/>
      <c r="G331" s="186"/>
    </row>
    <row r="332" spans="2:7" ht="18" customHeight="1">
      <c r="B332" s="184" t="s">
        <v>410</v>
      </c>
      <c r="C332" s="185"/>
      <c r="D332" s="185"/>
      <c r="E332" s="185"/>
      <c r="F332" s="185"/>
      <c r="G332" s="186"/>
    </row>
    <row r="333" spans="2:7" ht="18" customHeight="1">
      <c r="B333" s="94" t="s">
        <v>411</v>
      </c>
      <c r="C333" s="187" t="s">
        <v>207</v>
      </c>
      <c r="D333" s="188"/>
      <c r="E333" s="96"/>
      <c r="F333" s="185"/>
      <c r="G333" s="186"/>
    </row>
    <row r="334" spans="2:7" ht="18" customHeight="1">
      <c r="B334" s="94" t="s">
        <v>31</v>
      </c>
      <c r="C334" s="187" t="s">
        <v>208</v>
      </c>
      <c r="D334" s="188"/>
      <c r="E334" s="22" t="s">
        <v>412</v>
      </c>
      <c r="F334" s="185">
        <v>16</v>
      </c>
      <c r="G334" s="186"/>
    </row>
    <row r="335" spans="2:7" ht="18" customHeight="1">
      <c r="B335" s="95" t="s">
        <v>413</v>
      </c>
      <c r="C335" s="23" t="s">
        <v>414</v>
      </c>
      <c r="D335" s="23" t="s">
        <v>415</v>
      </c>
      <c r="E335" s="23" t="s">
        <v>416</v>
      </c>
      <c r="F335" s="189"/>
      <c r="G335" s="190"/>
    </row>
    <row r="336" spans="2:7" ht="18" customHeight="1">
      <c r="B336" s="95">
        <v>1</v>
      </c>
      <c r="C336" s="24" t="s">
        <v>417</v>
      </c>
      <c r="D336" s="86">
        <v>16</v>
      </c>
      <c r="E336" s="26" t="str">
        <f>IF(D336&gt;=18,"A1",IF(D336&gt;=16,"A2",IF(D336&gt;=14,"B1",IF(D336&gt;=12,"B2",IF(D336&gt;=10,"C1",IF(D336&gt;=8,"C2",IF(D336&gt;=6.5,"D","E")))))))</f>
        <v>A2</v>
      </c>
      <c r="F336" s="189"/>
      <c r="G336" s="190"/>
    </row>
    <row r="337" spans="2:7" ht="18" customHeight="1">
      <c r="B337" s="95">
        <v>2</v>
      </c>
      <c r="C337" s="24" t="s">
        <v>418</v>
      </c>
      <c r="D337" s="86">
        <v>18</v>
      </c>
      <c r="E337" s="26" t="str">
        <f t="shared" ref="E337:E339" si="45">IF(D337&gt;=18,"A1",IF(D337&gt;=16,"A2",IF(D337&gt;=14,"B1",IF(D337&gt;=12,"B2",IF(D337&gt;=10,"C1",IF(D337&gt;=8,"C2",IF(D337&gt;=6.5,"D","E")))))))</f>
        <v>A1</v>
      </c>
      <c r="F337" s="176"/>
      <c r="G337" s="177"/>
    </row>
    <row r="338" spans="2:7" ht="18" customHeight="1">
      <c r="B338" s="95">
        <v>3</v>
      </c>
      <c r="C338" s="24" t="s">
        <v>419</v>
      </c>
      <c r="D338" s="86">
        <v>15</v>
      </c>
      <c r="E338" s="26" t="str">
        <f t="shared" si="45"/>
        <v>B1</v>
      </c>
      <c r="F338" s="178"/>
      <c r="G338" s="179"/>
    </row>
    <row r="339" spans="2:7" ht="18" customHeight="1">
      <c r="B339" s="95">
        <v>4</v>
      </c>
      <c r="C339" s="24" t="s">
        <v>420</v>
      </c>
      <c r="D339" s="86">
        <v>14</v>
      </c>
      <c r="E339" s="26" t="str">
        <f t="shared" si="45"/>
        <v>B1</v>
      </c>
      <c r="F339" s="178"/>
      <c r="G339" s="179"/>
    </row>
    <row r="340" spans="2:7" ht="18" customHeight="1">
      <c r="B340" s="95">
        <v>5</v>
      </c>
      <c r="C340" s="24" t="s">
        <v>421</v>
      </c>
      <c r="D340" s="86">
        <v>16.5</v>
      </c>
      <c r="E340" s="26" t="str">
        <f t="shared" ref="E340:E341" si="46">IF(D340&gt;=18,"A1",IF(D340&gt;=16,"A2",IF(D340&gt;=14,"B1",IF(D340&gt;=12,"B2",IF(D340&gt;=10,"C1",IF(D340&gt;=8,"C2",IF(D340&gt;=6.5,"D","E")))))))</f>
        <v>A2</v>
      </c>
      <c r="F340" s="178"/>
      <c r="G340" s="179"/>
    </row>
    <row r="341" spans="2:7" ht="30" customHeight="1">
      <c r="B341" s="95">
        <v>6</v>
      </c>
      <c r="C341" s="99" t="s">
        <v>422</v>
      </c>
      <c r="D341" s="86">
        <v>21.5</v>
      </c>
      <c r="E341" s="26" t="str">
        <f t="shared" si="46"/>
        <v>A1</v>
      </c>
      <c r="F341" s="178"/>
      <c r="G341" s="179"/>
    </row>
    <row r="342" spans="2:7" ht="18" customHeight="1">
      <c r="B342" s="94"/>
      <c r="C342" s="22"/>
      <c r="D342" s="23"/>
      <c r="E342" s="22"/>
      <c r="F342" s="180"/>
      <c r="G342" s="181"/>
    </row>
    <row r="343" spans="2:7" ht="18" customHeight="1">
      <c r="B343" s="94"/>
      <c r="C343" s="23" t="s">
        <v>401</v>
      </c>
      <c r="D343" s="23">
        <f>SUM(D336:D340)</f>
        <v>79.5</v>
      </c>
      <c r="E343" s="22"/>
      <c r="F343" s="191"/>
      <c r="G343" s="192"/>
    </row>
    <row r="344" spans="2:7" ht="18" customHeight="1">
      <c r="B344" s="94"/>
      <c r="C344" s="27" t="s">
        <v>423</v>
      </c>
      <c r="D344" s="28">
        <f>(D343/100)*100</f>
        <v>79.5</v>
      </c>
      <c r="E344" s="28" t="str">
        <f t="shared" ref="E344" si="47">IF(D344&gt;=91,"A1",IF(D344&gt;=81,"A2",IF(D344&gt;=71,"B1",IF(D344&gt;=61,"B2",IF(D344&gt;=51,"C1",IF(D344&gt;=41,"C2",IF(D344&gt;=33,"D","E")))))))</f>
        <v>B1</v>
      </c>
      <c r="F344" s="191"/>
      <c r="G344" s="192"/>
    </row>
    <row r="345" spans="2:7" ht="18" customHeight="1">
      <c r="B345" s="182" t="s">
        <v>424</v>
      </c>
      <c r="C345" s="168" t="s">
        <v>425</v>
      </c>
      <c r="D345" s="168"/>
      <c r="E345" s="170" t="s">
        <v>426</v>
      </c>
      <c r="F345" s="171"/>
      <c r="G345" s="172"/>
    </row>
    <row r="346" spans="2:7" ht="18" customHeight="1">
      <c r="B346" s="183"/>
      <c r="C346" s="169"/>
      <c r="D346" s="169"/>
      <c r="E346" s="173"/>
      <c r="F346" s="174"/>
      <c r="G346" s="175"/>
    </row>
    <row r="347" spans="2:7" ht="18" customHeight="1">
      <c r="B347" s="105"/>
      <c r="C347" s="106"/>
      <c r="D347" s="106"/>
      <c r="E347" s="107"/>
      <c r="F347" s="108"/>
      <c r="G347" s="109"/>
    </row>
    <row r="348" spans="2:7" ht="18" customHeight="1">
      <c r="B348" s="105"/>
      <c r="C348" s="106"/>
      <c r="D348" s="106"/>
      <c r="E348" s="107"/>
      <c r="F348" s="108"/>
      <c r="G348" s="109"/>
    </row>
    <row r="349" spans="2:7" ht="18" customHeight="1">
      <c r="B349" s="102"/>
      <c r="C349" s="193" t="s">
        <v>405</v>
      </c>
      <c r="D349" s="193"/>
      <c r="E349" s="193"/>
      <c r="F349" s="193"/>
      <c r="G349" s="194"/>
    </row>
    <row r="350" spans="2:7" ht="18" customHeight="1">
      <c r="B350" s="94"/>
      <c r="C350" s="185" t="s">
        <v>406</v>
      </c>
      <c r="D350" s="185"/>
      <c r="E350" s="185"/>
      <c r="F350" s="185"/>
      <c r="G350" s="186"/>
    </row>
    <row r="351" spans="2:7" ht="18" customHeight="1">
      <c r="B351" s="94"/>
      <c r="C351" s="185" t="s">
        <v>407</v>
      </c>
      <c r="D351" s="185"/>
      <c r="E351" s="185"/>
      <c r="F351" s="185"/>
      <c r="G351" s="186"/>
    </row>
    <row r="352" spans="2:7" ht="18" customHeight="1">
      <c r="B352" s="94"/>
      <c r="C352" s="195" t="s">
        <v>428</v>
      </c>
      <c r="D352" s="195"/>
      <c r="E352" s="195"/>
      <c r="F352" s="195"/>
      <c r="G352" s="196"/>
    </row>
    <row r="353" spans="2:7" ht="18" customHeight="1">
      <c r="B353" s="94"/>
      <c r="C353" s="185" t="s">
        <v>409</v>
      </c>
      <c r="D353" s="185"/>
      <c r="E353" s="185"/>
      <c r="F353" s="185"/>
      <c r="G353" s="186"/>
    </row>
    <row r="354" spans="2:7" ht="18" customHeight="1">
      <c r="B354" s="184" t="s">
        <v>410</v>
      </c>
      <c r="C354" s="185"/>
      <c r="D354" s="185"/>
      <c r="E354" s="185"/>
      <c r="F354" s="185"/>
      <c r="G354" s="186"/>
    </row>
    <row r="355" spans="2:7" ht="18" customHeight="1">
      <c r="B355" s="94" t="s">
        <v>411</v>
      </c>
      <c r="C355" s="187" t="s">
        <v>207</v>
      </c>
      <c r="D355" s="188"/>
      <c r="E355" s="96"/>
      <c r="F355" s="185"/>
      <c r="G355" s="186"/>
    </row>
    <row r="356" spans="2:7" ht="18" customHeight="1">
      <c r="B356" s="94" t="s">
        <v>31</v>
      </c>
      <c r="C356" s="187" t="s">
        <v>217</v>
      </c>
      <c r="D356" s="188"/>
      <c r="E356" s="22" t="s">
        <v>412</v>
      </c>
      <c r="F356" s="185">
        <v>17</v>
      </c>
      <c r="G356" s="186"/>
    </row>
    <row r="357" spans="2:7" ht="18" customHeight="1">
      <c r="B357" s="95" t="s">
        <v>413</v>
      </c>
      <c r="C357" s="23" t="s">
        <v>414</v>
      </c>
      <c r="D357" s="23" t="s">
        <v>415</v>
      </c>
      <c r="E357" s="23" t="s">
        <v>416</v>
      </c>
      <c r="F357" s="189"/>
      <c r="G357" s="190"/>
    </row>
    <row r="358" spans="2:7" ht="18" customHeight="1">
      <c r="B358" s="95">
        <v>1</v>
      </c>
      <c r="C358" s="24" t="s">
        <v>417</v>
      </c>
      <c r="D358" s="86">
        <v>13.5</v>
      </c>
      <c r="E358" s="26" t="str">
        <f>IF(D358&gt;=18,"A1",IF(D358&gt;=16,"A2",IF(D358&gt;=14,"B1",IF(D358&gt;=12,"B2",IF(D358&gt;=10,"C1",IF(D358&gt;=8,"C2",IF(D358&gt;=6.5,"D","E")))))))</f>
        <v>B2</v>
      </c>
      <c r="F358" s="189"/>
      <c r="G358" s="190"/>
    </row>
    <row r="359" spans="2:7" ht="18" customHeight="1">
      <c r="B359" s="95">
        <v>2</v>
      </c>
      <c r="C359" s="24" t="s">
        <v>418</v>
      </c>
      <c r="D359" s="86">
        <v>10</v>
      </c>
      <c r="E359" s="26" t="str">
        <f t="shared" ref="E359:E361" si="48">IF(D359&gt;=18,"A1",IF(D359&gt;=16,"A2",IF(D359&gt;=14,"B1",IF(D359&gt;=12,"B2",IF(D359&gt;=10,"C1",IF(D359&gt;=8,"C2",IF(D359&gt;=6.5,"D","E")))))))</f>
        <v>C1</v>
      </c>
      <c r="F359" s="176"/>
      <c r="G359" s="177"/>
    </row>
    <row r="360" spans="2:7" ht="18" customHeight="1">
      <c r="B360" s="95">
        <v>3</v>
      </c>
      <c r="C360" s="24" t="s">
        <v>419</v>
      </c>
      <c r="D360" s="86">
        <v>7</v>
      </c>
      <c r="E360" s="26" t="str">
        <f t="shared" si="48"/>
        <v>D</v>
      </c>
      <c r="F360" s="178"/>
      <c r="G360" s="179"/>
    </row>
    <row r="361" spans="2:7" ht="18" customHeight="1">
      <c r="B361" s="95">
        <v>4</v>
      </c>
      <c r="C361" s="24" t="s">
        <v>420</v>
      </c>
      <c r="D361" s="86">
        <v>7</v>
      </c>
      <c r="E361" s="26" t="str">
        <f t="shared" si="48"/>
        <v>D</v>
      </c>
      <c r="F361" s="178"/>
      <c r="G361" s="179"/>
    </row>
    <row r="362" spans="2:7" ht="18" customHeight="1">
      <c r="B362" s="95">
        <v>5</v>
      </c>
      <c r="C362" s="24" t="s">
        <v>421</v>
      </c>
      <c r="D362" s="86">
        <v>10</v>
      </c>
      <c r="E362" s="26" t="str">
        <f t="shared" ref="E362:E363" si="49">IF(D362&gt;=18,"A1",IF(D362&gt;=16,"A2",IF(D362&gt;=14,"B1",IF(D362&gt;=12,"B2",IF(D362&gt;=10,"C1",IF(D362&gt;=8,"C2",IF(D362&gt;=6.5,"D","E")))))))</f>
        <v>C1</v>
      </c>
      <c r="F362" s="178"/>
      <c r="G362" s="179"/>
    </row>
    <row r="363" spans="2:7" ht="28.5" customHeight="1">
      <c r="B363" s="95">
        <v>6</v>
      </c>
      <c r="C363" s="99" t="s">
        <v>422</v>
      </c>
      <c r="D363" s="86">
        <v>10.5</v>
      </c>
      <c r="E363" s="26" t="str">
        <f t="shared" si="49"/>
        <v>C1</v>
      </c>
      <c r="F363" s="178"/>
      <c r="G363" s="179"/>
    </row>
    <row r="364" spans="2:7" ht="18" customHeight="1">
      <c r="B364" s="94"/>
      <c r="C364" s="22"/>
      <c r="D364" s="23"/>
      <c r="E364" s="22"/>
      <c r="F364" s="180"/>
      <c r="G364" s="181"/>
    </row>
    <row r="365" spans="2:7" ht="18" customHeight="1">
      <c r="B365" s="94"/>
      <c r="C365" s="23" t="s">
        <v>401</v>
      </c>
      <c r="D365" s="23">
        <f>SUM(D358:D362)</f>
        <v>47.5</v>
      </c>
      <c r="E365" s="22"/>
      <c r="F365" s="191"/>
      <c r="G365" s="192"/>
    </row>
    <row r="366" spans="2:7" ht="18" customHeight="1">
      <c r="B366" s="94"/>
      <c r="C366" s="27" t="s">
        <v>423</v>
      </c>
      <c r="D366" s="28">
        <f>(D365/100)*100</f>
        <v>47.5</v>
      </c>
      <c r="E366" s="28" t="str">
        <f t="shared" ref="E366" si="50">IF(D366&gt;=91,"A1",IF(D366&gt;=81,"A2",IF(D366&gt;=71,"B1",IF(D366&gt;=61,"B2",IF(D366&gt;=51,"C1",IF(D366&gt;=41,"C2",IF(D366&gt;=33,"D","E")))))))</f>
        <v>C2</v>
      </c>
      <c r="F366" s="191"/>
      <c r="G366" s="192"/>
    </row>
    <row r="367" spans="2:7" ht="18" customHeight="1">
      <c r="B367" s="182" t="s">
        <v>424</v>
      </c>
      <c r="C367" s="168" t="s">
        <v>425</v>
      </c>
      <c r="D367" s="168"/>
      <c r="E367" s="170" t="s">
        <v>426</v>
      </c>
      <c r="F367" s="171"/>
      <c r="G367" s="172"/>
    </row>
    <row r="368" spans="2:7" ht="18" customHeight="1">
      <c r="B368" s="183"/>
      <c r="C368" s="169"/>
      <c r="D368" s="169"/>
      <c r="E368" s="173"/>
      <c r="F368" s="174"/>
      <c r="G368" s="175"/>
    </row>
    <row r="371" spans="2:7" ht="18" customHeight="1">
      <c r="B371" s="102"/>
      <c r="C371" s="193" t="s">
        <v>405</v>
      </c>
      <c r="D371" s="193"/>
      <c r="E371" s="193"/>
      <c r="F371" s="193"/>
      <c r="G371" s="194"/>
    </row>
    <row r="372" spans="2:7" ht="18" customHeight="1">
      <c r="B372" s="94"/>
      <c r="C372" s="185" t="s">
        <v>406</v>
      </c>
      <c r="D372" s="185"/>
      <c r="E372" s="185"/>
      <c r="F372" s="185"/>
      <c r="G372" s="186"/>
    </row>
    <row r="373" spans="2:7" ht="18" customHeight="1">
      <c r="B373" s="94"/>
      <c r="C373" s="185" t="s">
        <v>407</v>
      </c>
      <c r="D373" s="185"/>
      <c r="E373" s="185"/>
      <c r="F373" s="185"/>
      <c r="G373" s="186"/>
    </row>
    <row r="374" spans="2:7" ht="18" customHeight="1">
      <c r="B374" s="94"/>
      <c r="C374" s="195" t="s">
        <v>428</v>
      </c>
      <c r="D374" s="195"/>
      <c r="E374" s="195"/>
      <c r="F374" s="195"/>
      <c r="G374" s="196"/>
    </row>
    <row r="375" spans="2:7" ht="18" customHeight="1">
      <c r="B375" s="94"/>
      <c r="C375" s="185" t="s">
        <v>409</v>
      </c>
      <c r="D375" s="185"/>
      <c r="E375" s="185"/>
      <c r="F375" s="185"/>
      <c r="G375" s="186"/>
    </row>
    <row r="376" spans="2:7" ht="18" customHeight="1">
      <c r="B376" s="184" t="s">
        <v>410</v>
      </c>
      <c r="C376" s="185"/>
      <c r="D376" s="185"/>
      <c r="E376" s="185"/>
      <c r="F376" s="185"/>
      <c r="G376" s="186"/>
    </row>
    <row r="377" spans="2:7" ht="18" customHeight="1">
      <c r="B377" s="94" t="s">
        <v>411</v>
      </c>
      <c r="C377" s="187" t="s">
        <v>207</v>
      </c>
      <c r="D377" s="188"/>
      <c r="E377" s="96"/>
      <c r="F377" s="185"/>
      <c r="G377" s="186"/>
    </row>
    <row r="378" spans="2:7" ht="18" customHeight="1">
      <c r="B378" s="94" t="s">
        <v>31</v>
      </c>
      <c r="C378" s="187" t="s">
        <v>224</v>
      </c>
      <c r="D378" s="188"/>
      <c r="E378" s="22" t="s">
        <v>412</v>
      </c>
      <c r="F378" s="185">
        <v>18</v>
      </c>
      <c r="G378" s="186"/>
    </row>
    <row r="379" spans="2:7" ht="18" customHeight="1">
      <c r="B379" s="95" t="s">
        <v>413</v>
      </c>
      <c r="C379" s="23" t="s">
        <v>414</v>
      </c>
      <c r="D379" s="23" t="s">
        <v>415</v>
      </c>
      <c r="E379" s="23" t="s">
        <v>416</v>
      </c>
      <c r="F379" s="189"/>
      <c r="G379" s="190"/>
    </row>
    <row r="380" spans="2:7" ht="18" customHeight="1">
      <c r="B380" s="95">
        <v>1</v>
      </c>
      <c r="C380" s="24" t="s">
        <v>417</v>
      </c>
      <c r="D380" s="104">
        <v>15</v>
      </c>
      <c r="E380" s="26" t="str">
        <f>IF(D380&gt;=18,"A1",IF(D380&gt;=16,"A2",IF(D380&gt;=14,"B1",IF(D380&gt;=12,"B2",IF(D380&gt;=10,"C1",IF(D380&gt;=8,"C2",IF(D380&gt;=6.5,"D","E")))))))</f>
        <v>B1</v>
      </c>
      <c r="F380" s="189"/>
      <c r="G380" s="190"/>
    </row>
    <row r="381" spans="2:7" ht="18" customHeight="1">
      <c r="B381" s="95">
        <v>2</v>
      </c>
      <c r="C381" s="24" t="s">
        <v>418</v>
      </c>
      <c r="D381" s="104">
        <v>7</v>
      </c>
      <c r="E381" s="26" t="str">
        <f t="shared" ref="E381:E383" si="51">IF(D381&gt;=18,"A1",IF(D381&gt;=16,"A2",IF(D381&gt;=14,"B1",IF(D381&gt;=12,"B2",IF(D381&gt;=10,"C1",IF(D381&gt;=8,"C2",IF(D381&gt;=6.5,"D","E")))))))</f>
        <v>D</v>
      </c>
      <c r="F381" s="176"/>
      <c r="G381" s="177"/>
    </row>
    <row r="382" spans="2:7" ht="18" customHeight="1">
      <c r="B382" s="95">
        <v>3</v>
      </c>
      <c r="C382" s="24" t="s">
        <v>419</v>
      </c>
      <c r="D382" s="86">
        <v>8</v>
      </c>
      <c r="E382" s="26" t="str">
        <f t="shared" si="51"/>
        <v>C2</v>
      </c>
      <c r="F382" s="178"/>
      <c r="G382" s="179"/>
    </row>
    <row r="383" spans="2:7" ht="18" customHeight="1">
      <c r="B383" s="95">
        <v>4</v>
      </c>
      <c r="C383" s="24" t="s">
        <v>420</v>
      </c>
      <c r="D383" s="86">
        <v>10.5</v>
      </c>
      <c r="E383" s="26" t="str">
        <f t="shared" si="51"/>
        <v>C1</v>
      </c>
      <c r="F383" s="178"/>
      <c r="G383" s="179"/>
    </row>
    <row r="384" spans="2:7" ht="18" customHeight="1">
      <c r="B384" s="95">
        <v>5</v>
      </c>
      <c r="C384" s="24" t="s">
        <v>421</v>
      </c>
      <c r="D384" s="104">
        <v>13</v>
      </c>
      <c r="E384" s="26" t="str">
        <f t="shared" ref="E384:E385" si="52">IF(D384&gt;=18,"A1",IF(D384&gt;=16,"A2",IF(D384&gt;=14,"B1",IF(D384&gt;=12,"B2",IF(D384&gt;=10,"C1",IF(D384&gt;=8,"C2",IF(D384&gt;=6.5,"D","E")))))))</f>
        <v>B2</v>
      </c>
      <c r="F384" s="178"/>
      <c r="G384" s="179"/>
    </row>
    <row r="385" spans="2:7" ht="27.75" customHeight="1">
      <c r="B385" s="95">
        <v>6</v>
      </c>
      <c r="C385" s="99" t="s">
        <v>422</v>
      </c>
      <c r="D385" s="104">
        <v>11</v>
      </c>
      <c r="E385" s="26" t="str">
        <f t="shared" si="52"/>
        <v>C1</v>
      </c>
      <c r="F385" s="178"/>
      <c r="G385" s="179"/>
    </row>
    <row r="386" spans="2:7" ht="18" customHeight="1">
      <c r="B386" s="94"/>
      <c r="C386" s="22"/>
      <c r="D386" s="23"/>
      <c r="E386" s="22"/>
      <c r="F386" s="180"/>
      <c r="G386" s="181"/>
    </row>
    <row r="387" spans="2:7" ht="18" customHeight="1">
      <c r="B387" s="94"/>
      <c r="C387" s="23" t="s">
        <v>401</v>
      </c>
      <c r="D387" s="23">
        <f>SUM(D380:D384)</f>
        <v>53.5</v>
      </c>
      <c r="E387" s="22"/>
      <c r="F387" s="191"/>
      <c r="G387" s="192"/>
    </row>
    <row r="388" spans="2:7" ht="18" customHeight="1">
      <c r="B388" s="94"/>
      <c r="C388" s="27" t="s">
        <v>423</v>
      </c>
      <c r="D388" s="28">
        <f>(D387/100)*100</f>
        <v>53.5</v>
      </c>
      <c r="E388" s="28" t="str">
        <f t="shared" ref="E388" si="53">IF(D388&gt;=91,"A1",IF(D388&gt;=81,"A2",IF(D388&gt;=71,"B1",IF(D388&gt;=61,"B2",IF(D388&gt;=51,"C1",IF(D388&gt;=41,"C2",IF(D388&gt;=33,"D","E")))))))</f>
        <v>C1</v>
      </c>
      <c r="F388" s="191"/>
      <c r="G388" s="192"/>
    </row>
    <row r="389" spans="2:7" ht="18" customHeight="1">
      <c r="B389" s="182" t="s">
        <v>424</v>
      </c>
      <c r="C389" s="168" t="s">
        <v>425</v>
      </c>
      <c r="D389" s="168"/>
      <c r="E389" s="170" t="s">
        <v>426</v>
      </c>
      <c r="F389" s="171"/>
      <c r="G389" s="172"/>
    </row>
    <row r="390" spans="2:7" ht="18" customHeight="1">
      <c r="B390" s="183"/>
      <c r="C390" s="169"/>
      <c r="D390" s="169"/>
      <c r="E390" s="173"/>
      <c r="F390" s="174"/>
      <c r="G390" s="175"/>
    </row>
    <row r="393" spans="2:7" ht="18" customHeight="1">
      <c r="B393" s="102"/>
      <c r="C393" s="193" t="s">
        <v>405</v>
      </c>
      <c r="D393" s="193"/>
      <c r="E393" s="193"/>
      <c r="F393" s="193"/>
      <c r="G393" s="194"/>
    </row>
    <row r="394" spans="2:7" ht="18" customHeight="1">
      <c r="B394" s="94"/>
      <c r="C394" s="185" t="s">
        <v>406</v>
      </c>
      <c r="D394" s="185"/>
      <c r="E394" s="185"/>
      <c r="F394" s="185"/>
      <c r="G394" s="186"/>
    </row>
    <row r="395" spans="2:7" ht="18" customHeight="1">
      <c r="B395" s="94"/>
      <c r="C395" s="185" t="s">
        <v>407</v>
      </c>
      <c r="D395" s="185"/>
      <c r="E395" s="185"/>
      <c r="F395" s="185"/>
      <c r="G395" s="186"/>
    </row>
    <row r="396" spans="2:7" ht="18" customHeight="1">
      <c r="B396" s="94"/>
      <c r="C396" s="195" t="s">
        <v>428</v>
      </c>
      <c r="D396" s="195"/>
      <c r="E396" s="195"/>
      <c r="F396" s="195"/>
      <c r="G396" s="196"/>
    </row>
    <row r="397" spans="2:7" ht="18" customHeight="1">
      <c r="B397" s="94"/>
      <c r="C397" s="185" t="s">
        <v>409</v>
      </c>
      <c r="D397" s="185"/>
      <c r="E397" s="185"/>
      <c r="F397" s="185"/>
      <c r="G397" s="186"/>
    </row>
    <row r="398" spans="2:7" ht="18" customHeight="1">
      <c r="B398" s="184" t="s">
        <v>410</v>
      </c>
      <c r="C398" s="185"/>
      <c r="D398" s="185"/>
      <c r="E398" s="185"/>
      <c r="F398" s="185"/>
      <c r="G398" s="186"/>
    </row>
    <row r="399" spans="2:7" ht="18" customHeight="1">
      <c r="B399" s="94" t="s">
        <v>411</v>
      </c>
      <c r="C399" s="187" t="s">
        <v>207</v>
      </c>
      <c r="D399" s="188"/>
      <c r="E399" s="96"/>
      <c r="F399" s="185"/>
      <c r="G399" s="186"/>
    </row>
    <row r="400" spans="2:7" ht="18" customHeight="1">
      <c r="B400" s="94" t="s">
        <v>31</v>
      </c>
      <c r="C400" s="187" t="s">
        <v>231</v>
      </c>
      <c r="D400" s="188"/>
      <c r="E400" s="22" t="s">
        <v>412</v>
      </c>
      <c r="F400" s="185">
        <v>19</v>
      </c>
      <c r="G400" s="186"/>
    </row>
    <row r="401" spans="2:7" ht="18" customHeight="1">
      <c r="B401" s="95" t="s">
        <v>413</v>
      </c>
      <c r="C401" s="23" t="s">
        <v>414</v>
      </c>
      <c r="D401" s="23" t="s">
        <v>415</v>
      </c>
      <c r="E401" s="23" t="s">
        <v>416</v>
      </c>
      <c r="F401" s="189"/>
      <c r="G401" s="190"/>
    </row>
    <row r="402" spans="2:7" ht="18" customHeight="1">
      <c r="B402" s="95">
        <v>1</v>
      </c>
      <c r="C402" s="24" t="s">
        <v>417</v>
      </c>
      <c r="D402" s="86">
        <v>11.5</v>
      </c>
      <c r="E402" s="26" t="str">
        <f>IF(D402&gt;=18,"A1",IF(D402&gt;=16,"A2",IF(D402&gt;=14,"B1",IF(D402&gt;=12,"B2",IF(D402&gt;=10,"C1",IF(D402&gt;=8,"C2",IF(D402&gt;=6.5,"D","E")))))))</f>
        <v>C1</v>
      </c>
      <c r="F402" s="189"/>
      <c r="G402" s="190"/>
    </row>
    <row r="403" spans="2:7" ht="18" customHeight="1">
      <c r="B403" s="95">
        <v>2</v>
      </c>
      <c r="C403" s="24" t="s">
        <v>418</v>
      </c>
      <c r="D403" s="86">
        <v>9.5</v>
      </c>
      <c r="E403" s="26" t="str">
        <f t="shared" ref="E403:E405" si="54">IF(D403&gt;=18,"A1",IF(D403&gt;=16,"A2",IF(D403&gt;=14,"B1",IF(D403&gt;=12,"B2",IF(D403&gt;=10,"C1",IF(D403&gt;=8,"C2",IF(D403&gt;=6.5,"D","E")))))))</f>
        <v>C2</v>
      </c>
      <c r="F403" s="176"/>
      <c r="G403" s="177"/>
    </row>
    <row r="404" spans="2:7" ht="18" customHeight="1">
      <c r="B404" s="95">
        <v>3</v>
      </c>
      <c r="C404" s="24" t="s">
        <v>419</v>
      </c>
      <c r="D404" s="86">
        <v>8</v>
      </c>
      <c r="E404" s="26" t="str">
        <f t="shared" si="54"/>
        <v>C2</v>
      </c>
      <c r="F404" s="178"/>
      <c r="G404" s="179"/>
    </row>
    <row r="405" spans="2:7" ht="18" customHeight="1">
      <c r="B405" s="95">
        <v>4</v>
      </c>
      <c r="C405" s="24" t="s">
        <v>420</v>
      </c>
      <c r="D405" s="86">
        <v>4</v>
      </c>
      <c r="E405" s="26" t="str">
        <f t="shared" si="54"/>
        <v>E</v>
      </c>
      <c r="F405" s="178"/>
      <c r="G405" s="179"/>
    </row>
    <row r="406" spans="2:7" ht="18" customHeight="1">
      <c r="B406" s="95">
        <v>5</v>
      </c>
      <c r="C406" s="24" t="s">
        <v>421</v>
      </c>
      <c r="D406" s="86">
        <v>8.5</v>
      </c>
      <c r="E406" s="26" t="str">
        <f t="shared" ref="E406:E407" si="55">IF(D406&gt;=18,"A1",IF(D406&gt;=16,"A2",IF(D406&gt;=14,"B1",IF(D406&gt;=12,"B2",IF(D406&gt;=10,"C1",IF(D406&gt;=8,"C2",IF(D406&gt;=6.5,"D","E")))))))</f>
        <v>C2</v>
      </c>
      <c r="F406" s="178"/>
      <c r="G406" s="179"/>
    </row>
    <row r="407" spans="2:7" ht="27.75" customHeight="1">
      <c r="B407" s="95">
        <v>6</v>
      </c>
      <c r="C407" s="99" t="s">
        <v>422</v>
      </c>
      <c r="D407" s="86">
        <v>10</v>
      </c>
      <c r="E407" s="26" t="str">
        <f t="shared" si="55"/>
        <v>C1</v>
      </c>
      <c r="F407" s="178"/>
      <c r="G407" s="179"/>
    </row>
    <row r="408" spans="2:7" ht="18" customHeight="1">
      <c r="B408" s="94"/>
      <c r="C408" s="22"/>
      <c r="D408" s="23"/>
      <c r="E408" s="22"/>
      <c r="F408" s="180"/>
      <c r="G408" s="181"/>
    </row>
    <row r="409" spans="2:7" ht="18" customHeight="1">
      <c r="B409" s="94"/>
      <c r="C409" s="23" t="s">
        <v>401</v>
      </c>
      <c r="D409" s="23">
        <f>SUM(D402:D406)</f>
        <v>41.5</v>
      </c>
      <c r="E409" s="22"/>
      <c r="F409" s="191"/>
      <c r="G409" s="192"/>
    </row>
    <row r="410" spans="2:7" ht="18" customHeight="1">
      <c r="B410" s="94"/>
      <c r="C410" s="27" t="s">
        <v>423</v>
      </c>
      <c r="D410" s="28">
        <f>(D409/100)*100</f>
        <v>41.5</v>
      </c>
      <c r="E410" s="28" t="str">
        <f t="shared" ref="E410" si="56">IF(D410&gt;=91,"A1",IF(D410&gt;=81,"A2",IF(D410&gt;=71,"B1",IF(D410&gt;=61,"B2",IF(D410&gt;=51,"C1",IF(D410&gt;=41,"C2",IF(D410&gt;=33,"D","E")))))))</f>
        <v>C2</v>
      </c>
      <c r="F410" s="191"/>
      <c r="G410" s="192"/>
    </row>
    <row r="411" spans="2:7" ht="18" customHeight="1">
      <c r="B411" s="182" t="s">
        <v>424</v>
      </c>
      <c r="C411" s="168" t="s">
        <v>425</v>
      </c>
      <c r="D411" s="168"/>
      <c r="E411" s="170" t="s">
        <v>426</v>
      </c>
      <c r="F411" s="171"/>
      <c r="G411" s="172"/>
    </row>
    <row r="412" spans="2:7" ht="18" customHeight="1">
      <c r="B412" s="183"/>
      <c r="C412" s="169"/>
      <c r="D412" s="169"/>
      <c r="E412" s="173"/>
      <c r="F412" s="174"/>
      <c r="G412" s="175"/>
    </row>
    <row r="414" spans="2:7" ht="18" customHeight="1">
      <c r="B414" s="102"/>
      <c r="C414" s="193" t="s">
        <v>405</v>
      </c>
      <c r="D414" s="193"/>
      <c r="E414" s="193"/>
      <c r="F414" s="193"/>
      <c r="G414" s="194"/>
    </row>
    <row r="415" spans="2:7" ht="18" customHeight="1">
      <c r="B415" s="94"/>
      <c r="C415" s="185" t="s">
        <v>406</v>
      </c>
      <c r="D415" s="185"/>
      <c r="E415" s="185"/>
      <c r="F415" s="185"/>
      <c r="G415" s="186"/>
    </row>
    <row r="416" spans="2:7" ht="18" customHeight="1">
      <c r="B416" s="94"/>
      <c r="C416" s="185" t="s">
        <v>407</v>
      </c>
      <c r="D416" s="185"/>
      <c r="E416" s="185"/>
      <c r="F416" s="185"/>
      <c r="G416" s="186"/>
    </row>
    <row r="417" spans="2:7" ht="18" customHeight="1">
      <c r="B417" s="94"/>
      <c r="C417" s="195" t="s">
        <v>428</v>
      </c>
      <c r="D417" s="195"/>
      <c r="E417" s="195"/>
      <c r="F417" s="195"/>
      <c r="G417" s="196"/>
    </row>
    <row r="418" spans="2:7" ht="18" customHeight="1">
      <c r="B418" s="94"/>
      <c r="C418" s="185" t="s">
        <v>409</v>
      </c>
      <c r="D418" s="185"/>
      <c r="E418" s="185"/>
      <c r="F418" s="185"/>
      <c r="G418" s="186"/>
    </row>
    <row r="419" spans="2:7" ht="18" customHeight="1">
      <c r="B419" s="184" t="s">
        <v>410</v>
      </c>
      <c r="C419" s="185"/>
      <c r="D419" s="185"/>
      <c r="E419" s="185"/>
      <c r="F419" s="185"/>
      <c r="G419" s="186"/>
    </row>
    <row r="420" spans="2:7" ht="18" customHeight="1">
      <c r="B420" s="94" t="s">
        <v>411</v>
      </c>
      <c r="C420" s="187" t="s">
        <v>207</v>
      </c>
      <c r="D420" s="188"/>
      <c r="E420" s="96"/>
      <c r="F420" s="185"/>
      <c r="G420" s="186"/>
    </row>
    <row r="421" spans="2:7" ht="18" customHeight="1">
      <c r="B421" s="94" t="s">
        <v>31</v>
      </c>
      <c r="C421" s="187" t="s">
        <v>242</v>
      </c>
      <c r="D421" s="188"/>
      <c r="E421" s="22" t="s">
        <v>412</v>
      </c>
      <c r="F421" s="185">
        <v>20</v>
      </c>
      <c r="G421" s="186"/>
    </row>
    <row r="422" spans="2:7" ht="18" customHeight="1">
      <c r="B422" s="95" t="s">
        <v>413</v>
      </c>
      <c r="C422" s="23" t="s">
        <v>414</v>
      </c>
      <c r="D422" s="23" t="s">
        <v>415</v>
      </c>
      <c r="E422" s="23" t="s">
        <v>416</v>
      </c>
      <c r="F422" s="189"/>
      <c r="G422" s="190"/>
    </row>
    <row r="423" spans="2:7" ht="18" customHeight="1">
      <c r="B423" s="95">
        <v>1</v>
      </c>
      <c r="C423" s="24" t="s">
        <v>417</v>
      </c>
      <c r="D423" s="86">
        <v>14.5</v>
      </c>
      <c r="E423" s="26" t="str">
        <f>IF(D423&gt;=18,"A1",IF(D423&gt;=16,"A2",IF(D423&gt;=14,"B1",IF(D423&gt;=12,"B2",IF(D423&gt;=10,"C1",IF(D423&gt;=8,"C2",IF(D423&gt;=6.5,"D","E")))))))</f>
        <v>B1</v>
      </c>
      <c r="F423" s="189"/>
      <c r="G423" s="190"/>
    </row>
    <row r="424" spans="2:7" ht="18" customHeight="1">
      <c r="B424" s="95">
        <v>2</v>
      </c>
      <c r="C424" s="24" t="s">
        <v>418</v>
      </c>
      <c r="D424" s="86">
        <v>7.5</v>
      </c>
      <c r="E424" s="26" t="str">
        <f t="shared" ref="E424:E426" si="57">IF(D424&gt;=18,"A1",IF(D424&gt;=16,"A2",IF(D424&gt;=14,"B1",IF(D424&gt;=12,"B2",IF(D424&gt;=10,"C1",IF(D424&gt;=8,"C2",IF(D424&gt;=6.5,"D","E")))))))</f>
        <v>D</v>
      </c>
      <c r="F424" s="176"/>
      <c r="G424" s="177"/>
    </row>
    <row r="425" spans="2:7" ht="18" customHeight="1">
      <c r="B425" s="95">
        <v>3</v>
      </c>
      <c r="C425" s="24" t="s">
        <v>419</v>
      </c>
      <c r="D425" s="86">
        <v>7</v>
      </c>
      <c r="E425" s="26" t="str">
        <f t="shared" si="57"/>
        <v>D</v>
      </c>
      <c r="F425" s="178"/>
      <c r="G425" s="179"/>
    </row>
    <row r="426" spans="2:7" ht="18" customHeight="1">
      <c r="B426" s="95">
        <v>4</v>
      </c>
      <c r="C426" s="24" t="s">
        <v>420</v>
      </c>
      <c r="D426" s="86">
        <v>7</v>
      </c>
      <c r="E426" s="26" t="str">
        <f t="shared" si="57"/>
        <v>D</v>
      </c>
      <c r="F426" s="178"/>
      <c r="G426" s="179"/>
    </row>
    <row r="427" spans="2:7" ht="18" customHeight="1">
      <c r="B427" s="95">
        <v>5</v>
      </c>
      <c r="C427" s="24" t="s">
        <v>421</v>
      </c>
      <c r="D427" s="86">
        <v>10.5</v>
      </c>
      <c r="E427" s="26" t="str">
        <f t="shared" ref="E427:E428" si="58">IF(D427&gt;=18,"A1",IF(D427&gt;=16,"A2",IF(D427&gt;=14,"B1",IF(D427&gt;=12,"B2",IF(D427&gt;=10,"C1",IF(D427&gt;=8,"C2",IF(D427&gt;=6.5,"D","E")))))))</f>
        <v>C1</v>
      </c>
      <c r="F427" s="178"/>
      <c r="G427" s="179"/>
    </row>
    <row r="428" spans="2:7" ht="28.5" customHeight="1">
      <c r="B428" s="95">
        <v>6</v>
      </c>
      <c r="C428" s="99" t="s">
        <v>422</v>
      </c>
      <c r="D428" s="86">
        <v>10</v>
      </c>
      <c r="E428" s="26" t="str">
        <f t="shared" si="58"/>
        <v>C1</v>
      </c>
      <c r="F428" s="178"/>
      <c r="G428" s="179"/>
    </row>
    <row r="429" spans="2:7" ht="18" customHeight="1">
      <c r="B429" s="94"/>
      <c r="C429" s="22"/>
      <c r="D429" s="23"/>
      <c r="E429" s="22"/>
      <c r="F429" s="180"/>
      <c r="G429" s="181"/>
    </row>
    <row r="430" spans="2:7" ht="18" customHeight="1">
      <c r="B430" s="94"/>
      <c r="C430" s="23" t="s">
        <v>401</v>
      </c>
      <c r="D430" s="23">
        <f>SUM(D423:D427)</f>
        <v>46.5</v>
      </c>
      <c r="E430" s="22"/>
      <c r="F430" s="191"/>
      <c r="G430" s="192"/>
    </row>
    <row r="431" spans="2:7" ht="18" customHeight="1">
      <c r="B431" s="94"/>
      <c r="C431" s="27" t="s">
        <v>423</v>
      </c>
      <c r="D431" s="28">
        <f>(D430/100)*100</f>
        <v>46.5</v>
      </c>
      <c r="E431" s="28" t="str">
        <f t="shared" ref="E431" si="59">IF(D431&gt;=91,"A1",IF(D431&gt;=81,"A2",IF(D431&gt;=71,"B1",IF(D431&gt;=61,"B2",IF(D431&gt;=51,"C1",IF(D431&gt;=41,"C2",IF(D431&gt;=33,"D","E")))))))</f>
        <v>C2</v>
      </c>
      <c r="F431" s="191"/>
      <c r="G431" s="192"/>
    </row>
    <row r="432" spans="2:7" ht="18" customHeight="1">
      <c r="B432" s="182" t="s">
        <v>424</v>
      </c>
      <c r="C432" s="168" t="s">
        <v>425</v>
      </c>
      <c r="D432" s="168"/>
      <c r="E432" s="170" t="s">
        <v>426</v>
      </c>
      <c r="F432" s="171"/>
      <c r="G432" s="172"/>
    </row>
    <row r="433" spans="2:7" ht="18" customHeight="1">
      <c r="B433" s="183"/>
      <c r="C433" s="169"/>
      <c r="D433" s="169"/>
      <c r="E433" s="173"/>
      <c r="F433" s="174"/>
      <c r="G433" s="175"/>
    </row>
    <row r="435" spans="2:7" ht="18" customHeight="1">
      <c r="B435" s="102"/>
      <c r="C435" s="193" t="s">
        <v>405</v>
      </c>
      <c r="D435" s="193"/>
      <c r="E435" s="193"/>
      <c r="F435" s="193"/>
      <c r="G435" s="194"/>
    </row>
    <row r="436" spans="2:7" ht="18" customHeight="1">
      <c r="B436" s="94"/>
      <c r="C436" s="185" t="s">
        <v>406</v>
      </c>
      <c r="D436" s="185"/>
      <c r="E436" s="185"/>
      <c r="F436" s="185"/>
      <c r="G436" s="186"/>
    </row>
    <row r="437" spans="2:7" ht="18" customHeight="1">
      <c r="B437" s="94"/>
      <c r="C437" s="185" t="s">
        <v>407</v>
      </c>
      <c r="D437" s="185"/>
      <c r="E437" s="185"/>
      <c r="F437" s="185"/>
      <c r="G437" s="186"/>
    </row>
    <row r="438" spans="2:7" ht="18" customHeight="1">
      <c r="B438" s="94"/>
      <c r="C438" s="195" t="s">
        <v>428</v>
      </c>
      <c r="D438" s="195"/>
      <c r="E438" s="195"/>
      <c r="F438" s="195"/>
      <c r="G438" s="196"/>
    </row>
    <row r="439" spans="2:7" ht="18" customHeight="1">
      <c r="B439" s="94"/>
      <c r="C439" s="185" t="s">
        <v>409</v>
      </c>
      <c r="D439" s="185"/>
      <c r="E439" s="185"/>
      <c r="F439" s="185"/>
      <c r="G439" s="186"/>
    </row>
    <row r="440" spans="2:7" ht="18" customHeight="1">
      <c r="B440" s="184" t="s">
        <v>410</v>
      </c>
      <c r="C440" s="185"/>
      <c r="D440" s="185"/>
      <c r="E440" s="185"/>
      <c r="F440" s="185"/>
      <c r="G440" s="186"/>
    </row>
    <row r="441" spans="2:7" ht="18" customHeight="1">
      <c r="B441" s="94" t="s">
        <v>411</v>
      </c>
      <c r="C441" s="187" t="s">
        <v>207</v>
      </c>
      <c r="D441" s="188"/>
      <c r="E441" s="96"/>
      <c r="F441" s="185"/>
      <c r="G441" s="186"/>
    </row>
    <row r="442" spans="2:7" ht="18" customHeight="1">
      <c r="B442" s="94" t="s">
        <v>31</v>
      </c>
      <c r="C442" s="187" t="s">
        <v>254</v>
      </c>
      <c r="D442" s="188"/>
      <c r="E442" s="22" t="s">
        <v>412</v>
      </c>
      <c r="F442" s="185">
        <v>21</v>
      </c>
      <c r="G442" s="186"/>
    </row>
    <row r="443" spans="2:7" ht="18" customHeight="1">
      <c r="B443" s="95" t="s">
        <v>413</v>
      </c>
      <c r="C443" s="23" t="s">
        <v>414</v>
      </c>
      <c r="D443" s="23" t="s">
        <v>415</v>
      </c>
      <c r="E443" s="23" t="s">
        <v>416</v>
      </c>
      <c r="F443" s="189"/>
      <c r="G443" s="190"/>
    </row>
    <row r="444" spans="2:7" ht="18" customHeight="1">
      <c r="B444" s="95">
        <v>1</v>
      </c>
      <c r="C444" s="24" t="s">
        <v>417</v>
      </c>
      <c r="D444" s="104">
        <v>17</v>
      </c>
      <c r="E444" s="26" t="str">
        <f>IF(D444&gt;=18,"A1",IF(D444&gt;=16,"A2",IF(D444&gt;=14,"B1",IF(D444&gt;=12,"B2",IF(D444&gt;=10,"C1",IF(D444&gt;=8,"C2",IF(D444&gt;=6.5,"D","E")))))))</f>
        <v>A2</v>
      </c>
      <c r="F444" s="189"/>
      <c r="G444" s="190"/>
    </row>
    <row r="445" spans="2:7" ht="18" customHeight="1">
      <c r="B445" s="95">
        <v>2</v>
      </c>
      <c r="C445" s="24" t="s">
        <v>418</v>
      </c>
      <c r="D445" s="104">
        <v>9.5</v>
      </c>
      <c r="E445" s="26" t="str">
        <f t="shared" ref="E445:E447" si="60">IF(D445&gt;=18,"A1",IF(D445&gt;=16,"A2",IF(D445&gt;=14,"B1",IF(D445&gt;=12,"B2",IF(D445&gt;=10,"C1",IF(D445&gt;=8,"C2",IF(D445&gt;=6.5,"D","E")))))))</f>
        <v>C2</v>
      </c>
      <c r="F445" s="176"/>
      <c r="G445" s="177"/>
    </row>
    <row r="446" spans="2:7" ht="18" customHeight="1">
      <c r="B446" s="95">
        <v>3</v>
      </c>
      <c r="C446" s="24" t="s">
        <v>419</v>
      </c>
      <c r="D446" s="104">
        <v>17</v>
      </c>
      <c r="E446" s="26" t="str">
        <f t="shared" si="60"/>
        <v>A2</v>
      </c>
      <c r="F446" s="178"/>
      <c r="G446" s="179"/>
    </row>
    <row r="447" spans="2:7" ht="18" customHeight="1">
      <c r="B447" s="95">
        <v>4</v>
      </c>
      <c r="C447" s="24" t="s">
        <v>420</v>
      </c>
      <c r="D447" s="104">
        <v>14</v>
      </c>
      <c r="E447" s="26" t="str">
        <f t="shared" si="60"/>
        <v>B1</v>
      </c>
      <c r="F447" s="178"/>
      <c r="G447" s="179"/>
    </row>
    <row r="448" spans="2:7" ht="18" customHeight="1">
      <c r="B448" s="95">
        <v>5</v>
      </c>
      <c r="C448" s="24" t="s">
        <v>421</v>
      </c>
      <c r="D448" s="104">
        <v>17</v>
      </c>
      <c r="E448" s="26" t="str">
        <f t="shared" ref="E448:E449" si="61">IF(D448&gt;=18,"A1",IF(D448&gt;=16,"A2",IF(D448&gt;=14,"B1",IF(D448&gt;=12,"B2",IF(D448&gt;=10,"C1",IF(D448&gt;=8,"C2",IF(D448&gt;=6.5,"D","E")))))))</f>
        <v>A2</v>
      </c>
      <c r="F448" s="178"/>
      <c r="G448" s="179"/>
    </row>
    <row r="449" spans="2:7" ht="29.25" customHeight="1">
      <c r="B449" s="95">
        <v>6</v>
      </c>
      <c r="C449" s="99" t="s">
        <v>422</v>
      </c>
      <c r="D449" s="104">
        <v>16.5</v>
      </c>
      <c r="E449" s="26" t="str">
        <f t="shared" si="61"/>
        <v>A2</v>
      </c>
      <c r="F449" s="178"/>
      <c r="G449" s="179"/>
    </row>
    <row r="450" spans="2:7" ht="18" customHeight="1">
      <c r="B450" s="94"/>
      <c r="C450" s="22"/>
      <c r="D450" s="23"/>
      <c r="E450" s="22"/>
      <c r="F450" s="180"/>
      <c r="G450" s="181"/>
    </row>
    <row r="451" spans="2:7" ht="18" customHeight="1">
      <c r="B451" s="94"/>
      <c r="C451" s="23" t="s">
        <v>401</v>
      </c>
      <c r="D451" s="23">
        <f>SUM(D444:D448)</f>
        <v>74.5</v>
      </c>
      <c r="E451" s="22"/>
      <c r="F451" s="191"/>
      <c r="G451" s="192"/>
    </row>
    <row r="452" spans="2:7" ht="18" customHeight="1">
      <c r="B452" s="94"/>
      <c r="C452" s="27" t="s">
        <v>423</v>
      </c>
      <c r="D452" s="28">
        <f>(D451/100)*100</f>
        <v>74.5</v>
      </c>
      <c r="E452" s="28" t="str">
        <f t="shared" ref="E452" si="62">IF(D452&gt;=91,"A1",IF(D452&gt;=81,"A2",IF(D452&gt;=71,"B1",IF(D452&gt;=61,"B2",IF(D452&gt;=51,"C1",IF(D452&gt;=41,"C2",IF(D452&gt;=33,"D","E")))))))</f>
        <v>B1</v>
      </c>
      <c r="F452" s="191"/>
      <c r="G452" s="192"/>
    </row>
    <row r="453" spans="2:7" ht="18" customHeight="1">
      <c r="B453" s="182" t="s">
        <v>424</v>
      </c>
      <c r="C453" s="168" t="s">
        <v>425</v>
      </c>
      <c r="D453" s="168"/>
      <c r="E453" s="170" t="s">
        <v>426</v>
      </c>
      <c r="F453" s="171"/>
      <c r="G453" s="172"/>
    </row>
    <row r="454" spans="2:7" ht="18" customHeight="1">
      <c r="B454" s="183"/>
      <c r="C454" s="169"/>
      <c r="D454" s="169"/>
      <c r="E454" s="173"/>
      <c r="F454" s="174"/>
      <c r="G454" s="175"/>
    </row>
    <row r="456" spans="2:7" ht="18" customHeight="1">
      <c r="B456" s="102"/>
      <c r="C456" s="193" t="s">
        <v>405</v>
      </c>
      <c r="D456" s="193"/>
      <c r="E456" s="193"/>
      <c r="F456" s="193"/>
      <c r="G456" s="194"/>
    </row>
    <row r="457" spans="2:7" ht="18" customHeight="1">
      <c r="B457" s="94"/>
      <c r="C457" s="185" t="s">
        <v>406</v>
      </c>
      <c r="D457" s="185"/>
      <c r="E457" s="185"/>
      <c r="F457" s="185"/>
      <c r="G457" s="186"/>
    </row>
    <row r="458" spans="2:7" ht="18" customHeight="1">
      <c r="B458" s="94"/>
      <c r="C458" s="185" t="s">
        <v>407</v>
      </c>
      <c r="D458" s="185"/>
      <c r="E458" s="185"/>
      <c r="F458" s="185"/>
      <c r="G458" s="186"/>
    </row>
    <row r="459" spans="2:7" ht="18" customHeight="1">
      <c r="B459" s="94"/>
      <c r="C459" s="195" t="s">
        <v>428</v>
      </c>
      <c r="D459" s="195"/>
      <c r="E459" s="195"/>
      <c r="F459" s="195"/>
      <c r="G459" s="196"/>
    </row>
    <row r="460" spans="2:7" ht="18" customHeight="1">
      <c r="B460" s="94"/>
      <c r="C460" s="185" t="s">
        <v>409</v>
      </c>
      <c r="D460" s="185"/>
      <c r="E460" s="185"/>
      <c r="F460" s="185"/>
      <c r="G460" s="186"/>
    </row>
    <row r="461" spans="2:7" ht="18" customHeight="1">
      <c r="B461" s="184" t="s">
        <v>410</v>
      </c>
      <c r="C461" s="185"/>
      <c r="D461" s="185"/>
      <c r="E461" s="185"/>
      <c r="F461" s="185"/>
      <c r="G461" s="186"/>
    </row>
    <row r="462" spans="2:7" ht="18" customHeight="1">
      <c r="B462" s="94" t="s">
        <v>411</v>
      </c>
      <c r="C462" s="187" t="s">
        <v>207</v>
      </c>
      <c r="D462" s="188"/>
      <c r="E462" s="96"/>
      <c r="F462" s="185"/>
      <c r="G462" s="186"/>
    </row>
    <row r="463" spans="2:7" ht="18" customHeight="1">
      <c r="B463" s="94" t="s">
        <v>31</v>
      </c>
      <c r="C463" s="187" t="s">
        <v>265</v>
      </c>
      <c r="D463" s="188"/>
      <c r="E463" s="22" t="s">
        <v>412</v>
      </c>
      <c r="F463" s="185">
        <v>22</v>
      </c>
      <c r="G463" s="186"/>
    </row>
    <row r="464" spans="2:7" ht="18" customHeight="1">
      <c r="B464" s="95" t="s">
        <v>413</v>
      </c>
      <c r="C464" s="23" t="s">
        <v>414</v>
      </c>
      <c r="D464" s="23" t="s">
        <v>415</v>
      </c>
      <c r="E464" s="23" t="s">
        <v>416</v>
      </c>
      <c r="F464" s="189"/>
      <c r="G464" s="190"/>
    </row>
    <row r="465" spans="2:7" ht="18" customHeight="1">
      <c r="B465" s="95">
        <v>1</v>
      </c>
      <c r="C465" s="24" t="s">
        <v>417</v>
      </c>
      <c r="D465" s="104">
        <v>15.5</v>
      </c>
      <c r="E465" s="26" t="str">
        <f>IF(D465&gt;=18,"A1",IF(D465&gt;=16,"A2",IF(D465&gt;=14,"B1",IF(D465&gt;=12,"B2",IF(D465&gt;=10,"C1",IF(D465&gt;=8,"C2",IF(D465&gt;=6.5,"D","E")))))))</f>
        <v>B1</v>
      </c>
      <c r="F465" s="189"/>
      <c r="G465" s="190"/>
    </row>
    <row r="466" spans="2:7" ht="18" customHeight="1">
      <c r="B466" s="95">
        <v>2</v>
      </c>
      <c r="C466" s="24" t="s">
        <v>418</v>
      </c>
      <c r="D466" s="104">
        <v>16.5</v>
      </c>
      <c r="E466" s="26" t="str">
        <f t="shared" ref="E466:E468" si="63">IF(D466&gt;=18,"A1",IF(D466&gt;=16,"A2",IF(D466&gt;=14,"B1",IF(D466&gt;=12,"B2",IF(D466&gt;=10,"C1",IF(D466&gt;=8,"C2",IF(D466&gt;=6.5,"D","E")))))))</f>
        <v>A2</v>
      </c>
      <c r="F466" s="176"/>
      <c r="G466" s="177"/>
    </row>
    <row r="467" spans="2:7" ht="18" customHeight="1">
      <c r="B467" s="95">
        <v>3</v>
      </c>
      <c r="C467" s="24" t="s">
        <v>419</v>
      </c>
      <c r="D467" s="104">
        <v>16</v>
      </c>
      <c r="E467" s="26" t="str">
        <f t="shared" si="63"/>
        <v>A2</v>
      </c>
      <c r="F467" s="178"/>
      <c r="G467" s="179"/>
    </row>
    <row r="468" spans="2:7" ht="18" customHeight="1">
      <c r="B468" s="95">
        <v>4</v>
      </c>
      <c r="C468" s="24" t="s">
        <v>420</v>
      </c>
      <c r="D468" s="104">
        <v>19</v>
      </c>
      <c r="E468" s="26" t="str">
        <f t="shared" si="63"/>
        <v>A1</v>
      </c>
      <c r="F468" s="178"/>
      <c r="G468" s="179"/>
    </row>
    <row r="469" spans="2:7" ht="18" customHeight="1">
      <c r="B469" s="95">
        <v>5</v>
      </c>
      <c r="C469" s="24" t="s">
        <v>421</v>
      </c>
      <c r="D469" s="104">
        <v>17</v>
      </c>
      <c r="E469" s="26" t="str">
        <f t="shared" ref="E469:E470" si="64">IF(D469&gt;=18,"A1",IF(D469&gt;=16,"A2",IF(D469&gt;=14,"B1",IF(D469&gt;=12,"B2",IF(D469&gt;=10,"C1",IF(D469&gt;=8,"C2",IF(D469&gt;=6.5,"D","E")))))))</f>
        <v>A2</v>
      </c>
      <c r="F469" s="178"/>
      <c r="G469" s="179"/>
    </row>
    <row r="470" spans="2:7" ht="30.75" customHeight="1">
      <c r="B470" s="95">
        <v>6</v>
      </c>
      <c r="C470" s="99" t="s">
        <v>422</v>
      </c>
      <c r="D470" s="104">
        <v>22.5</v>
      </c>
      <c r="E470" s="26" t="str">
        <f t="shared" si="64"/>
        <v>A1</v>
      </c>
      <c r="F470" s="178"/>
      <c r="G470" s="179"/>
    </row>
    <row r="471" spans="2:7" ht="18" customHeight="1">
      <c r="B471" s="94"/>
      <c r="C471" s="22"/>
      <c r="D471" s="23"/>
      <c r="E471" s="22"/>
      <c r="F471" s="180"/>
      <c r="G471" s="181"/>
    </row>
    <row r="472" spans="2:7" ht="18" customHeight="1">
      <c r="B472" s="94"/>
      <c r="C472" s="23" t="s">
        <v>401</v>
      </c>
      <c r="D472" s="23">
        <f>SUM(D465:D469)</f>
        <v>84</v>
      </c>
      <c r="E472" s="22"/>
      <c r="F472" s="191"/>
      <c r="G472" s="192"/>
    </row>
    <row r="473" spans="2:7" ht="18" customHeight="1">
      <c r="B473" s="94"/>
      <c r="C473" s="27" t="s">
        <v>423</v>
      </c>
      <c r="D473" s="28">
        <f>(D472/100)*100</f>
        <v>84</v>
      </c>
      <c r="E473" s="28" t="str">
        <f t="shared" ref="E473" si="65">IF(D473&gt;=91,"A1",IF(D473&gt;=81,"A2",IF(D473&gt;=71,"B1",IF(D473&gt;=61,"B2",IF(D473&gt;=51,"C1",IF(D473&gt;=41,"C2",IF(D473&gt;=33,"D","E")))))))</f>
        <v>A2</v>
      </c>
      <c r="F473" s="191"/>
      <c r="G473" s="192"/>
    </row>
    <row r="474" spans="2:7" ht="18" customHeight="1">
      <c r="B474" s="182" t="s">
        <v>424</v>
      </c>
      <c r="C474" s="168" t="s">
        <v>425</v>
      </c>
      <c r="D474" s="168"/>
      <c r="E474" s="170" t="s">
        <v>426</v>
      </c>
      <c r="F474" s="171"/>
      <c r="G474" s="172"/>
    </row>
    <row r="475" spans="2:7" ht="18" customHeight="1">
      <c r="B475" s="183"/>
      <c r="C475" s="169"/>
      <c r="D475" s="169"/>
      <c r="E475" s="173"/>
      <c r="F475" s="174"/>
      <c r="G475" s="175"/>
    </row>
    <row r="477" spans="2:7" ht="18" customHeight="1">
      <c r="B477" s="102"/>
      <c r="C477" s="193" t="s">
        <v>405</v>
      </c>
      <c r="D477" s="193"/>
      <c r="E477" s="193"/>
      <c r="F477" s="193"/>
      <c r="G477" s="194"/>
    </row>
    <row r="478" spans="2:7" ht="18" customHeight="1">
      <c r="B478" s="94"/>
      <c r="C478" s="185" t="s">
        <v>406</v>
      </c>
      <c r="D478" s="185"/>
      <c r="E478" s="185"/>
      <c r="F478" s="185"/>
      <c r="G478" s="186"/>
    </row>
    <row r="479" spans="2:7" ht="18" customHeight="1">
      <c r="B479" s="94"/>
      <c r="C479" s="185" t="s">
        <v>407</v>
      </c>
      <c r="D479" s="185"/>
      <c r="E479" s="185"/>
      <c r="F479" s="185"/>
      <c r="G479" s="186"/>
    </row>
    <row r="480" spans="2:7" ht="18" customHeight="1">
      <c r="B480" s="94"/>
      <c r="C480" s="195" t="s">
        <v>428</v>
      </c>
      <c r="D480" s="195"/>
      <c r="E480" s="195"/>
      <c r="F480" s="195"/>
      <c r="G480" s="196"/>
    </row>
    <row r="481" spans="2:7" ht="18" customHeight="1">
      <c r="B481" s="94"/>
      <c r="C481" s="185" t="s">
        <v>409</v>
      </c>
      <c r="D481" s="185"/>
      <c r="E481" s="185"/>
      <c r="F481" s="185"/>
      <c r="G481" s="186"/>
    </row>
    <row r="482" spans="2:7" ht="18" customHeight="1">
      <c r="B482" s="184" t="s">
        <v>410</v>
      </c>
      <c r="C482" s="185"/>
      <c r="D482" s="185"/>
      <c r="E482" s="185"/>
      <c r="F482" s="185"/>
      <c r="G482" s="186"/>
    </row>
    <row r="483" spans="2:7" ht="18" customHeight="1">
      <c r="B483" s="94" t="s">
        <v>411</v>
      </c>
      <c r="C483" s="187" t="s">
        <v>434</v>
      </c>
      <c r="D483" s="188"/>
      <c r="E483" s="96"/>
      <c r="F483" s="185"/>
      <c r="G483" s="186"/>
    </row>
    <row r="484" spans="2:7" ht="18" customHeight="1">
      <c r="B484" s="94" t="s">
        <v>31</v>
      </c>
      <c r="C484" s="187" t="s">
        <v>275</v>
      </c>
      <c r="D484" s="188"/>
      <c r="E484" s="22" t="s">
        <v>412</v>
      </c>
      <c r="F484" s="185">
        <v>23</v>
      </c>
      <c r="G484" s="186"/>
    </row>
    <row r="485" spans="2:7" ht="18" customHeight="1">
      <c r="B485" s="95" t="s">
        <v>413</v>
      </c>
      <c r="C485" s="23" t="s">
        <v>414</v>
      </c>
      <c r="D485" s="23" t="s">
        <v>415</v>
      </c>
      <c r="E485" s="23" t="s">
        <v>416</v>
      </c>
      <c r="F485" s="189"/>
      <c r="G485" s="190"/>
    </row>
    <row r="486" spans="2:7" ht="18" customHeight="1">
      <c r="B486" s="95">
        <v>1</v>
      </c>
      <c r="C486" s="24" t="s">
        <v>417</v>
      </c>
      <c r="D486" s="104" t="s">
        <v>404</v>
      </c>
      <c r="E486" s="26" t="str">
        <f>IF(D486&gt;=18,"A1",IF(D486&gt;=16,"A2",IF(D486&gt;=14,"B1",IF(D486&gt;=12,"B2",IF(D486&gt;=10,"C1",IF(D486&gt;=8,"C2",IF(D486&gt;=6.5,"D","E")))))))</f>
        <v>A1</v>
      </c>
      <c r="F486" s="189"/>
      <c r="G486" s="190"/>
    </row>
    <row r="487" spans="2:7" ht="18" customHeight="1">
      <c r="B487" s="95">
        <v>2</v>
      </c>
      <c r="C487" s="24" t="s">
        <v>418</v>
      </c>
      <c r="D487" s="104">
        <v>19.5</v>
      </c>
      <c r="E487" s="26" t="str">
        <f t="shared" ref="E487:E489" si="66">IF(D487&gt;=18,"A1",IF(D487&gt;=16,"A2",IF(D487&gt;=14,"B1",IF(D487&gt;=12,"B2",IF(D487&gt;=10,"C1",IF(D487&gt;=8,"C2",IF(D487&gt;=6.5,"D","E")))))))</f>
        <v>A1</v>
      </c>
      <c r="F487" s="176"/>
      <c r="G487" s="177"/>
    </row>
    <row r="488" spans="2:7" ht="18" customHeight="1">
      <c r="B488" s="95">
        <v>3</v>
      </c>
      <c r="C488" s="24" t="s">
        <v>419</v>
      </c>
      <c r="D488" s="104">
        <v>19</v>
      </c>
      <c r="E488" s="26" t="str">
        <f t="shared" si="66"/>
        <v>A1</v>
      </c>
      <c r="F488" s="178"/>
      <c r="G488" s="179"/>
    </row>
    <row r="489" spans="2:7" ht="18" customHeight="1">
      <c r="B489" s="95">
        <v>4</v>
      </c>
      <c r="C489" s="24" t="s">
        <v>420</v>
      </c>
      <c r="D489" s="104">
        <v>17</v>
      </c>
      <c r="E489" s="26" t="str">
        <f t="shared" si="66"/>
        <v>A2</v>
      </c>
      <c r="F489" s="178"/>
      <c r="G489" s="179"/>
    </row>
    <row r="490" spans="2:7" ht="18" customHeight="1">
      <c r="B490" s="95">
        <v>5</v>
      </c>
      <c r="C490" s="24" t="s">
        <v>421</v>
      </c>
      <c r="D490" s="104" t="s">
        <v>404</v>
      </c>
      <c r="E490" s="26" t="str">
        <f t="shared" ref="E490:E491" si="67">IF(D490&gt;=18,"A1",IF(D490&gt;=16,"A2",IF(D490&gt;=14,"B1",IF(D490&gt;=12,"B2",IF(D490&gt;=10,"C1",IF(D490&gt;=8,"C2",IF(D490&gt;=6.5,"D","E")))))))</f>
        <v>A1</v>
      </c>
      <c r="F490" s="178"/>
      <c r="G490" s="179"/>
    </row>
    <row r="491" spans="2:7" ht="27.75" customHeight="1">
      <c r="B491" s="95">
        <v>6</v>
      </c>
      <c r="C491" s="99" t="s">
        <v>422</v>
      </c>
      <c r="D491" s="104">
        <v>25</v>
      </c>
      <c r="E491" s="26" t="str">
        <f t="shared" si="67"/>
        <v>A1</v>
      </c>
      <c r="F491" s="178"/>
      <c r="G491" s="179"/>
    </row>
    <row r="492" spans="2:7" ht="18" customHeight="1">
      <c r="B492" s="94"/>
      <c r="C492" s="22"/>
      <c r="D492" s="23"/>
      <c r="E492" s="22"/>
      <c r="F492" s="180"/>
      <c r="G492" s="181"/>
    </row>
    <row r="493" spans="2:7" ht="18" customHeight="1">
      <c r="B493" s="94"/>
      <c r="C493" s="23" t="s">
        <v>401</v>
      </c>
      <c r="D493" s="23">
        <f>SUM(D486:D490)</f>
        <v>55.5</v>
      </c>
      <c r="E493" s="22"/>
      <c r="F493" s="191"/>
      <c r="G493" s="192"/>
    </row>
    <row r="494" spans="2:7" ht="18" customHeight="1">
      <c r="B494" s="94"/>
      <c r="C494" s="27" t="s">
        <v>423</v>
      </c>
      <c r="D494" s="28">
        <f>(D493/100)*100</f>
        <v>55.500000000000007</v>
      </c>
      <c r="E494" s="28" t="str">
        <f t="shared" ref="E494" si="68">IF(D494&gt;=91,"A1",IF(D494&gt;=81,"A2",IF(D494&gt;=71,"B1",IF(D494&gt;=61,"B2",IF(D494&gt;=51,"C1",IF(D494&gt;=41,"C2",IF(D494&gt;=33,"D","E")))))))</f>
        <v>C1</v>
      </c>
      <c r="F494" s="191"/>
      <c r="G494" s="192"/>
    </row>
    <row r="495" spans="2:7" ht="18" customHeight="1">
      <c r="B495" s="182" t="s">
        <v>424</v>
      </c>
      <c r="C495" s="168" t="s">
        <v>425</v>
      </c>
      <c r="D495" s="168"/>
      <c r="E495" s="170" t="s">
        <v>426</v>
      </c>
      <c r="F495" s="171"/>
      <c r="G495" s="172"/>
    </row>
    <row r="496" spans="2:7" ht="18" customHeight="1">
      <c r="B496" s="183"/>
      <c r="C496" s="169"/>
      <c r="D496" s="169"/>
      <c r="E496" s="173"/>
      <c r="F496" s="174"/>
      <c r="G496" s="175"/>
    </row>
    <row r="498" spans="2:7" ht="18" customHeight="1">
      <c r="B498" s="102"/>
      <c r="C498" s="193" t="s">
        <v>405</v>
      </c>
      <c r="D498" s="193"/>
      <c r="E498" s="193"/>
      <c r="F498" s="193"/>
      <c r="G498" s="194"/>
    </row>
    <row r="499" spans="2:7" ht="18" customHeight="1">
      <c r="B499" s="94"/>
      <c r="C499" s="185" t="s">
        <v>406</v>
      </c>
      <c r="D499" s="185"/>
      <c r="E499" s="185"/>
      <c r="F499" s="185"/>
      <c r="G499" s="186"/>
    </row>
    <row r="500" spans="2:7" ht="18" customHeight="1">
      <c r="B500" s="94"/>
      <c r="C500" s="185" t="s">
        <v>407</v>
      </c>
      <c r="D500" s="185"/>
      <c r="E500" s="185"/>
      <c r="F500" s="185"/>
      <c r="G500" s="186"/>
    </row>
    <row r="501" spans="2:7" ht="18" customHeight="1">
      <c r="B501" s="94"/>
      <c r="C501" s="195" t="s">
        <v>428</v>
      </c>
      <c r="D501" s="195"/>
      <c r="E501" s="195"/>
      <c r="F501" s="195"/>
      <c r="G501" s="196"/>
    </row>
    <row r="502" spans="2:7" ht="18" customHeight="1">
      <c r="B502" s="94"/>
      <c r="C502" s="185" t="s">
        <v>409</v>
      </c>
      <c r="D502" s="185"/>
      <c r="E502" s="185"/>
      <c r="F502" s="185"/>
      <c r="G502" s="186"/>
    </row>
    <row r="503" spans="2:7" ht="18" customHeight="1">
      <c r="B503" s="184" t="s">
        <v>410</v>
      </c>
      <c r="C503" s="185"/>
      <c r="D503" s="185"/>
      <c r="E503" s="185"/>
      <c r="F503" s="185"/>
      <c r="G503" s="186"/>
    </row>
    <row r="504" spans="2:7" ht="18" customHeight="1">
      <c r="B504" s="94" t="s">
        <v>411</v>
      </c>
      <c r="C504" s="187" t="s">
        <v>3</v>
      </c>
      <c r="D504" s="188"/>
      <c r="E504" s="96"/>
      <c r="F504" s="185"/>
      <c r="G504" s="186"/>
    </row>
    <row r="505" spans="2:7" ht="18" customHeight="1">
      <c r="B505" s="94" t="s">
        <v>31</v>
      </c>
      <c r="C505" s="187" t="s">
        <v>435</v>
      </c>
      <c r="D505" s="188"/>
      <c r="E505" s="22" t="s">
        <v>412</v>
      </c>
      <c r="F505" s="185">
        <v>24</v>
      </c>
      <c r="G505" s="186"/>
    </row>
    <row r="506" spans="2:7" ht="18" customHeight="1">
      <c r="B506" s="95" t="s">
        <v>413</v>
      </c>
      <c r="C506" s="23" t="s">
        <v>414</v>
      </c>
      <c r="D506" s="23" t="s">
        <v>415</v>
      </c>
      <c r="E506" s="23" t="s">
        <v>416</v>
      </c>
      <c r="F506" s="189"/>
      <c r="G506" s="190"/>
    </row>
    <row r="507" spans="2:7" ht="18" customHeight="1">
      <c r="B507" s="95">
        <v>1</v>
      </c>
      <c r="C507" s="24" t="s">
        <v>417</v>
      </c>
      <c r="D507" s="86">
        <v>11</v>
      </c>
      <c r="E507" s="26" t="str">
        <f>IF(D507&gt;=18,"A1",IF(D507&gt;=16,"A2",IF(D507&gt;=14,"B1",IF(D507&gt;=12,"B2",IF(D507&gt;=10,"C1",IF(D507&gt;=8,"C2",IF(D507&gt;=6.5,"D","E")))))))</f>
        <v>C1</v>
      </c>
      <c r="F507" s="189"/>
      <c r="G507" s="190"/>
    </row>
    <row r="508" spans="2:7" ht="18" customHeight="1">
      <c r="B508" s="95">
        <v>2</v>
      </c>
      <c r="C508" s="24" t="s">
        <v>418</v>
      </c>
      <c r="D508" s="86">
        <v>9.5</v>
      </c>
      <c r="E508" s="26" t="str">
        <f t="shared" ref="E508:E510" si="69">IF(D508&gt;=18,"A1",IF(D508&gt;=16,"A2",IF(D508&gt;=14,"B1",IF(D508&gt;=12,"B2",IF(D508&gt;=10,"C1",IF(D508&gt;=8,"C2",IF(D508&gt;=6.5,"D","E")))))))</f>
        <v>C2</v>
      </c>
      <c r="F508" s="176"/>
      <c r="G508" s="177"/>
    </row>
    <row r="509" spans="2:7" ht="18" customHeight="1">
      <c r="B509" s="95">
        <v>3</v>
      </c>
      <c r="C509" s="24" t="s">
        <v>419</v>
      </c>
      <c r="D509" s="86">
        <v>7.5</v>
      </c>
      <c r="E509" s="26" t="str">
        <f t="shared" si="69"/>
        <v>D</v>
      </c>
      <c r="F509" s="178"/>
      <c r="G509" s="179"/>
    </row>
    <row r="510" spans="2:7" ht="18" customHeight="1">
      <c r="B510" s="95">
        <v>4</v>
      </c>
      <c r="C510" s="24" t="s">
        <v>420</v>
      </c>
      <c r="D510" s="86">
        <v>6</v>
      </c>
      <c r="E510" s="26" t="str">
        <f t="shared" si="69"/>
        <v>E</v>
      </c>
      <c r="F510" s="178"/>
      <c r="G510" s="179"/>
    </row>
    <row r="511" spans="2:7" ht="18" customHeight="1">
      <c r="B511" s="95">
        <v>5</v>
      </c>
      <c r="C511" s="24" t="s">
        <v>421</v>
      </c>
      <c r="D511" s="86">
        <v>13</v>
      </c>
      <c r="E511" s="26" t="str">
        <f t="shared" ref="E511:E512" si="70">IF(D511&gt;=18,"A1",IF(D511&gt;=16,"A2",IF(D511&gt;=14,"B1",IF(D511&gt;=12,"B2",IF(D511&gt;=10,"C1",IF(D511&gt;=8,"C2",IF(D511&gt;=6.5,"D","E")))))))</f>
        <v>B2</v>
      </c>
      <c r="F511" s="178"/>
      <c r="G511" s="179"/>
    </row>
    <row r="512" spans="2:7" ht="33" customHeight="1">
      <c r="B512" s="95">
        <v>6</v>
      </c>
      <c r="C512" s="99" t="s">
        <v>422</v>
      </c>
      <c r="D512" s="86">
        <v>12</v>
      </c>
      <c r="E512" s="26" t="str">
        <f t="shared" si="70"/>
        <v>B2</v>
      </c>
      <c r="F512" s="178"/>
      <c r="G512" s="179"/>
    </row>
    <row r="513" spans="2:7" ht="18" customHeight="1">
      <c r="B513" s="94"/>
      <c r="C513" s="22"/>
      <c r="D513" s="23"/>
      <c r="E513" s="22"/>
      <c r="F513" s="180"/>
      <c r="G513" s="181"/>
    </row>
    <row r="514" spans="2:7" ht="18" customHeight="1">
      <c r="B514" s="94"/>
      <c r="C514" s="23" t="s">
        <v>401</v>
      </c>
      <c r="D514" s="23">
        <f>SUM(D507:D511)</f>
        <v>47</v>
      </c>
      <c r="E514" s="22"/>
      <c r="F514" s="191"/>
      <c r="G514" s="192"/>
    </row>
    <row r="515" spans="2:7" ht="18" customHeight="1">
      <c r="B515" s="94"/>
      <c r="C515" s="27" t="s">
        <v>423</v>
      </c>
      <c r="D515" s="28">
        <f>(D514/100)*100</f>
        <v>47</v>
      </c>
      <c r="E515" s="28" t="str">
        <f t="shared" ref="E515" si="71">IF(D515&gt;=91,"A1",IF(D515&gt;=81,"A2",IF(D515&gt;=71,"B1",IF(D515&gt;=61,"B2",IF(D515&gt;=51,"C1",IF(D515&gt;=41,"C2",IF(D515&gt;=33,"D","E")))))))</f>
        <v>C2</v>
      </c>
      <c r="F515" s="191"/>
      <c r="G515" s="192"/>
    </row>
    <row r="516" spans="2:7" ht="18" customHeight="1">
      <c r="B516" s="182" t="s">
        <v>424</v>
      </c>
      <c r="C516" s="168" t="s">
        <v>425</v>
      </c>
      <c r="D516" s="168"/>
      <c r="E516" s="170" t="s">
        <v>426</v>
      </c>
      <c r="F516" s="171"/>
      <c r="G516" s="172"/>
    </row>
    <row r="517" spans="2:7" ht="18" customHeight="1">
      <c r="B517" s="183"/>
      <c r="C517" s="169"/>
      <c r="D517" s="169"/>
      <c r="E517" s="173"/>
      <c r="F517" s="174"/>
      <c r="G517" s="175"/>
    </row>
    <row r="519" spans="2:7" ht="18" customHeight="1">
      <c r="B519" s="102"/>
      <c r="C519" s="193" t="s">
        <v>405</v>
      </c>
      <c r="D519" s="193"/>
      <c r="E519" s="193"/>
      <c r="F519" s="193"/>
      <c r="G519" s="194"/>
    </row>
    <row r="520" spans="2:7" ht="18" customHeight="1">
      <c r="B520" s="94"/>
      <c r="C520" s="185" t="s">
        <v>406</v>
      </c>
      <c r="D520" s="185"/>
      <c r="E520" s="185"/>
      <c r="F520" s="185"/>
      <c r="G520" s="186"/>
    </row>
    <row r="521" spans="2:7" ht="18" customHeight="1">
      <c r="B521" s="94"/>
      <c r="C521" s="185" t="s">
        <v>407</v>
      </c>
      <c r="D521" s="185"/>
      <c r="E521" s="185"/>
      <c r="F521" s="185"/>
      <c r="G521" s="186"/>
    </row>
    <row r="522" spans="2:7" ht="18" customHeight="1">
      <c r="B522" s="94"/>
      <c r="C522" s="195" t="s">
        <v>428</v>
      </c>
      <c r="D522" s="195"/>
      <c r="E522" s="195"/>
      <c r="F522" s="195"/>
      <c r="G522" s="196"/>
    </row>
    <row r="523" spans="2:7" ht="18" customHeight="1">
      <c r="B523" s="94"/>
      <c r="C523" s="185" t="s">
        <v>409</v>
      </c>
      <c r="D523" s="185"/>
      <c r="E523" s="185"/>
      <c r="F523" s="185"/>
      <c r="G523" s="186"/>
    </row>
    <row r="524" spans="2:7" ht="18" customHeight="1">
      <c r="B524" s="184" t="s">
        <v>410</v>
      </c>
      <c r="C524" s="185"/>
      <c r="D524" s="185"/>
      <c r="E524" s="185"/>
      <c r="F524" s="185"/>
      <c r="G524" s="186"/>
    </row>
    <row r="525" spans="2:7" ht="18" customHeight="1">
      <c r="B525" s="94" t="s">
        <v>411</v>
      </c>
      <c r="C525" s="187" t="s">
        <v>207</v>
      </c>
      <c r="D525" s="188"/>
      <c r="E525" s="96"/>
      <c r="F525" s="185"/>
      <c r="G525" s="186"/>
    </row>
    <row r="526" spans="2:7" ht="18" customHeight="1">
      <c r="B526" s="94" t="s">
        <v>31</v>
      </c>
      <c r="C526" s="187" t="s">
        <v>436</v>
      </c>
      <c r="D526" s="188"/>
      <c r="E526" s="22" t="s">
        <v>412</v>
      </c>
      <c r="F526" s="185">
        <v>25</v>
      </c>
      <c r="G526" s="186"/>
    </row>
    <row r="527" spans="2:7" ht="18" customHeight="1">
      <c r="B527" s="95" t="s">
        <v>413</v>
      </c>
      <c r="C527" s="23" t="s">
        <v>414</v>
      </c>
      <c r="D527" s="23" t="s">
        <v>415</v>
      </c>
      <c r="E527" s="23" t="s">
        <v>416</v>
      </c>
      <c r="F527" s="189"/>
      <c r="G527" s="190"/>
    </row>
    <row r="528" spans="2:7" ht="18" customHeight="1">
      <c r="B528" s="95">
        <v>1</v>
      </c>
      <c r="C528" s="24" t="s">
        <v>417</v>
      </c>
      <c r="D528" s="86">
        <v>17</v>
      </c>
      <c r="E528" s="26" t="str">
        <f>IF(D528&gt;=18,"A1",IF(D528&gt;=16,"A2",IF(D528&gt;=14,"B1",IF(D528&gt;=12,"B2",IF(D528&gt;=10,"C1",IF(D528&gt;=8,"C2",IF(D528&gt;=6.5,"D","E")))))))</f>
        <v>A2</v>
      </c>
      <c r="F528" s="189"/>
      <c r="G528" s="190"/>
    </row>
    <row r="529" spans="2:7" ht="18" customHeight="1">
      <c r="B529" s="95">
        <v>2</v>
      </c>
      <c r="C529" s="24" t="s">
        <v>418</v>
      </c>
      <c r="D529" s="86">
        <v>17.5</v>
      </c>
      <c r="E529" s="26" t="str">
        <f t="shared" ref="E529:E531" si="72">IF(D529&gt;=18,"A1",IF(D529&gt;=16,"A2",IF(D529&gt;=14,"B1",IF(D529&gt;=12,"B2",IF(D529&gt;=10,"C1",IF(D529&gt;=8,"C2",IF(D529&gt;=6.5,"D","E")))))))</f>
        <v>A2</v>
      </c>
      <c r="F529" s="176"/>
      <c r="G529" s="177"/>
    </row>
    <row r="530" spans="2:7" ht="18" customHeight="1">
      <c r="B530" s="95">
        <v>3</v>
      </c>
      <c r="C530" s="24" t="s">
        <v>419</v>
      </c>
      <c r="D530" s="86">
        <v>17</v>
      </c>
      <c r="E530" s="26" t="str">
        <f t="shared" si="72"/>
        <v>A2</v>
      </c>
      <c r="F530" s="178"/>
      <c r="G530" s="179"/>
    </row>
    <row r="531" spans="2:7" ht="18" customHeight="1">
      <c r="B531" s="95">
        <v>4</v>
      </c>
      <c r="C531" s="24" t="s">
        <v>420</v>
      </c>
      <c r="D531" s="86">
        <v>15</v>
      </c>
      <c r="E531" s="26" t="str">
        <f t="shared" si="72"/>
        <v>B1</v>
      </c>
      <c r="F531" s="178"/>
      <c r="G531" s="179"/>
    </row>
    <row r="532" spans="2:7" ht="18" customHeight="1">
      <c r="B532" s="95">
        <v>5</v>
      </c>
      <c r="C532" s="24" t="s">
        <v>421</v>
      </c>
      <c r="D532" s="86">
        <v>18</v>
      </c>
      <c r="E532" s="26" t="str">
        <f t="shared" ref="E532:E533" si="73">IF(D532&gt;=18,"A1",IF(D532&gt;=16,"A2",IF(D532&gt;=14,"B1",IF(D532&gt;=12,"B2",IF(D532&gt;=10,"C1",IF(D532&gt;=8,"C2",IF(D532&gt;=6.5,"D","E")))))))</f>
        <v>A1</v>
      </c>
      <c r="F532" s="178"/>
      <c r="G532" s="179"/>
    </row>
    <row r="533" spans="2:7" ht="27" customHeight="1">
      <c r="B533" s="95">
        <v>6</v>
      </c>
      <c r="C533" s="99" t="s">
        <v>422</v>
      </c>
      <c r="D533" s="86">
        <v>22.5</v>
      </c>
      <c r="E533" s="26" t="str">
        <f t="shared" si="73"/>
        <v>A1</v>
      </c>
      <c r="F533" s="178"/>
      <c r="G533" s="179"/>
    </row>
    <row r="534" spans="2:7" ht="18" customHeight="1">
      <c r="B534" s="94"/>
      <c r="C534" s="22"/>
      <c r="D534" s="23"/>
      <c r="E534" s="22"/>
      <c r="F534" s="180"/>
      <c r="G534" s="181"/>
    </row>
    <row r="535" spans="2:7" ht="18" customHeight="1">
      <c r="B535" s="94"/>
      <c r="C535" s="23" t="s">
        <v>401</v>
      </c>
      <c r="D535" s="23">
        <f>SUM(D528:D532)</f>
        <v>84.5</v>
      </c>
      <c r="E535" s="22"/>
      <c r="F535" s="191"/>
      <c r="G535" s="192"/>
    </row>
    <row r="536" spans="2:7" ht="18" customHeight="1">
      <c r="B536" s="94"/>
      <c r="C536" s="27" t="s">
        <v>423</v>
      </c>
      <c r="D536" s="28">
        <f>(D535/100)*100</f>
        <v>84.5</v>
      </c>
      <c r="E536" s="28" t="str">
        <f t="shared" ref="E536" si="74">IF(D536&gt;=91,"A1",IF(D536&gt;=81,"A2",IF(D536&gt;=71,"B1",IF(D536&gt;=61,"B2",IF(D536&gt;=51,"C1",IF(D536&gt;=41,"C2",IF(D536&gt;=33,"D","E")))))))</f>
        <v>A2</v>
      </c>
      <c r="F536" s="191"/>
      <c r="G536" s="192"/>
    </row>
    <row r="537" spans="2:7" ht="18" customHeight="1">
      <c r="B537" s="182" t="s">
        <v>424</v>
      </c>
      <c r="C537" s="168" t="s">
        <v>425</v>
      </c>
      <c r="D537" s="168"/>
      <c r="E537" s="170" t="s">
        <v>426</v>
      </c>
      <c r="F537" s="171"/>
      <c r="G537" s="172"/>
    </row>
    <row r="538" spans="2:7" ht="18" customHeight="1">
      <c r="B538" s="183"/>
      <c r="C538" s="169"/>
      <c r="D538" s="169"/>
      <c r="E538" s="173"/>
      <c r="F538" s="174"/>
      <c r="G538" s="175"/>
    </row>
    <row r="540" spans="2:7" ht="18" customHeight="1">
      <c r="B540" s="102"/>
      <c r="C540" s="193" t="s">
        <v>405</v>
      </c>
      <c r="D540" s="193"/>
      <c r="E540" s="193"/>
      <c r="F540" s="193"/>
      <c r="G540" s="194"/>
    </row>
    <row r="541" spans="2:7" ht="18" customHeight="1">
      <c r="B541" s="94"/>
      <c r="C541" s="185" t="s">
        <v>406</v>
      </c>
      <c r="D541" s="185"/>
      <c r="E541" s="185"/>
      <c r="F541" s="185"/>
      <c r="G541" s="186"/>
    </row>
    <row r="542" spans="2:7" ht="18" customHeight="1">
      <c r="B542" s="94"/>
      <c r="C542" s="185" t="s">
        <v>407</v>
      </c>
      <c r="D542" s="185"/>
      <c r="E542" s="185"/>
      <c r="F542" s="185"/>
      <c r="G542" s="186"/>
    </row>
    <row r="543" spans="2:7" ht="18" customHeight="1">
      <c r="B543" s="94"/>
      <c r="C543" s="195" t="s">
        <v>428</v>
      </c>
      <c r="D543" s="195"/>
      <c r="E543" s="195"/>
      <c r="F543" s="195"/>
      <c r="G543" s="196"/>
    </row>
    <row r="544" spans="2:7" ht="18" customHeight="1">
      <c r="B544" s="94"/>
      <c r="C544" s="185" t="s">
        <v>409</v>
      </c>
      <c r="D544" s="185"/>
      <c r="E544" s="185"/>
      <c r="F544" s="185"/>
      <c r="G544" s="186"/>
    </row>
    <row r="545" spans="2:7" ht="18" customHeight="1">
      <c r="B545" s="184" t="s">
        <v>410</v>
      </c>
      <c r="C545" s="185"/>
      <c r="D545" s="185"/>
      <c r="E545" s="185"/>
      <c r="F545" s="185"/>
      <c r="G545" s="186"/>
    </row>
    <row r="546" spans="2:7" ht="18" customHeight="1">
      <c r="B546" s="94" t="s">
        <v>411</v>
      </c>
      <c r="C546" s="187" t="s">
        <v>207</v>
      </c>
      <c r="D546" s="188"/>
      <c r="E546" s="96"/>
      <c r="F546" s="185"/>
      <c r="G546" s="186"/>
    </row>
    <row r="547" spans="2:7" ht="18" customHeight="1">
      <c r="B547" s="94" t="s">
        <v>31</v>
      </c>
      <c r="C547" s="187" t="s">
        <v>309</v>
      </c>
      <c r="D547" s="188"/>
      <c r="E547" s="22" t="s">
        <v>412</v>
      </c>
      <c r="F547" s="185">
        <v>26</v>
      </c>
      <c r="G547" s="186"/>
    </row>
    <row r="548" spans="2:7" ht="18" customHeight="1">
      <c r="B548" s="95" t="s">
        <v>413</v>
      </c>
      <c r="C548" s="23" t="s">
        <v>414</v>
      </c>
      <c r="D548" s="23" t="s">
        <v>415</v>
      </c>
      <c r="E548" s="23" t="s">
        <v>416</v>
      </c>
      <c r="F548" s="189"/>
      <c r="G548" s="190"/>
    </row>
    <row r="549" spans="2:7" ht="18" customHeight="1">
      <c r="B549" s="95">
        <v>1</v>
      </c>
      <c r="C549" s="24" t="s">
        <v>417</v>
      </c>
      <c r="D549" s="86">
        <v>18.5</v>
      </c>
      <c r="E549" s="26" t="str">
        <f>IF(D549&gt;=18,"A1",IF(D549&gt;=16,"A2",IF(D549&gt;=14,"B1",IF(D549&gt;=12,"B2",IF(D549&gt;=10,"C1",IF(D549&gt;=8,"C2",IF(D549&gt;=6.5,"D","E")))))))</f>
        <v>A1</v>
      </c>
      <c r="F549" s="189"/>
      <c r="G549" s="190"/>
    </row>
    <row r="550" spans="2:7" ht="18" customHeight="1">
      <c r="B550" s="95">
        <v>2</v>
      </c>
      <c r="C550" s="24" t="s">
        <v>418</v>
      </c>
      <c r="D550" s="86">
        <v>16.5</v>
      </c>
      <c r="E550" s="26" t="str">
        <f t="shared" ref="E550:E552" si="75">IF(D550&gt;=18,"A1",IF(D550&gt;=16,"A2",IF(D550&gt;=14,"B1",IF(D550&gt;=12,"B2",IF(D550&gt;=10,"C1",IF(D550&gt;=8,"C2",IF(D550&gt;=6.5,"D","E")))))))</f>
        <v>A2</v>
      </c>
      <c r="F550" s="176"/>
      <c r="G550" s="177"/>
    </row>
    <row r="551" spans="2:7" ht="18" customHeight="1">
      <c r="B551" s="95">
        <v>3</v>
      </c>
      <c r="C551" s="24" t="s">
        <v>419</v>
      </c>
      <c r="D551" s="86">
        <v>19</v>
      </c>
      <c r="E551" s="26" t="str">
        <f t="shared" si="75"/>
        <v>A1</v>
      </c>
      <c r="F551" s="178"/>
      <c r="G551" s="179"/>
    </row>
    <row r="552" spans="2:7" ht="18" customHeight="1">
      <c r="B552" s="95">
        <v>4</v>
      </c>
      <c r="C552" s="24" t="s">
        <v>420</v>
      </c>
      <c r="D552" s="86">
        <v>17</v>
      </c>
      <c r="E552" s="26" t="str">
        <f t="shared" si="75"/>
        <v>A2</v>
      </c>
      <c r="F552" s="178"/>
      <c r="G552" s="179"/>
    </row>
    <row r="553" spans="2:7" ht="18" customHeight="1">
      <c r="B553" s="95">
        <v>5</v>
      </c>
      <c r="C553" s="24" t="s">
        <v>421</v>
      </c>
      <c r="D553" s="86">
        <v>20</v>
      </c>
      <c r="E553" s="26" t="str">
        <f t="shared" ref="E553:E554" si="76">IF(D553&gt;=18,"A1",IF(D553&gt;=16,"A2",IF(D553&gt;=14,"B1",IF(D553&gt;=12,"B2",IF(D553&gt;=10,"C1",IF(D553&gt;=8,"C2",IF(D553&gt;=6.5,"D","E")))))))</f>
        <v>A1</v>
      </c>
      <c r="F553" s="178"/>
      <c r="G553" s="179"/>
    </row>
    <row r="554" spans="2:7" ht="32.25" customHeight="1">
      <c r="B554" s="95">
        <v>6</v>
      </c>
      <c r="C554" s="99" t="s">
        <v>422</v>
      </c>
      <c r="D554" s="86">
        <v>24.5</v>
      </c>
      <c r="E554" s="26" t="str">
        <f t="shared" si="76"/>
        <v>A1</v>
      </c>
      <c r="F554" s="178"/>
      <c r="G554" s="179"/>
    </row>
    <row r="555" spans="2:7" ht="18" customHeight="1">
      <c r="B555" s="94"/>
      <c r="C555" s="22"/>
      <c r="D555" s="23"/>
      <c r="E555" s="22"/>
      <c r="F555" s="180"/>
      <c r="G555" s="181"/>
    </row>
    <row r="556" spans="2:7" ht="18" customHeight="1">
      <c r="B556" s="94"/>
      <c r="C556" s="23" t="s">
        <v>401</v>
      </c>
      <c r="D556" s="23">
        <f>SUM(D549:D553)</f>
        <v>91</v>
      </c>
      <c r="E556" s="22"/>
      <c r="F556" s="191"/>
      <c r="G556" s="192"/>
    </row>
    <row r="557" spans="2:7" ht="18" customHeight="1">
      <c r="B557" s="94"/>
      <c r="C557" s="27" t="s">
        <v>423</v>
      </c>
      <c r="D557" s="28">
        <f>(D556/100)*100</f>
        <v>91</v>
      </c>
      <c r="E557" s="28" t="str">
        <f t="shared" ref="E557" si="77">IF(D557&gt;=91,"A1",IF(D557&gt;=81,"A2",IF(D557&gt;=71,"B1",IF(D557&gt;=61,"B2",IF(D557&gt;=51,"C1",IF(D557&gt;=41,"C2",IF(D557&gt;=33,"D","E")))))))</f>
        <v>A1</v>
      </c>
      <c r="F557" s="191"/>
      <c r="G557" s="192"/>
    </row>
    <row r="558" spans="2:7" ht="18" customHeight="1">
      <c r="B558" s="182" t="s">
        <v>424</v>
      </c>
      <c r="C558" s="168" t="s">
        <v>425</v>
      </c>
      <c r="D558" s="168"/>
      <c r="E558" s="170" t="s">
        <v>426</v>
      </c>
      <c r="F558" s="171"/>
      <c r="G558" s="172"/>
    </row>
    <row r="559" spans="2:7" ht="18" customHeight="1">
      <c r="B559" s="183"/>
      <c r="C559" s="169"/>
      <c r="D559" s="169"/>
      <c r="E559" s="173"/>
      <c r="F559" s="174"/>
      <c r="G559" s="175"/>
    </row>
    <row r="561" spans="2:7" ht="18" customHeight="1">
      <c r="B561" s="102"/>
      <c r="C561" s="193" t="s">
        <v>405</v>
      </c>
      <c r="D561" s="193"/>
      <c r="E561" s="193"/>
      <c r="F561" s="193"/>
      <c r="G561" s="194"/>
    </row>
    <row r="562" spans="2:7" ht="18" customHeight="1">
      <c r="B562" s="94"/>
      <c r="C562" s="185" t="s">
        <v>406</v>
      </c>
      <c r="D562" s="185"/>
      <c r="E562" s="185"/>
      <c r="F562" s="185"/>
      <c r="G562" s="186"/>
    </row>
    <row r="563" spans="2:7" ht="18" customHeight="1">
      <c r="B563" s="94"/>
      <c r="C563" s="185" t="s">
        <v>407</v>
      </c>
      <c r="D563" s="185"/>
      <c r="E563" s="185"/>
      <c r="F563" s="185"/>
      <c r="G563" s="186"/>
    </row>
    <row r="564" spans="2:7" ht="18" customHeight="1">
      <c r="B564" s="94"/>
      <c r="C564" s="195" t="s">
        <v>428</v>
      </c>
      <c r="D564" s="195"/>
      <c r="E564" s="195"/>
      <c r="F564" s="195"/>
      <c r="G564" s="196"/>
    </row>
    <row r="565" spans="2:7" ht="18" customHeight="1">
      <c r="B565" s="94"/>
      <c r="C565" s="185" t="s">
        <v>409</v>
      </c>
      <c r="D565" s="185"/>
      <c r="E565" s="185"/>
      <c r="F565" s="185"/>
      <c r="G565" s="186"/>
    </row>
    <row r="566" spans="2:7" ht="18" customHeight="1">
      <c r="B566" s="184" t="s">
        <v>410</v>
      </c>
      <c r="C566" s="185"/>
      <c r="D566" s="185"/>
      <c r="E566" s="185"/>
      <c r="F566" s="185"/>
      <c r="G566" s="186"/>
    </row>
    <row r="567" spans="2:7" ht="18" customHeight="1">
      <c r="B567" s="94" t="s">
        <v>411</v>
      </c>
      <c r="C567" s="187" t="s">
        <v>207</v>
      </c>
      <c r="D567" s="188"/>
      <c r="E567" s="96"/>
      <c r="F567" s="185"/>
      <c r="G567" s="186"/>
    </row>
    <row r="568" spans="2:7" ht="18" customHeight="1">
      <c r="B568" s="94" t="s">
        <v>31</v>
      </c>
      <c r="C568" s="187" t="s">
        <v>325</v>
      </c>
      <c r="D568" s="188"/>
      <c r="E568" s="22" t="s">
        <v>412</v>
      </c>
      <c r="F568" s="185">
        <v>27</v>
      </c>
      <c r="G568" s="186"/>
    </row>
    <row r="569" spans="2:7" ht="18" customHeight="1">
      <c r="B569" s="95" t="s">
        <v>413</v>
      </c>
      <c r="C569" s="23" t="s">
        <v>414</v>
      </c>
      <c r="D569" s="23" t="s">
        <v>415</v>
      </c>
      <c r="E569" s="23" t="s">
        <v>416</v>
      </c>
      <c r="F569" s="189"/>
      <c r="G569" s="190"/>
    </row>
    <row r="570" spans="2:7" ht="18" customHeight="1">
      <c r="B570" s="95">
        <v>1</v>
      </c>
      <c r="C570" s="24" t="s">
        <v>417</v>
      </c>
      <c r="D570" s="86">
        <v>12.5</v>
      </c>
      <c r="E570" s="26" t="str">
        <f>IF(D570&gt;=18,"A1",IF(D570&gt;=16,"A2",IF(D570&gt;=14,"B1",IF(D570&gt;=12,"B2",IF(D570&gt;=10,"C1",IF(D570&gt;=8,"C2",IF(D570&gt;=6.5,"D","E")))))))</f>
        <v>B2</v>
      </c>
      <c r="F570" s="189"/>
      <c r="G570" s="190"/>
    </row>
    <row r="571" spans="2:7" ht="18" customHeight="1">
      <c r="B571" s="95">
        <v>2</v>
      </c>
      <c r="C571" s="24" t="s">
        <v>418</v>
      </c>
      <c r="D571" s="86">
        <v>12</v>
      </c>
      <c r="E571" s="26" t="str">
        <f t="shared" ref="E571:E573" si="78">IF(D571&gt;=18,"A1",IF(D571&gt;=16,"A2",IF(D571&gt;=14,"B1",IF(D571&gt;=12,"B2",IF(D571&gt;=10,"C1",IF(D571&gt;=8,"C2",IF(D571&gt;=6.5,"D","E")))))))</f>
        <v>B2</v>
      </c>
      <c r="F571" s="176"/>
      <c r="G571" s="177"/>
    </row>
    <row r="572" spans="2:7" ht="18" customHeight="1">
      <c r="B572" s="95">
        <v>3</v>
      </c>
      <c r="C572" s="24" t="s">
        <v>419</v>
      </c>
      <c r="D572" s="86">
        <v>5.5</v>
      </c>
      <c r="E572" s="26" t="str">
        <f t="shared" si="78"/>
        <v>E</v>
      </c>
      <c r="F572" s="178"/>
      <c r="G572" s="179"/>
    </row>
    <row r="573" spans="2:7" ht="18" customHeight="1">
      <c r="B573" s="95">
        <v>4</v>
      </c>
      <c r="C573" s="24" t="s">
        <v>420</v>
      </c>
      <c r="D573" s="86">
        <v>5.5</v>
      </c>
      <c r="E573" s="26" t="str">
        <f t="shared" si="78"/>
        <v>E</v>
      </c>
      <c r="F573" s="178"/>
      <c r="G573" s="179"/>
    </row>
    <row r="574" spans="2:7" ht="18" customHeight="1">
      <c r="B574" s="95">
        <v>5</v>
      </c>
      <c r="C574" s="24" t="s">
        <v>421</v>
      </c>
      <c r="D574" s="86">
        <v>5.5</v>
      </c>
      <c r="E574" s="26" t="str">
        <f t="shared" ref="E574:E575" si="79">IF(D574&gt;=18,"A1",IF(D574&gt;=16,"A2",IF(D574&gt;=14,"B1",IF(D574&gt;=12,"B2",IF(D574&gt;=10,"C1",IF(D574&gt;=8,"C2",IF(D574&gt;=6.5,"D","E")))))))</f>
        <v>E</v>
      </c>
      <c r="F574" s="178"/>
      <c r="G574" s="179"/>
    </row>
    <row r="575" spans="2:7" ht="28.5" customHeight="1">
      <c r="B575" s="95">
        <v>6</v>
      </c>
      <c r="C575" s="99" t="s">
        <v>422</v>
      </c>
      <c r="D575" s="86">
        <v>6</v>
      </c>
      <c r="E575" s="26" t="str">
        <f t="shared" si="79"/>
        <v>E</v>
      </c>
      <c r="F575" s="178"/>
      <c r="G575" s="179"/>
    </row>
    <row r="576" spans="2:7" ht="18" customHeight="1">
      <c r="B576" s="94"/>
      <c r="C576" s="22"/>
      <c r="D576" s="23"/>
      <c r="E576" s="22"/>
      <c r="F576" s="180"/>
      <c r="G576" s="181"/>
    </row>
    <row r="577" spans="2:7" ht="18" customHeight="1">
      <c r="B577" s="94"/>
      <c r="C577" s="23" t="s">
        <v>401</v>
      </c>
      <c r="D577" s="23">
        <f>SUM(D570:D574)</f>
        <v>41</v>
      </c>
      <c r="E577" s="22"/>
      <c r="F577" s="191"/>
      <c r="G577" s="192"/>
    </row>
    <row r="578" spans="2:7" ht="18" customHeight="1">
      <c r="B578" s="94"/>
      <c r="C578" s="27" t="s">
        <v>423</v>
      </c>
      <c r="D578" s="28">
        <f>(D577/100)*100</f>
        <v>41</v>
      </c>
      <c r="E578" s="28" t="str">
        <f t="shared" ref="E578" si="80">IF(D578&gt;=91,"A1",IF(D578&gt;=81,"A2",IF(D578&gt;=71,"B1",IF(D578&gt;=61,"B2",IF(D578&gt;=51,"C1",IF(D578&gt;=41,"C2",IF(D578&gt;=33,"D","E")))))))</f>
        <v>C2</v>
      </c>
      <c r="F578" s="191"/>
      <c r="G578" s="192"/>
    </row>
    <row r="579" spans="2:7" ht="18" customHeight="1">
      <c r="B579" s="182" t="s">
        <v>424</v>
      </c>
      <c r="C579" s="168" t="s">
        <v>425</v>
      </c>
      <c r="D579" s="168"/>
      <c r="E579" s="170" t="s">
        <v>426</v>
      </c>
      <c r="F579" s="171"/>
      <c r="G579" s="172"/>
    </row>
    <row r="580" spans="2:7" ht="18" customHeight="1">
      <c r="B580" s="183"/>
      <c r="C580" s="169"/>
      <c r="D580" s="169"/>
      <c r="E580" s="173"/>
      <c r="F580" s="174"/>
      <c r="G580" s="175"/>
    </row>
    <row r="582" spans="2:7" ht="18" customHeight="1">
      <c r="B582" s="102"/>
      <c r="C582" s="193" t="s">
        <v>405</v>
      </c>
      <c r="D582" s="193"/>
      <c r="E582" s="193"/>
      <c r="F582" s="193"/>
      <c r="G582" s="194"/>
    </row>
    <row r="583" spans="2:7" ht="18" customHeight="1">
      <c r="B583" s="94"/>
      <c r="C583" s="185" t="s">
        <v>406</v>
      </c>
      <c r="D583" s="185"/>
      <c r="E583" s="185"/>
      <c r="F583" s="185"/>
      <c r="G583" s="186"/>
    </row>
    <row r="584" spans="2:7" ht="18" customHeight="1">
      <c r="B584" s="94"/>
      <c r="C584" s="185" t="s">
        <v>407</v>
      </c>
      <c r="D584" s="185"/>
      <c r="E584" s="185"/>
      <c r="F584" s="185"/>
      <c r="G584" s="186"/>
    </row>
    <row r="585" spans="2:7" ht="18" customHeight="1">
      <c r="B585" s="94"/>
      <c r="C585" s="195" t="s">
        <v>428</v>
      </c>
      <c r="D585" s="195"/>
      <c r="E585" s="195"/>
      <c r="F585" s="195"/>
      <c r="G585" s="196"/>
    </row>
    <row r="586" spans="2:7" ht="18" customHeight="1">
      <c r="B586" s="94"/>
      <c r="C586" s="185" t="s">
        <v>409</v>
      </c>
      <c r="D586" s="185"/>
      <c r="E586" s="185"/>
      <c r="F586" s="185"/>
      <c r="G586" s="186"/>
    </row>
    <row r="587" spans="2:7" ht="18" customHeight="1">
      <c r="B587" s="184" t="s">
        <v>410</v>
      </c>
      <c r="C587" s="185"/>
      <c r="D587" s="185"/>
      <c r="E587" s="185"/>
      <c r="F587" s="185"/>
      <c r="G587" s="186"/>
    </row>
    <row r="588" spans="2:7" ht="18" customHeight="1">
      <c r="B588" s="94" t="s">
        <v>411</v>
      </c>
      <c r="C588" s="187" t="s">
        <v>207</v>
      </c>
      <c r="D588" s="188"/>
      <c r="E588" s="96"/>
      <c r="F588" s="185"/>
      <c r="G588" s="186"/>
    </row>
    <row r="589" spans="2:7" ht="18" customHeight="1">
      <c r="B589" s="94" t="s">
        <v>31</v>
      </c>
      <c r="C589" s="187" t="s">
        <v>339</v>
      </c>
      <c r="D589" s="188"/>
      <c r="E589" s="22" t="s">
        <v>412</v>
      </c>
      <c r="F589" s="185">
        <v>28</v>
      </c>
      <c r="G589" s="186"/>
    </row>
    <row r="590" spans="2:7" ht="18" customHeight="1">
      <c r="B590" s="95" t="s">
        <v>413</v>
      </c>
      <c r="C590" s="23" t="s">
        <v>414</v>
      </c>
      <c r="D590" s="23" t="s">
        <v>415</v>
      </c>
      <c r="E590" s="23" t="s">
        <v>416</v>
      </c>
      <c r="F590" s="189"/>
      <c r="G590" s="190"/>
    </row>
    <row r="591" spans="2:7" ht="18" customHeight="1">
      <c r="B591" s="95">
        <v>1</v>
      </c>
      <c r="C591" s="24" t="s">
        <v>417</v>
      </c>
      <c r="D591" s="86">
        <v>12.5</v>
      </c>
      <c r="E591" s="26" t="str">
        <f>IF(D591&gt;=18,"A1",IF(D591&gt;=16,"A2",IF(D591&gt;=14,"B1",IF(D591&gt;=12,"B2",IF(D591&gt;=10,"C1",IF(D591&gt;=8,"C2",IF(D591&gt;=6.5,"D","E")))))))</f>
        <v>B2</v>
      </c>
      <c r="F591" s="189"/>
      <c r="G591" s="190"/>
    </row>
    <row r="592" spans="2:7" ht="18" customHeight="1">
      <c r="B592" s="95">
        <v>2</v>
      </c>
      <c r="C592" s="24" t="s">
        <v>418</v>
      </c>
      <c r="D592" s="104">
        <v>7.5</v>
      </c>
      <c r="E592" s="26" t="str">
        <f t="shared" ref="E592:E594" si="81">IF(D592&gt;=18,"A1",IF(D592&gt;=16,"A2",IF(D592&gt;=14,"B1",IF(D592&gt;=12,"B2",IF(D592&gt;=10,"C1",IF(D592&gt;=8,"C2",IF(D592&gt;=6.5,"D","E")))))))</f>
        <v>D</v>
      </c>
      <c r="F592" s="176"/>
      <c r="G592" s="177"/>
    </row>
    <row r="593" spans="2:7" ht="18" customHeight="1">
      <c r="B593" s="95">
        <v>3</v>
      </c>
      <c r="C593" s="24" t="s">
        <v>419</v>
      </c>
      <c r="D593" s="86">
        <v>3.5</v>
      </c>
      <c r="E593" s="26" t="str">
        <f t="shared" si="81"/>
        <v>E</v>
      </c>
      <c r="F593" s="178"/>
      <c r="G593" s="179"/>
    </row>
    <row r="594" spans="2:7" ht="18" customHeight="1">
      <c r="B594" s="95">
        <v>4</v>
      </c>
      <c r="C594" s="24" t="s">
        <v>420</v>
      </c>
      <c r="D594" s="86">
        <v>3.5</v>
      </c>
      <c r="E594" s="26" t="str">
        <f t="shared" si="81"/>
        <v>E</v>
      </c>
      <c r="F594" s="178"/>
      <c r="G594" s="179"/>
    </row>
    <row r="595" spans="2:7" ht="18" customHeight="1">
      <c r="B595" s="95">
        <v>5</v>
      </c>
      <c r="C595" s="24" t="s">
        <v>421</v>
      </c>
      <c r="D595" s="86">
        <v>8</v>
      </c>
      <c r="E595" s="26" t="str">
        <f t="shared" ref="E595:E596" si="82">IF(D595&gt;=18,"A1",IF(D595&gt;=16,"A2",IF(D595&gt;=14,"B1",IF(D595&gt;=12,"B2",IF(D595&gt;=10,"C1",IF(D595&gt;=8,"C2",IF(D595&gt;=6.5,"D","E")))))))</f>
        <v>C2</v>
      </c>
      <c r="F595" s="178"/>
      <c r="G595" s="179"/>
    </row>
    <row r="596" spans="2:7" ht="27" customHeight="1">
      <c r="B596" s="95">
        <v>6</v>
      </c>
      <c r="C596" s="99" t="s">
        <v>422</v>
      </c>
      <c r="D596" s="86">
        <v>8.5</v>
      </c>
      <c r="E596" s="26" t="str">
        <f t="shared" si="82"/>
        <v>C2</v>
      </c>
      <c r="F596" s="178"/>
      <c r="G596" s="179"/>
    </row>
    <row r="597" spans="2:7" ht="18" customHeight="1">
      <c r="B597" s="94"/>
      <c r="C597" s="22"/>
      <c r="D597" s="23"/>
      <c r="E597" s="22"/>
      <c r="F597" s="180"/>
      <c r="G597" s="181"/>
    </row>
    <row r="598" spans="2:7" ht="18" customHeight="1">
      <c r="B598" s="94"/>
      <c r="C598" s="23" t="s">
        <v>401</v>
      </c>
      <c r="D598" s="23">
        <f>SUM(D591:D595)</f>
        <v>35</v>
      </c>
      <c r="E598" s="22"/>
      <c r="F598" s="191"/>
      <c r="G598" s="192"/>
    </row>
    <row r="599" spans="2:7" ht="18" customHeight="1">
      <c r="B599" s="94"/>
      <c r="C599" s="27" t="s">
        <v>423</v>
      </c>
      <c r="D599" s="28">
        <f>(D598/100)*100</f>
        <v>35</v>
      </c>
      <c r="E599" s="28" t="str">
        <f t="shared" ref="E599" si="83">IF(D599&gt;=91,"A1",IF(D599&gt;=81,"A2",IF(D599&gt;=71,"B1",IF(D599&gt;=61,"B2",IF(D599&gt;=51,"C1",IF(D599&gt;=41,"C2",IF(D599&gt;=33,"D","E")))))))</f>
        <v>D</v>
      </c>
      <c r="F599" s="191"/>
      <c r="G599" s="192"/>
    </row>
    <row r="600" spans="2:7" ht="18" customHeight="1">
      <c r="B600" s="182" t="s">
        <v>424</v>
      </c>
      <c r="C600" s="168" t="s">
        <v>425</v>
      </c>
      <c r="D600" s="168"/>
      <c r="E600" s="170" t="s">
        <v>426</v>
      </c>
      <c r="F600" s="171"/>
      <c r="G600" s="172"/>
    </row>
    <row r="601" spans="2:7" ht="18" customHeight="1">
      <c r="B601" s="183"/>
      <c r="C601" s="169"/>
      <c r="D601" s="169"/>
      <c r="E601" s="173"/>
      <c r="F601" s="174"/>
      <c r="G601" s="175"/>
    </row>
    <row r="604" spans="2:7" ht="18" customHeight="1">
      <c r="B604" s="102"/>
      <c r="C604" s="193" t="s">
        <v>405</v>
      </c>
      <c r="D604" s="193"/>
      <c r="E604" s="193"/>
      <c r="F604" s="193"/>
      <c r="G604" s="194"/>
    </row>
    <row r="605" spans="2:7" ht="18" customHeight="1">
      <c r="B605" s="94"/>
      <c r="C605" s="185" t="s">
        <v>406</v>
      </c>
      <c r="D605" s="185"/>
      <c r="E605" s="185"/>
      <c r="F605" s="185"/>
      <c r="G605" s="186"/>
    </row>
    <row r="606" spans="2:7" ht="18" customHeight="1">
      <c r="B606" s="94"/>
      <c r="C606" s="185" t="s">
        <v>407</v>
      </c>
      <c r="D606" s="185"/>
      <c r="E606" s="185"/>
      <c r="F606" s="185"/>
      <c r="G606" s="186"/>
    </row>
    <row r="607" spans="2:7" ht="18" customHeight="1">
      <c r="B607" s="94"/>
      <c r="C607" s="195" t="s">
        <v>428</v>
      </c>
      <c r="D607" s="195"/>
      <c r="E607" s="195"/>
      <c r="F607" s="195"/>
      <c r="G607" s="196"/>
    </row>
    <row r="608" spans="2:7" ht="18" customHeight="1">
      <c r="B608" s="94"/>
      <c r="C608" s="185" t="s">
        <v>409</v>
      </c>
      <c r="D608" s="185"/>
      <c r="E608" s="185"/>
      <c r="F608" s="185"/>
      <c r="G608" s="186"/>
    </row>
    <row r="609" spans="2:7" ht="18" customHeight="1">
      <c r="B609" s="184" t="s">
        <v>410</v>
      </c>
      <c r="C609" s="185"/>
      <c r="D609" s="185"/>
      <c r="E609" s="185"/>
      <c r="F609" s="185"/>
      <c r="G609" s="186"/>
    </row>
    <row r="610" spans="2:7" ht="18" customHeight="1">
      <c r="B610" s="94" t="s">
        <v>411</v>
      </c>
      <c r="C610" s="187" t="s">
        <v>207</v>
      </c>
      <c r="D610" s="188"/>
      <c r="E610" s="96"/>
      <c r="F610" s="185"/>
      <c r="G610" s="186"/>
    </row>
    <row r="611" spans="2:7" ht="18" customHeight="1">
      <c r="B611" s="94" t="s">
        <v>31</v>
      </c>
      <c r="C611" s="187" t="s">
        <v>350</v>
      </c>
      <c r="D611" s="188"/>
      <c r="E611" s="22" t="s">
        <v>412</v>
      </c>
      <c r="F611" s="185">
        <v>29</v>
      </c>
      <c r="G611" s="186"/>
    </row>
    <row r="612" spans="2:7" ht="18" customHeight="1">
      <c r="B612" s="95" t="s">
        <v>413</v>
      </c>
      <c r="C612" s="23" t="s">
        <v>414</v>
      </c>
      <c r="D612" s="23" t="s">
        <v>415</v>
      </c>
      <c r="E612" s="23" t="s">
        <v>416</v>
      </c>
      <c r="F612" s="189"/>
      <c r="G612" s="190"/>
    </row>
    <row r="613" spans="2:7" ht="18" customHeight="1">
      <c r="B613" s="95">
        <v>1</v>
      </c>
      <c r="C613" s="24" t="s">
        <v>417</v>
      </c>
      <c r="D613" s="86">
        <v>11</v>
      </c>
      <c r="E613" s="26" t="str">
        <f>IF(D613&gt;=18,"A1",IF(D613&gt;=16,"A2",IF(D613&gt;=14,"B1",IF(D613&gt;=12,"B2",IF(D613&gt;=10,"C1",IF(D613&gt;=8,"C2",IF(D613&gt;=6.5,"D","E")))))))</f>
        <v>C1</v>
      </c>
      <c r="F613" s="189"/>
      <c r="G613" s="190"/>
    </row>
    <row r="614" spans="2:7" ht="18" customHeight="1">
      <c r="B614" s="95">
        <v>2</v>
      </c>
      <c r="C614" s="24" t="s">
        <v>418</v>
      </c>
      <c r="D614" s="86">
        <v>7.5</v>
      </c>
      <c r="E614" s="26" t="str">
        <f t="shared" ref="E614:E616" si="84">IF(D614&gt;=18,"A1",IF(D614&gt;=16,"A2",IF(D614&gt;=14,"B1",IF(D614&gt;=12,"B2",IF(D614&gt;=10,"C1",IF(D614&gt;=8,"C2",IF(D614&gt;=6.5,"D","E")))))))</f>
        <v>D</v>
      </c>
      <c r="F614" s="176"/>
      <c r="G614" s="177"/>
    </row>
    <row r="615" spans="2:7" ht="18" customHeight="1">
      <c r="B615" s="95">
        <v>3</v>
      </c>
      <c r="C615" s="24" t="s">
        <v>419</v>
      </c>
      <c r="D615" s="86">
        <v>8</v>
      </c>
      <c r="E615" s="26" t="str">
        <f t="shared" si="84"/>
        <v>C2</v>
      </c>
      <c r="F615" s="178"/>
      <c r="G615" s="179"/>
    </row>
    <row r="616" spans="2:7" ht="18" customHeight="1">
      <c r="B616" s="95">
        <v>4</v>
      </c>
      <c r="C616" s="24" t="s">
        <v>420</v>
      </c>
      <c r="D616" s="86">
        <v>6</v>
      </c>
      <c r="E616" s="26" t="str">
        <f t="shared" si="84"/>
        <v>E</v>
      </c>
      <c r="F616" s="178"/>
      <c r="G616" s="179"/>
    </row>
    <row r="617" spans="2:7" ht="18" customHeight="1">
      <c r="B617" s="95">
        <v>5</v>
      </c>
      <c r="C617" s="24" t="s">
        <v>421</v>
      </c>
      <c r="D617" s="86">
        <v>13.5</v>
      </c>
      <c r="E617" s="26" t="str">
        <f t="shared" ref="E617:E618" si="85">IF(D617&gt;=18,"A1",IF(D617&gt;=16,"A2",IF(D617&gt;=14,"B1",IF(D617&gt;=12,"B2",IF(D617&gt;=10,"C1",IF(D617&gt;=8,"C2",IF(D617&gt;=6.5,"D","E")))))))</f>
        <v>B2</v>
      </c>
      <c r="F617" s="178"/>
      <c r="G617" s="179"/>
    </row>
    <row r="618" spans="2:7" ht="29.25" customHeight="1">
      <c r="B618" s="95">
        <v>6</v>
      </c>
      <c r="C618" s="99" t="s">
        <v>422</v>
      </c>
      <c r="D618" s="86">
        <v>12.5</v>
      </c>
      <c r="E618" s="26" t="str">
        <f t="shared" si="85"/>
        <v>B2</v>
      </c>
      <c r="F618" s="178"/>
      <c r="G618" s="179"/>
    </row>
    <row r="619" spans="2:7" ht="18" customHeight="1">
      <c r="B619" s="94"/>
      <c r="C619" s="22"/>
      <c r="D619" s="23"/>
      <c r="E619" s="22"/>
      <c r="F619" s="180"/>
      <c r="G619" s="181"/>
    </row>
    <row r="620" spans="2:7" ht="18" customHeight="1">
      <c r="B620" s="94"/>
      <c r="C620" s="23" t="s">
        <v>401</v>
      </c>
      <c r="D620" s="23">
        <f>SUM(D613:D617)</f>
        <v>46</v>
      </c>
      <c r="E620" s="22"/>
      <c r="F620" s="191"/>
      <c r="G620" s="192"/>
    </row>
    <row r="621" spans="2:7" ht="18" customHeight="1">
      <c r="B621" s="94"/>
      <c r="C621" s="27" t="s">
        <v>423</v>
      </c>
      <c r="D621" s="28">
        <f>(D620/100)*100</f>
        <v>46</v>
      </c>
      <c r="E621" s="28" t="str">
        <f t="shared" ref="E621" si="86">IF(D621&gt;=91,"A1",IF(D621&gt;=81,"A2",IF(D621&gt;=71,"B1",IF(D621&gt;=61,"B2",IF(D621&gt;=51,"C1",IF(D621&gt;=41,"C2",IF(D621&gt;=33,"D","E")))))))</f>
        <v>C2</v>
      </c>
      <c r="F621" s="191"/>
      <c r="G621" s="192"/>
    </row>
    <row r="622" spans="2:7" ht="18" customHeight="1">
      <c r="B622" s="182" t="s">
        <v>424</v>
      </c>
      <c r="C622" s="168" t="s">
        <v>425</v>
      </c>
      <c r="D622" s="168"/>
      <c r="E622" s="170" t="s">
        <v>426</v>
      </c>
      <c r="F622" s="171"/>
      <c r="G622" s="172"/>
    </row>
    <row r="623" spans="2:7" ht="18" customHeight="1">
      <c r="B623" s="183"/>
      <c r="C623" s="169"/>
      <c r="D623" s="169"/>
      <c r="E623" s="173"/>
      <c r="F623" s="174"/>
      <c r="G623" s="175"/>
    </row>
    <row r="625" spans="2:7" ht="18" customHeight="1">
      <c r="B625" s="102"/>
      <c r="C625" s="193" t="s">
        <v>405</v>
      </c>
      <c r="D625" s="193"/>
      <c r="E625" s="193"/>
      <c r="F625" s="193"/>
      <c r="G625" s="194"/>
    </row>
    <row r="626" spans="2:7" ht="18" customHeight="1">
      <c r="B626" s="94"/>
      <c r="C626" s="185" t="s">
        <v>406</v>
      </c>
      <c r="D626" s="185"/>
      <c r="E626" s="185"/>
      <c r="F626" s="185"/>
      <c r="G626" s="186"/>
    </row>
    <row r="627" spans="2:7" ht="18" customHeight="1">
      <c r="B627" s="94"/>
      <c r="C627" s="185" t="s">
        <v>407</v>
      </c>
      <c r="D627" s="185"/>
      <c r="E627" s="185"/>
      <c r="F627" s="185"/>
      <c r="G627" s="186"/>
    </row>
    <row r="628" spans="2:7" ht="18" customHeight="1">
      <c r="B628" s="94"/>
      <c r="C628" s="195" t="s">
        <v>428</v>
      </c>
      <c r="D628" s="195"/>
      <c r="E628" s="195"/>
      <c r="F628" s="195"/>
      <c r="G628" s="196"/>
    </row>
    <row r="629" spans="2:7" ht="18" customHeight="1">
      <c r="B629" s="94"/>
      <c r="C629" s="185" t="s">
        <v>409</v>
      </c>
      <c r="D629" s="185"/>
      <c r="E629" s="185"/>
      <c r="F629" s="185"/>
      <c r="G629" s="186"/>
    </row>
    <row r="630" spans="2:7" ht="18" customHeight="1">
      <c r="B630" s="184" t="s">
        <v>410</v>
      </c>
      <c r="C630" s="185"/>
      <c r="D630" s="185"/>
      <c r="E630" s="185"/>
      <c r="F630" s="185"/>
      <c r="G630" s="186"/>
    </row>
    <row r="631" spans="2:7" ht="18" customHeight="1">
      <c r="B631" s="94" t="s">
        <v>411</v>
      </c>
      <c r="C631" s="187" t="s">
        <v>207</v>
      </c>
      <c r="D631" s="188"/>
      <c r="E631" s="96"/>
      <c r="F631" s="185"/>
      <c r="G631" s="186"/>
    </row>
    <row r="632" spans="2:7" ht="18" customHeight="1">
      <c r="B632" s="94" t="s">
        <v>31</v>
      </c>
      <c r="C632" s="187" t="s">
        <v>437</v>
      </c>
      <c r="D632" s="188"/>
      <c r="E632" s="22" t="s">
        <v>412</v>
      </c>
      <c r="F632" s="185">
        <v>30</v>
      </c>
      <c r="G632" s="186"/>
    </row>
    <row r="633" spans="2:7" ht="18" customHeight="1">
      <c r="B633" s="95" t="s">
        <v>413</v>
      </c>
      <c r="C633" s="23" t="s">
        <v>414</v>
      </c>
      <c r="D633" s="23" t="s">
        <v>415</v>
      </c>
      <c r="E633" s="23" t="s">
        <v>416</v>
      </c>
      <c r="F633" s="189"/>
      <c r="G633" s="190"/>
    </row>
    <row r="634" spans="2:7" ht="18" customHeight="1">
      <c r="B634" s="95">
        <v>1</v>
      </c>
      <c r="C634" s="24" t="s">
        <v>417</v>
      </c>
      <c r="D634" s="86">
        <v>16.5</v>
      </c>
      <c r="E634" s="26" t="str">
        <f>IF(D634&gt;=18,"A1",IF(D634&gt;=16,"A2",IF(D634&gt;=14,"B1",IF(D634&gt;=12,"B2",IF(D634&gt;=10,"C1",IF(D634&gt;=8,"C2",IF(D634&gt;=6.5,"D","E")))))))</f>
        <v>A2</v>
      </c>
      <c r="F634" s="189"/>
      <c r="G634" s="190"/>
    </row>
    <row r="635" spans="2:7" ht="18" customHeight="1">
      <c r="B635" s="95">
        <v>2</v>
      </c>
      <c r="C635" s="24" t="s">
        <v>418</v>
      </c>
      <c r="D635" s="86">
        <v>19</v>
      </c>
      <c r="E635" s="26" t="str">
        <f t="shared" ref="E635:E637" si="87">IF(D635&gt;=18,"A1",IF(D635&gt;=16,"A2",IF(D635&gt;=14,"B1",IF(D635&gt;=12,"B2",IF(D635&gt;=10,"C1",IF(D635&gt;=8,"C2",IF(D635&gt;=6.5,"D","E")))))))</f>
        <v>A1</v>
      </c>
      <c r="F635" s="176"/>
      <c r="G635" s="177"/>
    </row>
    <row r="636" spans="2:7" ht="18" customHeight="1">
      <c r="B636" s="95">
        <v>3</v>
      </c>
      <c r="C636" s="24" t="s">
        <v>419</v>
      </c>
      <c r="D636" s="86">
        <v>19</v>
      </c>
      <c r="E636" s="26" t="str">
        <f t="shared" si="87"/>
        <v>A1</v>
      </c>
      <c r="F636" s="178"/>
      <c r="G636" s="179"/>
    </row>
    <row r="637" spans="2:7" ht="18" customHeight="1">
      <c r="B637" s="95">
        <v>4</v>
      </c>
      <c r="C637" s="24" t="s">
        <v>420</v>
      </c>
      <c r="D637" s="86">
        <v>11.5</v>
      </c>
      <c r="E637" s="26" t="str">
        <f t="shared" si="87"/>
        <v>C1</v>
      </c>
      <c r="F637" s="178"/>
      <c r="G637" s="179"/>
    </row>
    <row r="638" spans="2:7" ht="18" customHeight="1">
      <c r="B638" s="95">
        <v>5</v>
      </c>
      <c r="C638" s="24" t="s">
        <v>421</v>
      </c>
      <c r="D638" s="86">
        <v>15.5</v>
      </c>
      <c r="E638" s="26" t="str">
        <f t="shared" ref="E638:E639" si="88">IF(D638&gt;=18,"A1",IF(D638&gt;=16,"A2",IF(D638&gt;=14,"B1",IF(D638&gt;=12,"B2",IF(D638&gt;=10,"C1",IF(D638&gt;=8,"C2",IF(D638&gt;=6.5,"D","E")))))))</f>
        <v>B1</v>
      </c>
      <c r="F638" s="178"/>
      <c r="G638" s="179"/>
    </row>
    <row r="639" spans="2:7" ht="30" customHeight="1">
      <c r="B639" s="95">
        <v>6</v>
      </c>
      <c r="C639" s="99" t="s">
        <v>422</v>
      </c>
      <c r="D639" s="86">
        <v>20.5</v>
      </c>
      <c r="E639" s="26" t="str">
        <f t="shared" si="88"/>
        <v>A1</v>
      </c>
      <c r="F639" s="178"/>
      <c r="G639" s="179"/>
    </row>
    <row r="640" spans="2:7" ht="18" customHeight="1">
      <c r="B640" s="94"/>
      <c r="C640" s="22"/>
      <c r="D640" s="23"/>
      <c r="E640" s="22"/>
      <c r="F640" s="180"/>
      <c r="G640" s="181"/>
    </row>
    <row r="641" spans="2:7" ht="18" customHeight="1">
      <c r="B641" s="94"/>
      <c r="C641" s="23" t="s">
        <v>401</v>
      </c>
      <c r="D641" s="23">
        <f>SUM(D634:D638)</f>
        <v>81.5</v>
      </c>
      <c r="E641" s="22"/>
      <c r="F641" s="191"/>
      <c r="G641" s="192"/>
    </row>
    <row r="642" spans="2:7" ht="18" customHeight="1">
      <c r="B642" s="94"/>
      <c r="C642" s="27" t="s">
        <v>423</v>
      </c>
      <c r="D642" s="28">
        <f>(D641/100)*100</f>
        <v>81.5</v>
      </c>
      <c r="E642" s="28" t="str">
        <f t="shared" ref="E642" si="89">IF(D642&gt;=91,"A1",IF(D642&gt;=81,"A2",IF(D642&gt;=71,"B1",IF(D642&gt;=61,"B2",IF(D642&gt;=51,"C1",IF(D642&gt;=41,"C2",IF(D642&gt;=33,"D","E")))))))</f>
        <v>A2</v>
      </c>
      <c r="F642" s="191"/>
      <c r="G642" s="192"/>
    </row>
    <row r="643" spans="2:7" ht="18" customHeight="1">
      <c r="B643" s="182" t="s">
        <v>424</v>
      </c>
      <c r="C643" s="168" t="s">
        <v>425</v>
      </c>
      <c r="D643" s="168"/>
      <c r="E643" s="170" t="s">
        <v>426</v>
      </c>
      <c r="F643" s="171"/>
      <c r="G643" s="172"/>
    </row>
    <row r="644" spans="2:7" ht="18" customHeight="1">
      <c r="B644" s="183"/>
      <c r="C644" s="169"/>
      <c r="D644" s="169"/>
      <c r="E644" s="173"/>
      <c r="F644" s="174"/>
      <c r="G644" s="175"/>
    </row>
    <row r="646" spans="2:7" ht="18" customHeight="1">
      <c r="B646" s="102"/>
      <c r="C646" s="193" t="s">
        <v>405</v>
      </c>
      <c r="D646" s="193"/>
      <c r="E646" s="193"/>
      <c r="F646" s="193"/>
      <c r="G646" s="194"/>
    </row>
    <row r="647" spans="2:7" ht="18" customHeight="1">
      <c r="B647" s="94"/>
      <c r="C647" s="185" t="s">
        <v>406</v>
      </c>
      <c r="D647" s="185"/>
      <c r="E647" s="185"/>
      <c r="F647" s="185"/>
      <c r="G647" s="186"/>
    </row>
    <row r="648" spans="2:7" ht="18" customHeight="1">
      <c r="B648" s="94"/>
      <c r="C648" s="185" t="s">
        <v>407</v>
      </c>
      <c r="D648" s="185"/>
      <c r="E648" s="185"/>
      <c r="F648" s="185"/>
      <c r="G648" s="186"/>
    </row>
    <row r="649" spans="2:7" ht="18" customHeight="1">
      <c r="B649" s="94"/>
      <c r="C649" s="195" t="s">
        <v>428</v>
      </c>
      <c r="D649" s="195"/>
      <c r="E649" s="195"/>
      <c r="F649" s="195"/>
      <c r="G649" s="196"/>
    </row>
    <row r="650" spans="2:7" ht="18" customHeight="1">
      <c r="B650" s="94"/>
      <c r="C650" s="185" t="s">
        <v>409</v>
      </c>
      <c r="D650" s="185"/>
      <c r="E650" s="185"/>
      <c r="F650" s="185"/>
      <c r="G650" s="186"/>
    </row>
    <row r="651" spans="2:7" ht="18" customHeight="1">
      <c r="B651" s="184" t="s">
        <v>410</v>
      </c>
      <c r="C651" s="185"/>
      <c r="D651" s="185"/>
      <c r="E651" s="185"/>
      <c r="F651" s="185"/>
      <c r="G651" s="186"/>
    </row>
    <row r="652" spans="2:7" ht="18" customHeight="1">
      <c r="B652" s="94" t="s">
        <v>411</v>
      </c>
      <c r="C652" s="187" t="s">
        <v>207</v>
      </c>
      <c r="D652" s="188"/>
      <c r="E652" s="96"/>
      <c r="F652" s="185"/>
      <c r="G652" s="186"/>
    </row>
    <row r="653" spans="2:7" ht="18" customHeight="1">
      <c r="B653" s="94" t="s">
        <v>31</v>
      </c>
      <c r="C653" s="187" t="s">
        <v>438</v>
      </c>
      <c r="D653" s="188"/>
      <c r="E653" s="22" t="s">
        <v>412</v>
      </c>
      <c r="F653" s="185">
        <v>31</v>
      </c>
      <c r="G653" s="186"/>
    </row>
    <row r="654" spans="2:7" ht="18" customHeight="1">
      <c r="B654" s="95" t="s">
        <v>413</v>
      </c>
      <c r="C654" s="23" t="s">
        <v>414</v>
      </c>
      <c r="D654" s="23" t="s">
        <v>415</v>
      </c>
      <c r="E654" s="23" t="s">
        <v>416</v>
      </c>
      <c r="F654" s="189"/>
      <c r="G654" s="190"/>
    </row>
    <row r="655" spans="2:7" ht="18" customHeight="1">
      <c r="B655" s="95">
        <v>1</v>
      </c>
      <c r="C655" s="24" t="s">
        <v>417</v>
      </c>
      <c r="D655" s="76">
        <v>13.5</v>
      </c>
      <c r="E655" s="26" t="str">
        <f>IF(D655&gt;=18,"A1",IF(D655&gt;=16,"A2",IF(D655&gt;=14,"B1",IF(D655&gt;=12,"B2",IF(D655&gt;=10,"C1",IF(D655&gt;=8,"C2",IF(D655&gt;=6.5,"D","E")))))))</f>
        <v>B2</v>
      </c>
      <c r="F655" s="189"/>
      <c r="G655" s="190"/>
    </row>
    <row r="656" spans="2:7" ht="18" customHeight="1">
      <c r="B656" s="95">
        <v>2</v>
      </c>
      <c r="C656" s="24" t="s">
        <v>418</v>
      </c>
      <c r="D656" s="76" t="s">
        <v>404</v>
      </c>
      <c r="E656" s="26" t="str">
        <f t="shared" ref="E656:E657" si="90">IF(D656&gt;=18,"A1",IF(D656&gt;=16,"A2",IF(D656&gt;=14,"B1",IF(D656&gt;=12,"B2",IF(D656&gt;=10,"C1",IF(D656&gt;=8,"C2",IF(D656&gt;=6.5,"D","E")))))))</f>
        <v>A1</v>
      </c>
      <c r="F656" s="176"/>
      <c r="G656" s="177"/>
    </row>
    <row r="657" spans="2:7" ht="18" customHeight="1">
      <c r="B657" s="95">
        <v>3</v>
      </c>
      <c r="C657" s="24" t="s">
        <v>419</v>
      </c>
      <c r="D657" s="76">
        <v>8.5</v>
      </c>
      <c r="E657" s="26" t="str">
        <f t="shared" si="90"/>
        <v>C2</v>
      </c>
      <c r="F657" s="178"/>
      <c r="G657" s="179"/>
    </row>
    <row r="658" spans="2:7" ht="18" customHeight="1">
      <c r="B658" s="95">
        <v>4</v>
      </c>
      <c r="C658" s="24" t="s">
        <v>420</v>
      </c>
      <c r="D658" s="86">
        <v>1.5</v>
      </c>
      <c r="E658" s="26"/>
      <c r="F658" s="178"/>
      <c r="G658" s="179"/>
    </row>
    <row r="659" spans="2:7" ht="18" customHeight="1">
      <c r="B659" s="95">
        <v>5</v>
      </c>
      <c r="C659" s="24" t="s">
        <v>421</v>
      </c>
      <c r="D659" s="76">
        <v>9</v>
      </c>
      <c r="E659" s="26" t="str">
        <f t="shared" ref="E659:E660" si="91">IF(D659&gt;=18,"A1",IF(D659&gt;=16,"A2",IF(D659&gt;=14,"B1",IF(D659&gt;=12,"B2",IF(D659&gt;=10,"C1",IF(D659&gt;=8,"C2",IF(D659&gt;=6.5,"D","E")))))))</f>
        <v>C2</v>
      </c>
      <c r="F659" s="178"/>
      <c r="G659" s="179"/>
    </row>
    <row r="660" spans="2:7" ht="27.75" customHeight="1">
      <c r="B660" s="95">
        <v>6</v>
      </c>
      <c r="C660" s="99" t="s">
        <v>422</v>
      </c>
      <c r="D660" s="76">
        <v>9.5</v>
      </c>
      <c r="E660" s="26" t="str">
        <f t="shared" si="91"/>
        <v>C2</v>
      </c>
      <c r="F660" s="178"/>
      <c r="G660" s="179"/>
    </row>
    <row r="661" spans="2:7" ht="18" customHeight="1">
      <c r="B661" s="94"/>
      <c r="C661" s="22"/>
      <c r="D661" s="23"/>
      <c r="E661" s="22"/>
      <c r="F661" s="180"/>
      <c r="G661" s="181"/>
    </row>
    <row r="662" spans="2:7" ht="18" customHeight="1">
      <c r="B662" s="94"/>
      <c r="C662" s="23" t="s">
        <v>401</v>
      </c>
      <c r="D662" s="23">
        <f>SUM(D655:D659)</f>
        <v>32.5</v>
      </c>
      <c r="E662" s="22"/>
      <c r="F662" s="191"/>
      <c r="G662" s="192"/>
    </row>
    <row r="663" spans="2:7" ht="18" customHeight="1">
      <c r="B663" s="94"/>
      <c r="C663" s="27" t="s">
        <v>423</v>
      </c>
      <c r="D663" s="28">
        <f>(D662/100)*100</f>
        <v>32.5</v>
      </c>
      <c r="E663" s="28" t="str">
        <f t="shared" ref="E663" si="92">IF(D663&gt;=91,"A1",IF(D663&gt;=81,"A2",IF(D663&gt;=71,"B1",IF(D663&gt;=61,"B2",IF(D663&gt;=51,"C1",IF(D663&gt;=41,"C2",IF(D663&gt;=33,"D","E")))))))</f>
        <v>E</v>
      </c>
      <c r="F663" s="191"/>
      <c r="G663" s="192"/>
    </row>
    <row r="664" spans="2:7" ht="18" customHeight="1">
      <c r="B664" s="182" t="s">
        <v>424</v>
      </c>
      <c r="C664" s="168" t="s">
        <v>425</v>
      </c>
      <c r="D664" s="168"/>
      <c r="E664" s="170" t="s">
        <v>426</v>
      </c>
      <c r="F664" s="171"/>
      <c r="G664" s="172"/>
    </row>
    <row r="665" spans="2:7" ht="18" customHeight="1">
      <c r="B665" s="183"/>
      <c r="C665" s="169"/>
      <c r="D665" s="169"/>
      <c r="E665" s="173"/>
      <c r="F665" s="174"/>
      <c r="G665" s="175"/>
    </row>
    <row r="667" spans="2:7" ht="18" customHeight="1">
      <c r="B667" s="102"/>
      <c r="C667" s="193" t="s">
        <v>405</v>
      </c>
      <c r="D667" s="193"/>
      <c r="E667" s="193"/>
      <c r="F667" s="193"/>
      <c r="G667" s="194"/>
    </row>
    <row r="668" spans="2:7" ht="18" customHeight="1">
      <c r="B668" s="94"/>
      <c r="C668" s="185" t="s">
        <v>406</v>
      </c>
      <c r="D668" s="185"/>
      <c r="E668" s="185"/>
      <c r="F668" s="185"/>
      <c r="G668" s="186"/>
    </row>
    <row r="669" spans="2:7" ht="18" customHeight="1">
      <c r="B669" s="94"/>
      <c r="C669" s="185" t="s">
        <v>407</v>
      </c>
      <c r="D669" s="185"/>
      <c r="E669" s="185"/>
      <c r="F669" s="185"/>
      <c r="G669" s="186"/>
    </row>
    <row r="670" spans="2:7" ht="18" customHeight="1">
      <c r="B670" s="94"/>
      <c r="C670" s="197" t="s">
        <v>439</v>
      </c>
      <c r="D670" s="197"/>
      <c r="E670" s="197"/>
      <c r="F670" s="197"/>
      <c r="G670" s="198"/>
    </row>
    <row r="671" spans="2:7" ht="18" customHeight="1">
      <c r="B671" s="94"/>
      <c r="C671" s="185" t="s">
        <v>409</v>
      </c>
      <c r="D671" s="185"/>
      <c r="E671" s="185"/>
      <c r="F671" s="185"/>
      <c r="G671" s="186"/>
    </row>
    <row r="672" spans="2:7" ht="18" customHeight="1">
      <c r="B672" s="184" t="s">
        <v>410</v>
      </c>
      <c r="C672" s="185"/>
      <c r="D672" s="185"/>
      <c r="E672" s="185"/>
      <c r="F672" s="185"/>
      <c r="G672" s="186"/>
    </row>
    <row r="673" spans="2:7" ht="18" customHeight="1">
      <c r="B673" s="94" t="s">
        <v>411</v>
      </c>
      <c r="C673" s="187" t="s">
        <v>207</v>
      </c>
      <c r="D673" s="188"/>
      <c r="E673" s="96"/>
      <c r="F673" s="185"/>
      <c r="G673" s="186"/>
    </row>
    <row r="674" spans="2:7" ht="18" customHeight="1">
      <c r="B674" s="94" t="s">
        <v>31</v>
      </c>
      <c r="C674" s="187" t="s">
        <v>440</v>
      </c>
      <c r="D674" s="188"/>
      <c r="E674" s="22" t="s">
        <v>412</v>
      </c>
      <c r="F674" s="185">
        <v>32</v>
      </c>
      <c r="G674" s="186"/>
    </row>
    <row r="675" spans="2:7" ht="18" customHeight="1">
      <c r="B675" s="95" t="s">
        <v>413</v>
      </c>
      <c r="C675" s="23" t="s">
        <v>414</v>
      </c>
      <c r="D675" s="23" t="s">
        <v>415</v>
      </c>
      <c r="E675" s="23" t="s">
        <v>416</v>
      </c>
      <c r="F675" s="189"/>
      <c r="G675" s="190"/>
    </row>
    <row r="676" spans="2:7" ht="18" customHeight="1">
      <c r="B676" s="95">
        <v>1</v>
      </c>
      <c r="C676" s="24" t="s">
        <v>417</v>
      </c>
      <c r="D676" s="76">
        <v>14</v>
      </c>
      <c r="E676" s="26" t="str">
        <f>IF(D676&gt;=18,"A1",IF(D676&gt;=16,"A2",IF(D676&gt;=14,"B1",IF(D676&gt;=12,"B2",IF(D676&gt;=10,"C1",IF(D676&gt;=8,"C2",IF(D676&gt;=6.5,"D","E")))))))</f>
        <v>B1</v>
      </c>
      <c r="F676" s="189"/>
      <c r="G676" s="190"/>
    </row>
    <row r="677" spans="2:7" ht="18" customHeight="1">
      <c r="B677" s="95">
        <v>2</v>
      </c>
      <c r="C677" s="24" t="s">
        <v>418</v>
      </c>
      <c r="D677" s="76">
        <v>12</v>
      </c>
      <c r="E677" s="26" t="str">
        <f t="shared" ref="E677:E679" si="93">IF(D677&gt;=18,"A1",IF(D677&gt;=16,"A2",IF(D677&gt;=14,"B1",IF(D677&gt;=12,"B2",IF(D677&gt;=10,"C1",IF(D677&gt;=8,"C2",IF(D677&gt;=6.5,"D","E")))))))</f>
        <v>B2</v>
      </c>
      <c r="F677" s="176"/>
      <c r="G677" s="177"/>
    </row>
    <row r="678" spans="2:7" ht="18" customHeight="1">
      <c r="B678" s="95">
        <v>3</v>
      </c>
      <c r="C678" s="24" t="s">
        <v>419</v>
      </c>
      <c r="D678" s="76">
        <v>11</v>
      </c>
      <c r="E678" s="26" t="str">
        <f t="shared" si="93"/>
        <v>C1</v>
      </c>
      <c r="F678" s="178"/>
      <c r="G678" s="179"/>
    </row>
    <row r="679" spans="2:7" ht="18" customHeight="1">
      <c r="B679" s="95">
        <v>4</v>
      </c>
      <c r="C679" s="24" t="s">
        <v>420</v>
      </c>
      <c r="D679" s="86">
        <v>9</v>
      </c>
      <c r="E679" s="26" t="str">
        <f t="shared" si="93"/>
        <v>C2</v>
      </c>
      <c r="F679" s="178"/>
      <c r="G679" s="179"/>
    </row>
    <row r="680" spans="2:7" ht="18" customHeight="1">
      <c r="B680" s="95">
        <v>5</v>
      </c>
      <c r="C680" s="24" t="s">
        <v>421</v>
      </c>
      <c r="D680" s="76">
        <v>10.5</v>
      </c>
      <c r="E680" s="26" t="str">
        <f t="shared" ref="E680:E681" si="94">IF(D680&gt;=18,"A1",IF(D680&gt;=16,"A2",IF(D680&gt;=14,"B1",IF(D680&gt;=12,"B2",IF(D680&gt;=10,"C1",IF(D680&gt;=8,"C2",IF(D680&gt;=6.5,"D","E")))))))</f>
        <v>C1</v>
      </c>
      <c r="F680" s="178"/>
      <c r="G680" s="179"/>
    </row>
    <row r="681" spans="2:7" ht="27" customHeight="1">
      <c r="B681" s="95">
        <v>6</v>
      </c>
      <c r="C681" s="99" t="s">
        <v>422</v>
      </c>
      <c r="D681" s="76">
        <v>15</v>
      </c>
      <c r="E681" s="26" t="str">
        <f t="shared" si="94"/>
        <v>B1</v>
      </c>
      <c r="F681" s="178"/>
      <c r="G681" s="179"/>
    </row>
    <row r="682" spans="2:7" ht="18" customHeight="1">
      <c r="B682" s="94"/>
      <c r="C682" s="22"/>
      <c r="D682" s="23"/>
      <c r="E682" s="22"/>
      <c r="F682" s="180"/>
      <c r="G682" s="181"/>
    </row>
    <row r="683" spans="2:7" ht="18" customHeight="1">
      <c r="B683" s="94"/>
      <c r="C683" s="23" t="s">
        <v>401</v>
      </c>
      <c r="D683" s="23">
        <f>SUM(D676:D680)</f>
        <v>56.5</v>
      </c>
      <c r="E683" s="22"/>
      <c r="F683" s="191"/>
      <c r="G683" s="192"/>
    </row>
    <row r="684" spans="2:7" ht="18" customHeight="1">
      <c r="B684" s="94"/>
      <c r="C684" s="27" t="s">
        <v>423</v>
      </c>
      <c r="D684" s="28">
        <f>(D683/100)*100</f>
        <v>56.499999999999993</v>
      </c>
      <c r="E684" s="28" t="str">
        <f t="shared" ref="E684" si="95">IF(D684&gt;=91,"A1",IF(D684&gt;=81,"A2",IF(D684&gt;=71,"B1",IF(D684&gt;=61,"B2",IF(D684&gt;=51,"C1",IF(D684&gt;=41,"C2",IF(D684&gt;=33,"D","E")))))))</f>
        <v>C1</v>
      </c>
      <c r="F684" s="191"/>
      <c r="G684" s="192"/>
    </row>
    <row r="685" spans="2:7" ht="18" customHeight="1">
      <c r="B685" s="182" t="s">
        <v>424</v>
      </c>
      <c r="C685" s="168" t="s">
        <v>425</v>
      </c>
      <c r="D685" s="168"/>
      <c r="E685" s="170" t="s">
        <v>426</v>
      </c>
      <c r="F685" s="171"/>
      <c r="G685" s="172"/>
    </row>
    <row r="686" spans="2:7" ht="18" customHeight="1">
      <c r="B686" s="183"/>
      <c r="C686" s="169"/>
      <c r="D686" s="169"/>
      <c r="E686" s="173"/>
      <c r="F686" s="174"/>
      <c r="G686" s="175"/>
    </row>
    <row r="688" spans="2:7" ht="18" customHeight="1">
      <c r="B688" s="102"/>
      <c r="C688" s="193" t="s">
        <v>405</v>
      </c>
      <c r="D688" s="193"/>
      <c r="E688" s="193"/>
      <c r="F688" s="193"/>
      <c r="G688" s="194"/>
    </row>
    <row r="689" spans="2:7" ht="18" customHeight="1">
      <c r="B689" s="94"/>
      <c r="C689" s="185" t="s">
        <v>406</v>
      </c>
      <c r="D689" s="185"/>
      <c r="E689" s="185"/>
      <c r="F689" s="185"/>
      <c r="G689" s="186"/>
    </row>
    <row r="690" spans="2:7" ht="18" customHeight="1">
      <c r="B690" s="94"/>
      <c r="C690" s="185" t="s">
        <v>407</v>
      </c>
      <c r="D690" s="185"/>
      <c r="E690" s="185"/>
      <c r="F690" s="185"/>
      <c r="G690" s="186"/>
    </row>
    <row r="691" spans="2:7" ht="18" customHeight="1">
      <c r="B691" s="94"/>
      <c r="C691" s="195" t="s">
        <v>441</v>
      </c>
      <c r="D691" s="195"/>
      <c r="E691" s="195"/>
      <c r="F691" s="195"/>
      <c r="G691" s="196"/>
    </row>
    <row r="692" spans="2:7" ht="18" customHeight="1">
      <c r="B692" s="94"/>
      <c r="C692" s="185" t="s">
        <v>409</v>
      </c>
      <c r="D692" s="185"/>
      <c r="E692" s="185"/>
      <c r="F692" s="185"/>
      <c r="G692" s="186"/>
    </row>
    <row r="693" spans="2:7" ht="18" customHeight="1">
      <c r="B693" s="184" t="s">
        <v>410</v>
      </c>
      <c r="C693" s="185"/>
      <c r="D693" s="185"/>
      <c r="E693" s="185"/>
      <c r="F693" s="185"/>
      <c r="G693" s="186"/>
    </row>
    <row r="694" spans="2:7" ht="18" customHeight="1">
      <c r="B694" s="94" t="s">
        <v>411</v>
      </c>
      <c r="C694" s="187" t="s">
        <v>3</v>
      </c>
      <c r="D694" s="188"/>
      <c r="E694" s="96"/>
      <c r="F694" s="185"/>
      <c r="G694" s="186"/>
    </row>
    <row r="695" spans="2:7" ht="18" customHeight="1">
      <c r="B695" s="94" t="s">
        <v>31</v>
      </c>
      <c r="C695" s="187" t="s">
        <v>381</v>
      </c>
      <c r="D695" s="188"/>
      <c r="E695" s="22" t="s">
        <v>412</v>
      </c>
      <c r="F695" s="185">
        <v>33</v>
      </c>
      <c r="G695" s="186"/>
    </row>
    <row r="696" spans="2:7" ht="18" customHeight="1">
      <c r="B696" s="95" t="s">
        <v>413</v>
      </c>
      <c r="C696" s="23" t="s">
        <v>414</v>
      </c>
      <c r="D696" s="23" t="s">
        <v>415</v>
      </c>
      <c r="E696" s="23" t="s">
        <v>416</v>
      </c>
      <c r="F696" s="189"/>
      <c r="G696" s="190"/>
    </row>
    <row r="697" spans="2:7" ht="18" customHeight="1">
      <c r="B697" s="95">
        <v>1</v>
      </c>
      <c r="C697" s="24" t="s">
        <v>417</v>
      </c>
      <c r="D697" s="76">
        <v>15</v>
      </c>
      <c r="E697" s="26" t="str">
        <f>IF(D697&gt;=18,"A1",IF(D697&gt;=16,"A2",IF(D697&gt;=14,"B1",IF(D697&gt;=12,"B2",IF(D697&gt;=10,"C1",IF(D697&gt;=8,"C2",IF(D697&gt;=6.5,"D","E")))))))</f>
        <v>B1</v>
      </c>
      <c r="F697" s="189"/>
      <c r="G697" s="190"/>
    </row>
    <row r="698" spans="2:7" ht="18" customHeight="1">
      <c r="B698" s="95">
        <v>2</v>
      </c>
      <c r="C698" s="24" t="s">
        <v>442</v>
      </c>
      <c r="D698" s="76">
        <v>19</v>
      </c>
      <c r="E698" s="26" t="str">
        <f t="shared" ref="E698:E700" si="96">IF(D698&gt;=18,"A1",IF(D698&gt;=16,"A2",IF(D698&gt;=14,"B1",IF(D698&gt;=12,"B2",IF(D698&gt;=10,"C1",IF(D698&gt;=8,"C2",IF(D698&gt;=6.5,"D","E")))))))</f>
        <v>A1</v>
      </c>
      <c r="F698" s="176"/>
      <c r="G698" s="177"/>
    </row>
    <row r="699" spans="2:7" ht="18" customHeight="1">
      <c r="B699" s="95">
        <v>3</v>
      </c>
      <c r="C699" s="24" t="s">
        <v>419</v>
      </c>
      <c r="D699" s="76">
        <v>10.5</v>
      </c>
      <c r="E699" s="26" t="str">
        <f t="shared" si="96"/>
        <v>C1</v>
      </c>
      <c r="F699" s="178"/>
      <c r="G699" s="179"/>
    </row>
    <row r="700" spans="2:7" ht="18" customHeight="1">
      <c r="B700" s="95">
        <v>4</v>
      </c>
      <c r="C700" s="24" t="s">
        <v>420</v>
      </c>
      <c r="D700" s="86">
        <v>10.5</v>
      </c>
      <c r="E700" s="26" t="str">
        <f t="shared" si="96"/>
        <v>C1</v>
      </c>
      <c r="F700" s="178"/>
      <c r="G700" s="179"/>
    </row>
    <row r="701" spans="2:7" ht="18" customHeight="1">
      <c r="B701" s="95">
        <v>5</v>
      </c>
      <c r="C701" s="24" t="s">
        <v>421</v>
      </c>
      <c r="D701" s="76">
        <v>16.5</v>
      </c>
      <c r="E701" s="26" t="str">
        <f t="shared" ref="E701:E702" si="97">IF(D701&gt;=18,"A1",IF(D701&gt;=16,"A2",IF(D701&gt;=14,"B1",IF(D701&gt;=12,"B2",IF(D701&gt;=10,"C1",IF(D701&gt;=8,"C2",IF(D701&gt;=6.5,"D","E")))))))</f>
        <v>A2</v>
      </c>
      <c r="F701" s="178"/>
      <c r="G701" s="179"/>
    </row>
    <row r="702" spans="2:7" ht="30" customHeight="1">
      <c r="B702" s="95">
        <v>6</v>
      </c>
      <c r="C702" s="99" t="s">
        <v>422</v>
      </c>
      <c r="D702" s="76">
        <v>13.5</v>
      </c>
      <c r="E702" s="26" t="str">
        <f t="shared" si="97"/>
        <v>B2</v>
      </c>
      <c r="F702" s="178"/>
      <c r="G702" s="179"/>
    </row>
    <row r="703" spans="2:7" ht="18" customHeight="1">
      <c r="B703" s="94"/>
      <c r="C703" s="22"/>
      <c r="D703" s="23"/>
      <c r="E703" s="22"/>
      <c r="F703" s="180"/>
      <c r="G703" s="181"/>
    </row>
    <row r="704" spans="2:7" ht="18" customHeight="1">
      <c r="B704" s="94"/>
      <c r="C704" s="23" t="s">
        <v>401</v>
      </c>
      <c r="D704" s="23">
        <f>SUM(D697:D701)</f>
        <v>71.5</v>
      </c>
      <c r="E704" s="22"/>
      <c r="F704" s="191"/>
      <c r="G704" s="192"/>
    </row>
    <row r="705" spans="2:7" ht="18" customHeight="1">
      <c r="B705" s="94"/>
      <c r="C705" s="27" t="s">
        <v>423</v>
      </c>
      <c r="D705" s="28">
        <f>(D704/100)*100</f>
        <v>71.5</v>
      </c>
      <c r="E705" s="28" t="str">
        <f t="shared" ref="E705" si="98">IF(D705&gt;=91,"A1",IF(D705&gt;=81,"A2",IF(D705&gt;=71,"B1",IF(D705&gt;=61,"B2",IF(D705&gt;=51,"C1",IF(D705&gt;=41,"C2",IF(D705&gt;=33,"D","E")))))))</f>
        <v>B1</v>
      </c>
      <c r="F705" s="191"/>
      <c r="G705" s="192"/>
    </row>
    <row r="706" spans="2:7" ht="18" customHeight="1">
      <c r="B706" s="182" t="s">
        <v>424</v>
      </c>
      <c r="C706" s="168" t="s">
        <v>425</v>
      </c>
      <c r="D706" s="168"/>
      <c r="E706" s="170" t="s">
        <v>426</v>
      </c>
      <c r="F706" s="171"/>
      <c r="G706" s="172"/>
    </row>
    <row r="707" spans="2:7" ht="18" customHeight="1">
      <c r="B707" s="183"/>
      <c r="C707" s="169"/>
      <c r="D707" s="169"/>
      <c r="E707" s="173"/>
      <c r="F707" s="174"/>
      <c r="G707" s="175"/>
    </row>
  </sheetData>
  <mergeCells count="590">
    <mergeCell ref="C2:G2"/>
    <mergeCell ref="C3:G3"/>
    <mergeCell ref="C4:G4"/>
    <mergeCell ref="C5:G5"/>
    <mergeCell ref="C6:G6"/>
    <mergeCell ref="B7:G7"/>
    <mergeCell ref="C8:D8"/>
    <mergeCell ref="F8:G8"/>
    <mergeCell ref="C9:D9"/>
    <mergeCell ref="F9:G9"/>
    <mergeCell ref="C23:G23"/>
    <mergeCell ref="C24:G24"/>
    <mergeCell ref="C25:G25"/>
    <mergeCell ref="C26:G26"/>
    <mergeCell ref="C27:G27"/>
    <mergeCell ref="B28:G28"/>
    <mergeCell ref="C29:D29"/>
    <mergeCell ref="F29:G29"/>
    <mergeCell ref="C30:D30"/>
    <mergeCell ref="F30:G30"/>
    <mergeCell ref="F31:G31"/>
    <mergeCell ref="F38:G38"/>
    <mergeCell ref="F39:G39"/>
    <mergeCell ref="F40:G40"/>
    <mergeCell ref="C46:G46"/>
    <mergeCell ref="C47:G47"/>
    <mergeCell ref="C48:G48"/>
    <mergeCell ref="C49:G49"/>
    <mergeCell ref="C50:G50"/>
    <mergeCell ref="E41:G42"/>
    <mergeCell ref="C41:D42"/>
    <mergeCell ref="B51:G51"/>
    <mergeCell ref="C52:D52"/>
    <mergeCell ref="F52:G52"/>
    <mergeCell ref="C53:D53"/>
    <mergeCell ref="F53:G53"/>
    <mergeCell ref="F54:G54"/>
    <mergeCell ref="F55:G55"/>
    <mergeCell ref="F62:G62"/>
    <mergeCell ref="F63:G63"/>
    <mergeCell ref="C68:G68"/>
    <mergeCell ref="C69:G69"/>
    <mergeCell ref="C70:G70"/>
    <mergeCell ref="C71:G71"/>
    <mergeCell ref="C72:G72"/>
    <mergeCell ref="B73:G73"/>
    <mergeCell ref="C74:D74"/>
    <mergeCell ref="F74:G74"/>
    <mergeCell ref="C75:D75"/>
    <mergeCell ref="F75:G75"/>
    <mergeCell ref="F76:G76"/>
    <mergeCell ref="F77:G77"/>
    <mergeCell ref="F84:G84"/>
    <mergeCell ref="F85:G85"/>
    <mergeCell ref="C89:G89"/>
    <mergeCell ref="C90:G90"/>
    <mergeCell ref="C91:G91"/>
    <mergeCell ref="C92:G92"/>
    <mergeCell ref="C93:G93"/>
    <mergeCell ref="B94:G94"/>
    <mergeCell ref="C95:D95"/>
    <mergeCell ref="F95:G95"/>
    <mergeCell ref="C96:D96"/>
    <mergeCell ref="F96:G96"/>
    <mergeCell ref="F97:G97"/>
    <mergeCell ref="F98:G98"/>
    <mergeCell ref="F105:G105"/>
    <mergeCell ref="F106:G106"/>
    <mergeCell ref="C111:G111"/>
    <mergeCell ref="C112:G112"/>
    <mergeCell ref="C113:G113"/>
    <mergeCell ref="C114:G114"/>
    <mergeCell ref="C115:G115"/>
    <mergeCell ref="B116:G116"/>
    <mergeCell ref="C117:D117"/>
    <mergeCell ref="F117:G117"/>
    <mergeCell ref="C118:D118"/>
    <mergeCell ref="F118:G118"/>
    <mergeCell ref="F119:G119"/>
    <mergeCell ref="F120:G120"/>
    <mergeCell ref="F127:G127"/>
    <mergeCell ref="F128:G128"/>
    <mergeCell ref="C132:G132"/>
    <mergeCell ref="C133:G133"/>
    <mergeCell ref="C134:G134"/>
    <mergeCell ref="C135:G135"/>
    <mergeCell ref="C136:G136"/>
    <mergeCell ref="B137:G137"/>
    <mergeCell ref="C138:D138"/>
    <mergeCell ref="F138:G138"/>
    <mergeCell ref="C139:D139"/>
    <mergeCell ref="F139:G139"/>
    <mergeCell ref="F140:G140"/>
    <mergeCell ref="F141:G141"/>
    <mergeCell ref="F148:G148"/>
    <mergeCell ref="F149:G149"/>
    <mergeCell ref="C177:G177"/>
    <mergeCell ref="C178:G178"/>
    <mergeCell ref="C179:G179"/>
    <mergeCell ref="C154:G154"/>
    <mergeCell ref="C155:G155"/>
    <mergeCell ref="C156:G156"/>
    <mergeCell ref="C157:G157"/>
    <mergeCell ref="C158:G158"/>
    <mergeCell ref="B159:G159"/>
    <mergeCell ref="C160:D160"/>
    <mergeCell ref="F160:G160"/>
    <mergeCell ref="C161:D161"/>
    <mergeCell ref="F161:G161"/>
    <mergeCell ref="C196:G196"/>
    <mergeCell ref="C197:G197"/>
    <mergeCell ref="C198:G198"/>
    <mergeCell ref="C199:G199"/>
    <mergeCell ref="C200:G200"/>
    <mergeCell ref="B201:G201"/>
    <mergeCell ref="C202:D202"/>
    <mergeCell ref="F202:G202"/>
    <mergeCell ref="C203:D203"/>
    <mergeCell ref="F203:G203"/>
    <mergeCell ref="F204:G204"/>
    <mergeCell ref="F205:G205"/>
    <mergeCell ref="F212:G212"/>
    <mergeCell ref="F213:G213"/>
    <mergeCell ref="C218:G218"/>
    <mergeCell ref="C219:G219"/>
    <mergeCell ref="C220:G220"/>
    <mergeCell ref="C221:G221"/>
    <mergeCell ref="C222:G222"/>
    <mergeCell ref="B223:G223"/>
    <mergeCell ref="C224:D224"/>
    <mergeCell ref="F224:G224"/>
    <mergeCell ref="C225:D225"/>
    <mergeCell ref="F225:G225"/>
    <mergeCell ref="F226:G226"/>
    <mergeCell ref="F227:G227"/>
    <mergeCell ref="F234:G234"/>
    <mergeCell ref="F235:G235"/>
    <mergeCell ref="F228:G233"/>
    <mergeCell ref="C239:G239"/>
    <mergeCell ref="C240:G240"/>
    <mergeCell ref="C241:G241"/>
    <mergeCell ref="C242:G242"/>
    <mergeCell ref="C243:G243"/>
    <mergeCell ref="B244:G244"/>
    <mergeCell ref="C245:D245"/>
    <mergeCell ref="F245:G245"/>
    <mergeCell ref="C246:D246"/>
    <mergeCell ref="F246:G246"/>
    <mergeCell ref="F247:G247"/>
    <mergeCell ref="F248:G248"/>
    <mergeCell ref="F255:G255"/>
    <mergeCell ref="F256:G256"/>
    <mergeCell ref="C261:G261"/>
    <mergeCell ref="C262:G262"/>
    <mergeCell ref="C263:G263"/>
    <mergeCell ref="C264:G264"/>
    <mergeCell ref="C265:G265"/>
    <mergeCell ref="F249:G254"/>
    <mergeCell ref="B266:G266"/>
    <mergeCell ref="C267:D267"/>
    <mergeCell ref="F267:G267"/>
    <mergeCell ref="C268:D268"/>
    <mergeCell ref="F268:G268"/>
    <mergeCell ref="F269:G269"/>
    <mergeCell ref="F270:G270"/>
    <mergeCell ref="F277:G277"/>
    <mergeCell ref="F278:G278"/>
    <mergeCell ref="F271:G276"/>
    <mergeCell ref="C283:G283"/>
    <mergeCell ref="C284:G284"/>
    <mergeCell ref="C285:G285"/>
    <mergeCell ref="C286:G286"/>
    <mergeCell ref="C287:G287"/>
    <mergeCell ref="B288:G288"/>
    <mergeCell ref="C289:D289"/>
    <mergeCell ref="F289:G289"/>
    <mergeCell ref="C290:D290"/>
    <mergeCell ref="F290:G290"/>
    <mergeCell ref="F291:G291"/>
    <mergeCell ref="F292:G292"/>
    <mergeCell ref="F299:G299"/>
    <mergeCell ref="F300:G300"/>
    <mergeCell ref="C305:G305"/>
    <mergeCell ref="C306:G306"/>
    <mergeCell ref="C307:G307"/>
    <mergeCell ref="C308:G308"/>
    <mergeCell ref="C309:G309"/>
    <mergeCell ref="C301:D302"/>
    <mergeCell ref="E301:G302"/>
    <mergeCell ref="B310:G310"/>
    <mergeCell ref="C311:D311"/>
    <mergeCell ref="F311:G311"/>
    <mergeCell ref="C312:D312"/>
    <mergeCell ref="F312:G312"/>
    <mergeCell ref="F313:G313"/>
    <mergeCell ref="F314:G314"/>
    <mergeCell ref="F321:G321"/>
    <mergeCell ref="F322:G322"/>
    <mergeCell ref="C351:G351"/>
    <mergeCell ref="C352:G352"/>
    <mergeCell ref="C353:G353"/>
    <mergeCell ref="C327:G327"/>
    <mergeCell ref="C328:G328"/>
    <mergeCell ref="C329:G329"/>
    <mergeCell ref="C330:G330"/>
    <mergeCell ref="C331:G331"/>
    <mergeCell ref="B332:G332"/>
    <mergeCell ref="C333:D333"/>
    <mergeCell ref="F333:G333"/>
    <mergeCell ref="C334:D334"/>
    <mergeCell ref="F334:G334"/>
    <mergeCell ref="C371:G371"/>
    <mergeCell ref="C372:G372"/>
    <mergeCell ref="C373:G373"/>
    <mergeCell ref="C374:G374"/>
    <mergeCell ref="C375:G375"/>
    <mergeCell ref="B376:G376"/>
    <mergeCell ref="C377:D377"/>
    <mergeCell ref="F377:G377"/>
    <mergeCell ref="C378:D378"/>
    <mergeCell ref="F378:G378"/>
    <mergeCell ref="F379:G379"/>
    <mergeCell ref="F380:G380"/>
    <mergeCell ref="F387:G387"/>
    <mergeCell ref="F388:G388"/>
    <mergeCell ref="C393:G393"/>
    <mergeCell ref="C394:G394"/>
    <mergeCell ref="C395:G395"/>
    <mergeCell ref="C396:G396"/>
    <mergeCell ref="C397:G397"/>
    <mergeCell ref="B398:G398"/>
    <mergeCell ref="C399:D399"/>
    <mergeCell ref="F399:G399"/>
    <mergeCell ref="C400:D400"/>
    <mergeCell ref="F400:G400"/>
    <mergeCell ref="F401:G401"/>
    <mergeCell ref="F402:G402"/>
    <mergeCell ref="F409:G409"/>
    <mergeCell ref="F410:G410"/>
    <mergeCell ref="C414:G414"/>
    <mergeCell ref="C415:G415"/>
    <mergeCell ref="C416:G416"/>
    <mergeCell ref="C417:G417"/>
    <mergeCell ref="C418:G418"/>
    <mergeCell ref="B419:G419"/>
    <mergeCell ref="C420:D420"/>
    <mergeCell ref="F420:G420"/>
    <mergeCell ref="C421:D421"/>
    <mergeCell ref="F421:G421"/>
    <mergeCell ref="F422:G422"/>
    <mergeCell ref="F423:G423"/>
    <mergeCell ref="F430:G430"/>
    <mergeCell ref="F431:G431"/>
    <mergeCell ref="C435:G435"/>
    <mergeCell ref="C436:G436"/>
    <mergeCell ref="C437:G437"/>
    <mergeCell ref="C438:G438"/>
    <mergeCell ref="C439:G439"/>
    <mergeCell ref="B440:G440"/>
    <mergeCell ref="C441:D441"/>
    <mergeCell ref="F441:G441"/>
    <mergeCell ref="C442:D442"/>
    <mergeCell ref="F442:G442"/>
    <mergeCell ref="F443:G443"/>
    <mergeCell ref="F444:G444"/>
    <mergeCell ref="F451:G451"/>
    <mergeCell ref="F452:G452"/>
    <mergeCell ref="C456:G456"/>
    <mergeCell ref="C457:G457"/>
    <mergeCell ref="C458:G458"/>
    <mergeCell ref="C459:G459"/>
    <mergeCell ref="C460:G460"/>
    <mergeCell ref="B461:G461"/>
    <mergeCell ref="C462:D462"/>
    <mergeCell ref="F462:G462"/>
    <mergeCell ref="C463:D463"/>
    <mergeCell ref="F463:G463"/>
    <mergeCell ref="F464:G464"/>
    <mergeCell ref="F465:G465"/>
    <mergeCell ref="F472:G472"/>
    <mergeCell ref="F473:G473"/>
    <mergeCell ref="C477:G477"/>
    <mergeCell ref="C478:G478"/>
    <mergeCell ref="C479:G479"/>
    <mergeCell ref="C480:G480"/>
    <mergeCell ref="C481:G481"/>
    <mergeCell ref="B482:G482"/>
    <mergeCell ref="C483:D483"/>
    <mergeCell ref="F483:G483"/>
    <mergeCell ref="C484:D484"/>
    <mergeCell ref="F484:G484"/>
    <mergeCell ref="F485:G485"/>
    <mergeCell ref="F486:G486"/>
    <mergeCell ref="F493:G493"/>
    <mergeCell ref="F494:G494"/>
    <mergeCell ref="C498:G498"/>
    <mergeCell ref="C499:G499"/>
    <mergeCell ref="C500:G500"/>
    <mergeCell ref="C501:G501"/>
    <mergeCell ref="C502:G502"/>
    <mergeCell ref="B503:G503"/>
    <mergeCell ref="C504:D504"/>
    <mergeCell ref="F504:G504"/>
    <mergeCell ref="C505:D505"/>
    <mergeCell ref="F505:G505"/>
    <mergeCell ref="F506:G506"/>
    <mergeCell ref="F507:G507"/>
    <mergeCell ref="F514:G514"/>
    <mergeCell ref="F515:G515"/>
    <mergeCell ref="C519:G519"/>
    <mergeCell ref="C520:G520"/>
    <mergeCell ref="C521:G521"/>
    <mergeCell ref="C522:G522"/>
    <mergeCell ref="C523:G523"/>
    <mergeCell ref="C516:D517"/>
    <mergeCell ref="E516:G517"/>
    <mergeCell ref="F508:G513"/>
    <mergeCell ref="B524:G524"/>
    <mergeCell ref="C525:D525"/>
    <mergeCell ref="F525:G525"/>
    <mergeCell ref="C526:D526"/>
    <mergeCell ref="F526:G526"/>
    <mergeCell ref="F527:G527"/>
    <mergeCell ref="F528:G528"/>
    <mergeCell ref="F535:G535"/>
    <mergeCell ref="F536:G536"/>
    <mergeCell ref="C562:G562"/>
    <mergeCell ref="C563:G563"/>
    <mergeCell ref="C564:G564"/>
    <mergeCell ref="C565:G565"/>
    <mergeCell ref="C558:D559"/>
    <mergeCell ref="E558:G559"/>
    <mergeCell ref="C540:G540"/>
    <mergeCell ref="C541:G541"/>
    <mergeCell ref="C542:G542"/>
    <mergeCell ref="C543:G543"/>
    <mergeCell ref="C544:G544"/>
    <mergeCell ref="B545:G545"/>
    <mergeCell ref="C546:D546"/>
    <mergeCell ref="F546:G546"/>
    <mergeCell ref="C547:D547"/>
    <mergeCell ref="F547:G547"/>
    <mergeCell ref="C582:G582"/>
    <mergeCell ref="C583:G583"/>
    <mergeCell ref="C584:G584"/>
    <mergeCell ref="C585:G585"/>
    <mergeCell ref="C586:G586"/>
    <mergeCell ref="B587:G587"/>
    <mergeCell ref="C588:D588"/>
    <mergeCell ref="F588:G588"/>
    <mergeCell ref="C589:D589"/>
    <mergeCell ref="F589:G589"/>
    <mergeCell ref="F590:G590"/>
    <mergeCell ref="F591:G591"/>
    <mergeCell ref="F598:G598"/>
    <mergeCell ref="F599:G599"/>
    <mergeCell ref="C604:G604"/>
    <mergeCell ref="C605:G605"/>
    <mergeCell ref="C606:G606"/>
    <mergeCell ref="C607:G607"/>
    <mergeCell ref="C608:G608"/>
    <mergeCell ref="B609:G609"/>
    <mergeCell ref="C610:D610"/>
    <mergeCell ref="F610:G610"/>
    <mergeCell ref="C611:D611"/>
    <mergeCell ref="F611:G611"/>
    <mergeCell ref="F612:G612"/>
    <mergeCell ref="F613:G613"/>
    <mergeCell ref="F620:G620"/>
    <mergeCell ref="F621:G621"/>
    <mergeCell ref="C625:G625"/>
    <mergeCell ref="C626:G626"/>
    <mergeCell ref="C627:G627"/>
    <mergeCell ref="C628:G628"/>
    <mergeCell ref="C629:G629"/>
    <mergeCell ref="B630:G630"/>
    <mergeCell ref="C631:D631"/>
    <mergeCell ref="F631:G631"/>
    <mergeCell ref="C632:D632"/>
    <mergeCell ref="F632:G632"/>
    <mergeCell ref="F633:G633"/>
    <mergeCell ref="F634:G634"/>
    <mergeCell ref="F641:G641"/>
    <mergeCell ref="F642:G642"/>
    <mergeCell ref="C646:G646"/>
    <mergeCell ref="C647:G647"/>
    <mergeCell ref="C648:G648"/>
    <mergeCell ref="C649:G649"/>
    <mergeCell ref="C650:G650"/>
    <mergeCell ref="B651:G651"/>
    <mergeCell ref="C652:D652"/>
    <mergeCell ref="F652:G652"/>
    <mergeCell ref="C653:D653"/>
    <mergeCell ref="F653:G653"/>
    <mergeCell ref="F654:G654"/>
    <mergeCell ref="F655:G655"/>
    <mergeCell ref="F662:G662"/>
    <mergeCell ref="F663:G663"/>
    <mergeCell ref="C667:G667"/>
    <mergeCell ref="C668:G668"/>
    <mergeCell ref="C669:G669"/>
    <mergeCell ref="C670:G670"/>
    <mergeCell ref="C671:G671"/>
    <mergeCell ref="B672:G672"/>
    <mergeCell ref="C673:D673"/>
    <mergeCell ref="F673:G673"/>
    <mergeCell ref="C674:D674"/>
    <mergeCell ref="F674:G674"/>
    <mergeCell ref="F695:G695"/>
    <mergeCell ref="F696:G696"/>
    <mergeCell ref="F697:G697"/>
    <mergeCell ref="F704:G704"/>
    <mergeCell ref="F705:G705"/>
    <mergeCell ref="F675:G675"/>
    <mergeCell ref="F676:G676"/>
    <mergeCell ref="F683:G683"/>
    <mergeCell ref="F684:G684"/>
    <mergeCell ref="C688:G688"/>
    <mergeCell ref="C689:G689"/>
    <mergeCell ref="C690:G690"/>
    <mergeCell ref="C691:G691"/>
    <mergeCell ref="C692:G692"/>
    <mergeCell ref="B20:B21"/>
    <mergeCell ref="B41:B42"/>
    <mergeCell ref="B64:B65"/>
    <mergeCell ref="B86:B87"/>
    <mergeCell ref="B107:B108"/>
    <mergeCell ref="B129:B130"/>
    <mergeCell ref="B150:B151"/>
    <mergeCell ref="B172:B173"/>
    <mergeCell ref="B193:B194"/>
    <mergeCell ref="B180:G180"/>
    <mergeCell ref="C181:D181"/>
    <mergeCell ref="F181:G181"/>
    <mergeCell ref="C182:D182"/>
    <mergeCell ref="F182:G182"/>
    <mergeCell ref="F183:G183"/>
    <mergeCell ref="F184:G184"/>
    <mergeCell ref="F191:G191"/>
    <mergeCell ref="F192:G192"/>
    <mergeCell ref="F162:G162"/>
    <mergeCell ref="F163:G163"/>
    <mergeCell ref="F170:G170"/>
    <mergeCell ref="F171:G171"/>
    <mergeCell ref="C175:G175"/>
    <mergeCell ref="C176:G176"/>
    <mergeCell ref="B214:B215"/>
    <mergeCell ref="B236:B237"/>
    <mergeCell ref="B257:B258"/>
    <mergeCell ref="B279:B280"/>
    <mergeCell ref="B301:B302"/>
    <mergeCell ref="B323:B324"/>
    <mergeCell ref="B345:B346"/>
    <mergeCell ref="B367:B368"/>
    <mergeCell ref="B389:B390"/>
    <mergeCell ref="B354:G354"/>
    <mergeCell ref="C355:D355"/>
    <mergeCell ref="F355:G355"/>
    <mergeCell ref="C356:D356"/>
    <mergeCell ref="F356:G356"/>
    <mergeCell ref="F357:G357"/>
    <mergeCell ref="F358:G358"/>
    <mergeCell ref="F365:G365"/>
    <mergeCell ref="F366:G366"/>
    <mergeCell ref="F335:G335"/>
    <mergeCell ref="F336:G336"/>
    <mergeCell ref="F343:G343"/>
    <mergeCell ref="F344:G344"/>
    <mergeCell ref="C349:G349"/>
    <mergeCell ref="C350:G350"/>
    <mergeCell ref="B411:B412"/>
    <mergeCell ref="B432:B433"/>
    <mergeCell ref="B453:B454"/>
    <mergeCell ref="B474:B475"/>
    <mergeCell ref="B495:B496"/>
    <mergeCell ref="B516:B517"/>
    <mergeCell ref="B537:B538"/>
    <mergeCell ref="B558:B559"/>
    <mergeCell ref="B579:B580"/>
    <mergeCell ref="B566:G566"/>
    <mergeCell ref="C567:D567"/>
    <mergeCell ref="F567:G567"/>
    <mergeCell ref="C568:D568"/>
    <mergeCell ref="F568:G568"/>
    <mergeCell ref="F569:G569"/>
    <mergeCell ref="F570:G570"/>
    <mergeCell ref="F577:G577"/>
    <mergeCell ref="F578:G578"/>
    <mergeCell ref="F571:G576"/>
    <mergeCell ref="F548:G548"/>
    <mergeCell ref="F549:G549"/>
    <mergeCell ref="F556:G556"/>
    <mergeCell ref="F557:G557"/>
    <mergeCell ref="C561:G561"/>
    <mergeCell ref="B600:B601"/>
    <mergeCell ref="B622:B623"/>
    <mergeCell ref="B643:B644"/>
    <mergeCell ref="B664:B665"/>
    <mergeCell ref="B685:B686"/>
    <mergeCell ref="B706:B707"/>
    <mergeCell ref="C706:D707"/>
    <mergeCell ref="E706:G707"/>
    <mergeCell ref="C685:D686"/>
    <mergeCell ref="E685:G686"/>
    <mergeCell ref="C664:D665"/>
    <mergeCell ref="E664:G665"/>
    <mergeCell ref="C643:D644"/>
    <mergeCell ref="E643:G644"/>
    <mergeCell ref="C622:D623"/>
    <mergeCell ref="E622:G623"/>
    <mergeCell ref="C600:D601"/>
    <mergeCell ref="E600:G601"/>
    <mergeCell ref="F677:G682"/>
    <mergeCell ref="F698:G703"/>
    <mergeCell ref="B693:G693"/>
    <mergeCell ref="C694:D694"/>
    <mergeCell ref="F694:G694"/>
    <mergeCell ref="C695:D695"/>
    <mergeCell ref="C579:D580"/>
    <mergeCell ref="E579:G580"/>
    <mergeCell ref="F592:G597"/>
    <mergeCell ref="F614:G619"/>
    <mergeCell ref="F635:G640"/>
    <mergeCell ref="F656:G661"/>
    <mergeCell ref="E367:G368"/>
    <mergeCell ref="F11:G18"/>
    <mergeCell ref="F99:G104"/>
    <mergeCell ref="F206:G211"/>
    <mergeCell ref="F315:G320"/>
    <mergeCell ref="F424:G429"/>
    <mergeCell ref="F529:G534"/>
    <mergeCell ref="F550:G555"/>
    <mergeCell ref="C537:D538"/>
    <mergeCell ref="E537:G538"/>
    <mergeCell ref="F293:G298"/>
    <mergeCell ref="C86:D87"/>
    <mergeCell ref="E86:G87"/>
    <mergeCell ref="C495:D496"/>
    <mergeCell ref="E495:G496"/>
    <mergeCell ref="C474:D475"/>
    <mergeCell ref="E474:G475"/>
    <mergeCell ref="C453:D454"/>
    <mergeCell ref="E453:G454"/>
    <mergeCell ref="C432:D433"/>
    <mergeCell ref="E432:G433"/>
    <mergeCell ref="F445:G450"/>
    <mergeCell ref="F466:G471"/>
    <mergeCell ref="F487:G492"/>
    <mergeCell ref="C367:D368"/>
    <mergeCell ref="C20:D21"/>
    <mergeCell ref="E20:G21"/>
    <mergeCell ref="F32:G37"/>
    <mergeCell ref="F56:G61"/>
    <mergeCell ref="F78:G83"/>
    <mergeCell ref="C193:D194"/>
    <mergeCell ref="E193:G194"/>
    <mergeCell ref="C172:D173"/>
    <mergeCell ref="E172:G173"/>
    <mergeCell ref="C150:D151"/>
    <mergeCell ref="E150:G151"/>
    <mergeCell ref="C129:D130"/>
    <mergeCell ref="E129:G130"/>
    <mergeCell ref="C107:D108"/>
    <mergeCell ref="E107:G108"/>
    <mergeCell ref="F121:G126"/>
    <mergeCell ref="F142:G147"/>
    <mergeCell ref="C64:D65"/>
    <mergeCell ref="E64:G65"/>
    <mergeCell ref="C411:D412"/>
    <mergeCell ref="E411:G412"/>
    <mergeCell ref="C389:D390"/>
    <mergeCell ref="C345:D346"/>
    <mergeCell ref="E345:G346"/>
    <mergeCell ref="C323:D324"/>
    <mergeCell ref="E323:G324"/>
    <mergeCell ref="F337:G342"/>
    <mergeCell ref="F359:G364"/>
    <mergeCell ref="F381:G386"/>
    <mergeCell ref="C279:D280"/>
    <mergeCell ref="E279:G280"/>
    <mergeCell ref="F164:G169"/>
    <mergeCell ref="F185:G190"/>
    <mergeCell ref="E389:G390"/>
    <mergeCell ref="F403:G408"/>
    <mergeCell ref="C257:D258"/>
    <mergeCell ref="E257:G258"/>
    <mergeCell ref="C236:D237"/>
    <mergeCell ref="E236:G237"/>
    <mergeCell ref="C214:D215"/>
    <mergeCell ref="E214:G215"/>
  </mergeCells>
  <pageMargins left="0.17" right="0.23" top="0.37" bottom="0.38" header="0.16" footer="0.16"/>
  <pageSetup scale="90" orientation="portrait"/>
  <rowBreaks count="15" manualBreakCount="15">
    <brk id="42" max="6" man="1"/>
    <brk id="87" max="16383" man="1"/>
    <brk id="131" max="16383" man="1"/>
    <brk id="174" max="16383" man="1"/>
    <brk id="217" max="16383" man="1"/>
    <brk id="259" max="16383" man="1"/>
    <brk id="348" max="16383" man="1"/>
    <brk id="391" max="16383" man="1"/>
    <brk id="434" max="16383" man="1"/>
    <brk id="476" max="16383" man="1"/>
    <brk id="517" max="16383" man="1"/>
    <brk id="560" max="16383" man="1"/>
    <brk id="602" max="16383" man="1"/>
    <brk id="644" max="16383" man="1"/>
    <brk id="687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4"/>
  <sheetViews>
    <sheetView view="pageBreakPreview" topLeftCell="A3" zoomScaleNormal="100" workbookViewId="0">
      <pane xSplit="2" ySplit="4" topLeftCell="C13" activePane="bottomRight" state="frozen"/>
      <selection pane="topRight"/>
      <selection pane="bottomLeft"/>
      <selection pane="bottomRight" activeCell="AT29" sqref="AT29"/>
    </sheetView>
  </sheetViews>
  <sheetFormatPr defaultColWidth="14.42578125" defaultRowHeight="15"/>
  <cols>
    <col min="1" max="1" width="8.5703125" customWidth="1"/>
    <col min="2" max="2" width="21.7109375" customWidth="1"/>
    <col min="3" max="3" width="8.5703125" customWidth="1"/>
    <col min="4" max="4" width="8.85546875" customWidth="1"/>
    <col min="5" max="5" width="10.28515625" customWidth="1"/>
    <col min="6" max="7" width="9.42578125" customWidth="1"/>
    <col min="8" max="8" width="10.42578125" customWidth="1"/>
    <col min="9" max="9" width="6.7109375" customWidth="1"/>
    <col min="10" max="10" width="7.7109375" customWidth="1"/>
    <col min="11" max="11" width="5.7109375" customWidth="1"/>
    <col min="12" max="12" width="9.28515625" customWidth="1"/>
    <col min="13" max="14" width="8.28515625" customWidth="1"/>
    <col min="15" max="15" width="7" customWidth="1"/>
    <col min="16" max="16" width="4.42578125" customWidth="1"/>
    <col min="17" max="17" width="8.5703125" customWidth="1"/>
    <col min="18" max="18" width="26.42578125" customWidth="1"/>
    <col min="19" max="19" width="7.28515625" customWidth="1"/>
    <col min="20" max="20" width="8" customWidth="1"/>
    <col min="21" max="21" width="10.42578125" customWidth="1"/>
    <col min="22" max="23" width="8.140625" customWidth="1"/>
    <col min="24" max="24" width="7.28515625" customWidth="1"/>
    <col min="25" max="25" width="5" customWidth="1"/>
    <col min="26" max="26" width="5.42578125" customWidth="1"/>
    <col min="27" max="27" width="6.7109375" customWidth="1"/>
    <col min="28" max="28" width="9.5703125" customWidth="1"/>
    <col min="29" max="30" width="7.42578125" customWidth="1"/>
    <col min="31" max="31" width="8" customWidth="1"/>
    <col min="32" max="32" width="4.140625" customWidth="1"/>
    <col min="33" max="33" width="8.5703125" customWidth="1"/>
    <col min="34" max="34" width="26.42578125" customWidth="1"/>
    <col min="35" max="35" width="7.140625" customWidth="1"/>
    <col min="36" max="36" width="7.28515625" customWidth="1"/>
    <col min="37" max="37" width="9.5703125" customWidth="1"/>
    <col min="38" max="39" width="8.28515625" customWidth="1"/>
    <col min="40" max="40" width="9.28515625" customWidth="1"/>
    <col min="41" max="41" width="6" customWidth="1"/>
    <col min="42" max="42" width="14.7109375" customWidth="1"/>
    <col min="43" max="43" width="12.42578125" customWidth="1"/>
    <col min="44" max="44" width="10.42578125" customWidth="1"/>
    <col min="45" max="45" width="14.28515625" customWidth="1"/>
  </cols>
  <sheetData>
    <row r="1" spans="1:45" ht="15.75" customHeight="1">
      <c r="A1" s="203" t="s">
        <v>405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 t="s">
        <v>405</v>
      </c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 t="s">
        <v>405</v>
      </c>
      <c r="AH1" s="203"/>
      <c r="AI1" s="203"/>
      <c r="AJ1" s="203"/>
      <c r="AK1" s="203"/>
      <c r="AL1" s="203"/>
      <c r="AM1" s="203"/>
      <c r="AN1" s="203"/>
      <c r="AO1" s="203"/>
      <c r="AP1" s="203"/>
      <c r="AQ1" s="205"/>
      <c r="AR1" s="205"/>
      <c r="AS1" s="205"/>
    </row>
    <row r="2" spans="1:45" ht="14.45" customHeight="1">
      <c r="A2" s="203" t="s">
        <v>443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 t="s">
        <v>443</v>
      </c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 t="s">
        <v>443</v>
      </c>
      <c r="AH2" s="203"/>
      <c r="AI2" s="203"/>
      <c r="AJ2" s="203"/>
      <c r="AK2" s="203"/>
      <c r="AL2" s="203"/>
      <c r="AM2" s="203"/>
      <c r="AN2" s="203"/>
      <c r="AO2" s="203"/>
      <c r="AP2" s="203"/>
      <c r="AQ2" s="205"/>
      <c r="AR2" s="205"/>
      <c r="AS2" s="205"/>
    </row>
    <row r="3" spans="1:45" ht="15.75" customHeight="1">
      <c r="A3" s="204" t="s">
        <v>444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 t="s">
        <v>444</v>
      </c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 t="s">
        <v>444</v>
      </c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</row>
    <row r="4" spans="1:45" ht="12.6" customHeight="1">
      <c r="A4" s="203" t="s">
        <v>445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 t="s">
        <v>445</v>
      </c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 t="s">
        <v>445</v>
      </c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</row>
    <row r="5" spans="1:45" ht="15.75" customHeight="1">
      <c r="A5" s="11" t="s">
        <v>446</v>
      </c>
      <c r="B5" s="11" t="s">
        <v>31</v>
      </c>
      <c r="C5" s="203" t="s">
        <v>417</v>
      </c>
      <c r="D5" s="203"/>
      <c r="E5" s="203"/>
      <c r="F5" s="203"/>
      <c r="G5" s="203"/>
      <c r="H5" s="203"/>
      <c r="I5" s="203"/>
      <c r="J5" s="203" t="s">
        <v>418</v>
      </c>
      <c r="K5" s="203"/>
      <c r="L5" s="203"/>
      <c r="M5" s="203"/>
      <c r="N5" s="203"/>
      <c r="O5" s="203"/>
      <c r="P5" s="203"/>
      <c r="Q5" s="11" t="s">
        <v>446</v>
      </c>
      <c r="R5" s="11" t="s">
        <v>31</v>
      </c>
      <c r="S5" s="203" t="s">
        <v>419</v>
      </c>
      <c r="T5" s="203"/>
      <c r="U5" s="203"/>
      <c r="V5" s="203"/>
      <c r="W5" s="203"/>
      <c r="X5" s="203"/>
      <c r="Y5" s="203"/>
      <c r="Z5" s="203" t="s">
        <v>420</v>
      </c>
      <c r="AA5" s="203"/>
      <c r="AB5" s="203"/>
      <c r="AC5" s="203"/>
      <c r="AD5" s="203"/>
      <c r="AE5" s="203"/>
      <c r="AF5" s="203"/>
      <c r="AG5" s="11" t="s">
        <v>446</v>
      </c>
      <c r="AH5" s="11" t="s">
        <v>31</v>
      </c>
      <c r="AI5" s="203" t="s">
        <v>421</v>
      </c>
      <c r="AJ5" s="203"/>
      <c r="AK5" s="203"/>
      <c r="AL5" s="203"/>
      <c r="AM5" s="203"/>
      <c r="AN5" s="203"/>
      <c r="AO5" s="203"/>
      <c r="AP5" s="11" t="s">
        <v>447</v>
      </c>
      <c r="AQ5" s="12"/>
      <c r="AR5" s="12"/>
      <c r="AS5" s="12"/>
    </row>
    <row r="6" spans="1:45" ht="30.6" customHeight="1">
      <c r="A6" s="11"/>
      <c r="B6" s="11"/>
      <c r="C6" s="78" t="s">
        <v>448</v>
      </c>
      <c r="D6" s="78" t="s">
        <v>449</v>
      </c>
      <c r="E6" s="78" t="s">
        <v>450</v>
      </c>
      <c r="F6" s="78" t="s">
        <v>451</v>
      </c>
      <c r="G6" s="78" t="s">
        <v>452</v>
      </c>
      <c r="H6" s="78" t="s">
        <v>453</v>
      </c>
      <c r="I6" s="78" t="s">
        <v>403</v>
      </c>
      <c r="J6" s="78" t="s">
        <v>448</v>
      </c>
      <c r="K6" s="78" t="s">
        <v>449</v>
      </c>
      <c r="L6" s="78" t="s">
        <v>450</v>
      </c>
      <c r="M6" s="78" t="s">
        <v>451</v>
      </c>
      <c r="N6" s="78" t="s">
        <v>452</v>
      </c>
      <c r="O6" s="78" t="s">
        <v>453</v>
      </c>
      <c r="P6" s="78" t="s">
        <v>403</v>
      </c>
      <c r="Q6" s="85"/>
      <c r="R6" s="85"/>
      <c r="S6" s="78" t="s">
        <v>448</v>
      </c>
      <c r="T6" s="78" t="s">
        <v>449</v>
      </c>
      <c r="U6" s="78" t="s">
        <v>450</v>
      </c>
      <c r="V6" s="78" t="s">
        <v>451</v>
      </c>
      <c r="W6" s="78" t="s">
        <v>452</v>
      </c>
      <c r="X6" s="78" t="s">
        <v>453</v>
      </c>
      <c r="Y6" s="78" t="s">
        <v>403</v>
      </c>
      <c r="Z6" s="78" t="s">
        <v>448</v>
      </c>
      <c r="AA6" s="78" t="s">
        <v>449</v>
      </c>
      <c r="AB6" s="78" t="s">
        <v>450</v>
      </c>
      <c r="AC6" s="78" t="s">
        <v>451</v>
      </c>
      <c r="AD6" s="78" t="s">
        <v>452</v>
      </c>
      <c r="AE6" s="78" t="s">
        <v>453</v>
      </c>
      <c r="AF6" s="78" t="s">
        <v>403</v>
      </c>
      <c r="AG6" s="85"/>
      <c r="AH6" s="85"/>
      <c r="AI6" s="78" t="s">
        <v>448</v>
      </c>
      <c r="AJ6" s="78" t="s">
        <v>449</v>
      </c>
      <c r="AK6" s="78" t="s">
        <v>450</v>
      </c>
      <c r="AL6" s="78" t="s">
        <v>451</v>
      </c>
      <c r="AM6" s="78" t="s">
        <v>452</v>
      </c>
      <c r="AN6" s="78" t="s">
        <v>453</v>
      </c>
      <c r="AO6" s="78" t="s">
        <v>403</v>
      </c>
      <c r="AP6" s="78" t="s">
        <v>454</v>
      </c>
      <c r="AQ6" s="88" t="s">
        <v>455</v>
      </c>
      <c r="AR6" s="89" t="s">
        <v>402</v>
      </c>
      <c r="AS6" s="88" t="s">
        <v>456</v>
      </c>
    </row>
    <row r="7" spans="1:45" ht="15.75">
      <c r="A7" s="11">
        <v>1</v>
      </c>
      <c r="B7" s="4" t="s">
        <v>33</v>
      </c>
      <c r="C7" s="71">
        <v>8.25</v>
      </c>
      <c r="D7" s="6">
        <v>3</v>
      </c>
      <c r="E7" s="6">
        <v>3.5</v>
      </c>
      <c r="F7" s="5">
        <v>61.5</v>
      </c>
      <c r="G7" s="5">
        <f>F7/2</f>
        <v>30.75</v>
      </c>
      <c r="H7" s="79">
        <f t="shared" ref="H7:H39" si="0">SUM(C7:F7)</f>
        <v>76.25</v>
      </c>
      <c r="I7" s="6" t="str">
        <f t="shared" ref="I7:I39" si="1">IF(H7&gt;=91,"A1",IF(H7&gt;=81,"A2",IF(H7&gt;=71,"B1",IF(H7&gt;=61,"B2",IF(H7&gt;=51,"C1",IF(H7&gt;=41,"C2",IF(H7&gt;=33,"D","E")))))))</f>
        <v>B1</v>
      </c>
      <c r="J7" s="71">
        <v>7.25</v>
      </c>
      <c r="K7" s="6">
        <v>3</v>
      </c>
      <c r="L7" s="6">
        <v>3</v>
      </c>
      <c r="M7" s="6">
        <v>48</v>
      </c>
      <c r="N7" s="5">
        <f>M7/2</f>
        <v>24</v>
      </c>
      <c r="O7" s="15">
        <f>SUM(J7:M7)</f>
        <v>61.25</v>
      </c>
      <c r="P7" s="6" t="str">
        <f t="shared" ref="P7:P39" si="2">IF(O7&gt;=91,"A1",IF(O7&gt;=81,"A2",IF(O7&gt;=71,"B1",IF(O7&gt;=61,"B2",IF(O7&gt;=51,"C1",IF(O7&gt;=41,"C2",IF(O7&gt;=33,"D","E")))))))</f>
        <v>B2</v>
      </c>
      <c r="Q7" s="11">
        <v>1</v>
      </c>
      <c r="R7" s="4" t="s">
        <v>33</v>
      </c>
      <c r="S7" s="71">
        <v>7.5</v>
      </c>
      <c r="T7" s="6">
        <v>4</v>
      </c>
      <c r="U7" s="6">
        <v>4</v>
      </c>
      <c r="V7" s="6">
        <v>55.5</v>
      </c>
      <c r="W7" s="5">
        <f>V7/2</f>
        <v>27.75</v>
      </c>
      <c r="X7" s="15">
        <f t="shared" ref="X7:X39" si="3">SUM(S7:V7)</f>
        <v>71</v>
      </c>
      <c r="Y7" s="6" t="str">
        <f t="shared" ref="Y7:Y39" si="4">IF(X7&gt;=91,"A1",IF(X7&gt;=81,"A2",IF(X7&gt;=71,"B1",IF(X7&gt;=61,"B2",IF(X7&gt;=51,"C1",IF(X7&gt;=41,"C2",IF(X7&gt;=33,"D","E")))))))</f>
        <v>B1</v>
      </c>
      <c r="Z7" s="71">
        <v>7.25</v>
      </c>
      <c r="AA7" s="6">
        <v>4</v>
      </c>
      <c r="AB7" s="6">
        <v>4</v>
      </c>
      <c r="AC7" s="6">
        <v>58.5</v>
      </c>
      <c r="AD7" s="5">
        <f>AC7/2</f>
        <v>29.25</v>
      </c>
      <c r="AE7" s="15">
        <f>SUM(Z7:AC7)</f>
        <v>73.75</v>
      </c>
      <c r="AF7" s="6" t="str">
        <f t="shared" ref="AF7:AF39" si="5">IF(AE7&gt;=91,"A1",IF(AE7&gt;=81,"A2",IF(AE7&gt;=71,"B1",IF(AE7&gt;=61,"B2",IF(AE7&gt;=51,"C1",IF(AE7&gt;=41,"C2",IF(AE7&gt;=33,"D","E")))))))</f>
        <v>B1</v>
      </c>
      <c r="AG7" s="11">
        <v>1</v>
      </c>
      <c r="AH7" s="4" t="s">
        <v>33</v>
      </c>
      <c r="AI7" s="71">
        <v>7</v>
      </c>
      <c r="AJ7" s="6">
        <v>4</v>
      </c>
      <c r="AK7" s="6">
        <v>4</v>
      </c>
      <c r="AL7" s="6">
        <v>60.5</v>
      </c>
      <c r="AM7" s="5">
        <f>AL7/2</f>
        <v>30.25</v>
      </c>
      <c r="AN7" s="15">
        <f>SUM(AI7:AL7)</f>
        <v>75.5</v>
      </c>
      <c r="AO7" s="6" t="str">
        <f t="shared" ref="AO7:AO39" si="6">IF(AN7&gt;=91,"A1",IF(AN7&gt;=81,"A2",IF(AN7&gt;=71,"B1",IF(AN7&gt;=61,"B2",IF(AN7&gt;=51,"C1",IF(AN7&gt;=41,"C2",IF(AN7&gt;=33,"D","E")))))))</f>
        <v>B1</v>
      </c>
      <c r="AP7" s="6">
        <v>36</v>
      </c>
      <c r="AQ7" s="9">
        <f>(H7+O7+X7+AE7+AN7)</f>
        <v>357.75</v>
      </c>
      <c r="AR7" s="6">
        <f>(AQ7/500)*100</f>
        <v>71.55</v>
      </c>
      <c r="AS7" s="6" t="str">
        <f>IF(AR7&gt;=91,"A1",IF(AR7&gt;=81,"A2",IF(AR7&gt;=71,"B1",IF(AR7&gt;=61,"B2",IF(AR7&gt;=51,"C1",IF(AR7&gt;=41,"C2",IF(AR7&gt;=33,"D","E")))))))</f>
        <v>B1</v>
      </c>
    </row>
    <row r="8" spans="1:45" ht="15.75">
      <c r="A8" s="11">
        <v>2</v>
      </c>
      <c r="B8" s="4" t="s">
        <v>51</v>
      </c>
      <c r="C8" s="71">
        <v>6.75</v>
      </c>
      <c r="D8" s="6">
        <v>3</v>
      </c>
      <c r="E8" s="6">
        <v>3.5</v>
      </c>
      <c r="F8" s="5">
        <v>44</v>
      </c>
      <c r="G8" s="5">
        <f t="shared" ref="G8:G39" si="7">F8/2</f>
        <v>22</v>
      </c>
      <c r="H8" s="79">
        <f t="shared" si="0"/>
        <v>57.25</v>
      </c>
      <c r="I8" s="6" t="str">
        <f t="shared" si="1"/>
        <v>C1</v>
      </c>
      <c r="J8" s="71">
        <v>4.5</v>
      </c>
      <c r="K8" s="6">
        <v>3</v>
      </c>
      <c r="L8" s="6">
        <v>4</v>
      </c>
      <c r="M8" s="6">
        <v>43</v>
      </c>
      <c r="N8" s="5">
        <f t="shared" ref="N8:N39" si="8">M8/2</f>
        <v>21.5</v>
      </c>
      <c r="O8" s="15">
        <f t="shared" ref="O8:O39" si="9">SUM(J8:M8)</f>
        <v>54.5</v>
      </c>
      <c r="P8" s="6" t="str">
        <f t="shared" si="2"/>
        <v>C1</v>
      </c>
      <c r="Q8" s="11">
        <v>2</v>
      </c>
      <c r="R8" s="4" t="s">
        <v>51</v>
      </c>
      <c r="S8" s="71">
        <v>7.5</v>
      </c>
      <c r="T8" s="6">
        <v>4</v>
      </c>
      <c r="U8" s="6">
        <v>3.5</v>
      </c>
      <c r="V8" s="6">
        <v>26.5</v>
      </c>
      <c r="W8" s="5">
        <f t="shared" ref="W8:W39" si="10">V8/2</f>
        <v>13.25</v>
      </c>
      <c r="X8" s="15">
        <f t="shared" si="3"/>
        <v>41.5</v>
      </c>
      <c r="Y8" s="6" t="str">
        <f t="shared" si="4"/>
        <v>C2</v>
      </c>
      <c r="Z8" s="72">
        <v>3.5</v>
      </c>
      <c r="AA8" s="6">
        <v>2</v>
      </c>
      <c r="AB8" s="6">
        <v>2</v>
      </c>
      <c r="AC8" s="6">
        <v>28.5</v>
      </c>
      <c r="AD8" s="5">
        <f t="shared" ref="AD8:AD39" si="11">AC8/2</f>
        <v>14.25</v>
      </c>
      <c r="AE8" s="15">
        <f t="shared" ref="AE8:AE39" si="12">SUM(Z8:AC8)</f>
        <v>36</v>
      </c>
      <c r="AF8" s="6" t="str">
        <f t="shared" si="5"/>
        <v>D</v>
      </c>
      <c r="AG8" s="11">
        <v>2</v>
      </c>
      <c r="AH8" s="4" t="s">
        <v>51</v>
      </c>
      <c r="AI8" s="71">
        <v>4</v>
      </c>
      <c r="AJ8" s="6">
        <v>3</v>
      </c>
      <c r="AK8" s="6">
        <v>3</v>
      </c>
      <c r="AL8" s="6">
        <v>23.5</v>
      </c>
      <c r="AM8" s="5">
        <f t="shared" ref="AM8:AM39" si="13">AL8/2</f>
        <v>11.75</v>
      </c>
      <c r="AN8" s="15">
        <f t="shared" ref="AN8:AN39" si="14">SUM(AI8:AL8)</f>
        <v>33.5</v>
      </c>
      <c r="AO8" s="6" t="str">
        <f t="shared" si="6"/>
        <v>D</v>
      </c>
      <c r="AP8" s="6">
        <v>23</v>
      </c>
      <c r="AQ8" s="9">
        <f t="shared" ref="AQ8:AQ39" si="15">(H8+O8+X8+AE8+AN8)</f>
        <v>222.75</v>
      </c>
      <c r="AR8" s="6">
        <f t="shared" ref="AR8:AR39" si="16">(AQ8/500)*100</f>
        <v>44.55</v>
      </c>
      <c r="AS8" s="6" t="str">
        <f t="shared" ref="AS8:AS39" si="17">IF(AR8&gt;=91,"A1",IF(AR8&gt;=81,"A2",IF(AR8&gt;=71,"B1",IF(AR8&gt;=61,"B2",IF(AR8&gt;=51,"C1",IF(AR8&gt;=41,"C2",IF(AR8&gt;=33,"D","E")))))))</f>
        <v>C2</v>
      </c>
    </row>
    <row r="9" spans="1:45" ht="15.75">
      <c r="A9" s="11">
        <v>3</v>
      </c>
      <c r="B9" s="4" t="s">
        <v>63</v>
      </c>
      <c r="C9" s="71">
        <v>7.25</v>
      </c>
      <c r="D9" s="6">
        <v>3</v>
      </c>
      <c r="E9" s="6">
        <v>3.5</v>
      </c>
      <c r="F9" s="7">
        <v>52</v>
      </c>
      <c r="G9" s="5">
        <f t="shared" si="7"/>
        <v>26</v>
      </c>
      <c r="H9" s="79">
        <f t="shared" si="0"/>
        <v>65.75</v>
      </c>
      <c r="I9" s="11" t="str">
        <f t="shared" si="1"/>
        <v>B2</v>
      </c>
      <c r="J9" s="71">
        <v>7.5</v>
      </c>
      <c r="K9" s="6">
        <v>4</v>
      </c>
      <c r="L9" s="6">
        <v>4</v>
      </c>
      <c r="M9" s="6">
        <v>51.5</v>
      </c>
      <c r="N9" s="5">
        <f t="shared" si="8"/>
        <v>25.75</v>
      </c>
      <c r="O9" s="15">
        <f t="shared" si="9"/>
        <v>67</v>
      </c>
      <c r="P9" s="6" t="str">
        <f t="shared" si="2"/>
        <v>B2</v>
      </c>
      <c r="Q9" s="11">
        <v>3</v>
      </c>
      <c r="R9" s="4" t="s">
        <v>63</v>
      </c>
      <c r="S9" s="71">
        <v>8</v>
      </c>
      <c r="T9" s="6">
        <v>4</v>
      </c>
      <c r="U9" s="6">
        <v>4</v>
      </c>
      <c r="V9" s="6">
        <v>44.5</v>
      </c>
      <c r="W9" s="5">
        <f t="shared" si="10"/>
        <v>22.25</v>
      </c>
      <c r="X9" s="15">
        <f t="shared" si="3"/>
        <v>60.5</v>
      </c>
      <c r="Y9" s="6" t="str">
        <f t="shared" si="4"/>
        <v>C1</v>
      </c>
      <c r="Z9" s="71">
        <v>5.25</v>
      </c>
      <c r="AA9" s="6">
        <v>4</v>
      </c>
      <c r="AB9" s="6">
        <v>3</v>
      </c>
      <c r="AC9" s="6">
        <v>43</v>
      </c>
      <c r="AD9" s="5">
        <f t="shared" si="11"/>
        <v>21.5</v>
      </c>
      <c r="AE9" s="15">
        <f t="shared" si="12"/>
        <v>55.25</v>
      </c>
      <c r="AF9" s="6" t="str">
        <f t="shared" si="5"/>
        <v>C1</v>
      </c>
      <c r="AG9" s="11">
        <v>3</v>
      </c>
      <c r="AH9" s="4" t="s">
        <v>63</v>
      </c>
      <c r="AI9" s="71">
        <v>7.25</v>
      </c>
      <c r="AJ9" s="6">
        <v>3</v>
      </c>
      <c r="AK9" s="6">
        <v>4</v>
      </c>
      <c r="AL9" s="6">
        <v>45</v>
      </c>
      <c r="AM9" s="5">
        <f t="shared" si="13"/>
        <v>22.5</v>
      </c>
      <c r="AN9" s="15">
        <f t="shared" si="14"/>
        <v>59.25</v>
      </c>
      <c r="AO9" s="6" t="str">
        <f t="shared" si="6"/>
        <v>C1</v>
      </c>
      <c r="AP9" s="6">
        <v>42</v>
      </c>
      <c r="AQ9" s="9">
        <f t="shared" si="15"/>
        <v>307.75</v>
      </c>
      <c r="AR9" s="6">
        <f t="shared" si="16"/>
        <v>61.550000000000004</v>
      </c>
      <c r="AS9" s="6" t="str">
        <f t="shared" si="17"/>
        <v>B2</v>
      </c>
    </row>
    <row r="10" spans="1:45" ht="15.75">
      <c r="A10" s="11">
        <v>4</v>
      </c>
      <c r="B10" s="4" t="s">
        <v>77</v>
      </c>
      <c r="C10" s="71">
        <v>6.5</v>
      </c>
      <c r="D10" s="6">
        <v>5</v>
      </c>
      <c r="E10" s="6">
        <v>5</v>
      </c>
      <c r="F10" s="7">
        <v>62</v>
      </c>
      <c r="G10" s="5">
        <f t="shared" si="7"/>
        <v>31</v>
      </c>
      <c r="H10" s="79">
        <f t="shared" si="0"/>
        <v>78.5</v>
      </c>
      <c r="I10" s="11" t="str">
        <f t="shared" si="1"/>
        <v>B1</v>
      </c>
      <c r="J10" s="71">
        <v>9.25</v>
      </c>
      <c r="K10" s="6">
        <v>5</v>
      </c>
      <c r="L10" s="6">
        <v>5</v>
      </c>
      <c r="M10" s="6">
        <v>69</v>
      </c>
      <c r="N10" s="5">
        <f t="shared" si="8"/>
        <v>34.5</v>
      </c>
      <c r="O10" s="15">
        <f t="shared" si="9"/>
        <v>88.25</v>
      </c>
      <c r="P10" s="6" t="str">
        <f t="shared" si="2"/>
        <v>A2</v>
      </c>
      <c r="Q10" s="11">
        <v>4</v>
      </c>
      <c r="R10" s="4" t="s">
        <v>77</v>
      </c>
      <c r="S10" s="71">
        <v>7.75</v>
      </c>
      <c r="T10" s="6">
        <v>5</v>
      </c>
      <c r="U10" s="6">
        <v>5</v>
      </c>
      <c r="V10" s="6">
        <v>47.5</v>
      </c>
      <c r="W10" s="5">
        <f t="shared" si="10"/>
        <v>23.75</v>
      </c>
      <c r="X10" s="15">
        <f t="shared" si="3"/>
        <v>65.25</v>
      </c>
      <c r="Y10" s="6" t="str">
        <f t="shared" si="4"/>
        <v>B2</v>
      </c>
      <c r="Z10" s="71">
        <v>7.25</v>
      </c>
      <c r="AA10" s="6">
        <v>5</v>
      </c>
      <c r="AB10" s="6">
        <v>5</v>
      </c>
      <c r="AC10" s="6">
        <v>65.5</v>
      </c>
      <c r="AD10" s="5">
        <f t="shared" si="11"/>
        <v>32.75</v>
      </c>
      <c r="AE10" s="15">
        <f t="shared" si="12"/>
        <v>82.75</v>
      </c>
      <c r="AF10" s="6" t="str">
        <f t="shared" si="5"/>
        <v>A2</v>
      </c>
      <c r="AG10" s="11">
        <v>4</v>
      </c>
      <c r="AH10" s="4" t="s">
        <v>77</v>
      </c>
      <c r="AI10" s="71">
        <v>8</v>
      </c>
      <c r="AJ10" s="6">
        <v>4</v>
      </c>
      <c r="AK10" s="6">
        <v>4</v>
      </c>
      <c r="AL10" s="6">
        <v>64</v>
      </c>
      <c r="AM10" s="5">
        <f t="shared" si="13"/>
        <v>32</v>
      </c>
      <c r="AN10" s="15">
        <f t="shared" si="14"/>
        <v>80</v>
      </c>
      <c r="AO10" s="6" t="str">
        <f t="shared" si="6"/>
        <v>B1</v>
      </c>
      <c r="AP10" s="6">
        <v>44.5</v>
      </c>
      <c r="AQ10" s="9">
        <f t="shared" si="15"/>
        <v>394.75</v>
      </c>
      <c r="AR10" s="6">
        <f t="shared" si="16"/>
        <v>78.95</v>
      </c>
      <c r="AS10" s="6" t="str">
        <f t="shared" si="17"/>
        <v>B1</v>
      </c>
    </row>
    <row r="11" spans="1:45" ht="15.75">
      <c r="A11" s="11">
        <v>5</v>
      </c>
      <c r="B11" s="4" t="s">
        <v>91</v>
      </c>
      <c r="C11" s="71">
        <v>7.25</v>
      </c>
      <c r="D11" s="6">
        <v>3</v>
      </c>
      <c r="E11" s="6">
        <v>2</v>
      </c>
      <c r="F11" s="7">
        <v>53.5</v>
      </c>
      <c r="G11" s="5">
        <f t="shared" si="7"/>
        <v>26.75</v>
      </c>
      <c r="H11" s="79">
        <f t="shared" si="0"/>
        <v>65.75</v>
      </c>
      <c r="I11" s="11" t="str">
        <f t="shared" si="1"/>
        <v>B2</v>
      </c>
      <c r="J11" s="71">
        <v>6.5</v>
      </c>
      <c r="K11" s="6">
        <v>3</v>
      </c>
      <c r="L11" s="6">
        <v>3</v>
      </c>
      <c r="M11" s="6">
        <v>42</v>
      </c>
      <c r="N11" s="5">
        <f t="shared" si="8"/>
        <v>21</v>
      </c>
      <c r="O11" s="15">
        <f t="shared" si="9"/>
        <v>54.5</v>
      </c>
      <c r="P11" s="6" t="str">
        <f t="shared" si="2"/>
        <v>C1</v>
      </c>
      <c r="Q11" s="11">
        <v>5</v>
      </c>
      <c r="R11" s="4" t="s">
        <v>91</v>
      </c>
      <c r="S11" s="71">
        <v>10</v>
      </c>
      <c r="T11" s="6">
        <v>3</v>
      </c>
      <c r="U11" s="6">
        <v>4</v>
      </c>
      <c r="V11" s="6">
        <v>38</v>
      </c>
      <c r="W11" s="5">
        <f t="shared" si="10"/>
        <v>19</v>
      </c>
      <c r="X11" s="15">
        <f t="shared" si="3"/>
        <v>55</v>
      </c>
      <c r="Y11" s="6" t="str">
        <f t="shared" si="4"/>
        <v>C1</v>
      </c>
      <c r="Z11" s="71">
        <v>4.75</v>
      </c>
      <c r="AA11" s="6">
        <v>3</v>
      </c>
      <c r="AB11" s="6">
        <v>2</v>
      </c>
      <c r="AC11" s="6">
        <v>30.5</v>
      </c>
      <c r="AD11" s="5">
        <f t="shared" si="11"/>
        <v>15.25</v>
      </c>
      <c r="AE11" s="15">
        <f t="shared" si="12"/>
        <v>40.25</v>
      </c>
      <c r="AF11" s="6" t="str">
        <f t="shared" si="5"/>
        <v>D</v>
      </c>
      <c r="AG11" s="11">
        <v>5</v>
      </c>
      <c r="AH11" s="4" t="s">
        <v>91</v>
      </c>
      <c r="AI11" s="71">
        <v>6.5</v>
      </c>
      <c r="AJ11" s="6">
        <v>3</v>
      </c>
      <c r="AK11" s="6">
        <v>4</v>
      </c>
      <c r="AL11" s="6">
        <v>38</v>
      </c>
      <c r="AM11" s="5">
        <f t="shared" si="13"/>
        <v>19</v>
      </c>
      <c r="AN11" s="15">
        <f t="shared" si="14"/>
        <v>51.5</v>
      </c>
      <c r="AO11" s="6" t="str">
        <f t="shared" si="6"/>
        <v>C1</v>
      </c>
      <c r="AP11" s="6">
        <v>28</v>
      </c>
      <c r="AQ11" s="9">
        <f t="shared" si="15"/>
        <v>267</v>
      </c>
      <c r="AR11" s="6">
        <f t="shared" si="16"/>
        <v>53.400000000000006</v>
      </c>
      <c r="AS11" s="6" t="str">
        <f t="shared" si="17"/>
        <v>C1</v>
      </c>
    </row>
    <row r="12" spans="1:45" ht="15.75">
      <c r="A12" s="11">
        <v>6</v>
      </c>
      <c r="B12" s="4" t="s">
        <v>105</v>
      </c>
      <c r="C12" s="71">
        <v>8.25</v>
      </c>
      <c r="D12" s="6">
        <v>5</v>
      </c>
      <c r="E12" s="6">
        <v>5</v>
      </c>
      <c r="F12" s="7">
        <v>68</v>
      </c>
      <c r="G12" s="5">
        <f t="shared" si="7"/>
        <v>34</v>
      </c>
      <c r="H12" s="79">
        <f t="shared" si="0"/>
        <v>86.25</v>
      </c>
      <c r="I12" s="11" t="str">
        <f t="shared" si="1"/>
        <v>A2</v>
      </c>
      <c r="J12" s="71">
        <v>9.25</v>
      </c>
      <c r="K12" s="6">
        <v>5</v>
      </c>
      <c r="L12" s="6">
        <v>5</v>
      </c>
      <c r="M12" s="6">
        <v>68.5</v>
      </c>
      <c r="N12" s="5">
        <f t="shared" si="8"/>
        <v>34.25</v>
      </c>
      <c r="O12" s="15">
        <f t="shared" si="9"/>
        <v>87.75</v>
      </c>
      <c r="P12" s="6" t="str">
        <f t="shared" si="2"/>
        <v>A2</v>
      </c>
      <c r="Q12" s="11">
        <v>6</v>
      </c>
      <c r="R12" s="4" t="s">
        <v>105</v>
      </c>
      <c r="S12" s="71">
        <v>9.5</v>
      </c>
      <c r="T12" s="6">
        <v>5</v>
      </c>
      <c r="U12" s="6">
        <v>5</v>
      </c>
      <c r="V12" s="6">
        <v>70.5</v>
      </c>
      <c r="W12" s="5">
        <f t="shared" si="10"/>
        <v>35.25</v>
      </c>
      <c r="X12" s="15">
        <f t="shared" si="3"/>
        <v>90</v>
      </c>
      <c r="Y12" s="6" t="str">
        <f t="shared" si="4"/>
        <v>A2</v>
      </c>
      <c r="Z12" s="71">
        <v>10</v>
      </c>
      <c r="AA12" s="6">
        <v>5</v>
      </c>
      <c r="AB12" s="6">
        <v>5</v>
      </c>
      <c r="AC12" s="6">
        <v>66.5</v>
      </c>
      <c r="AD12" s="5">
        <f t="shared" si="11"/>
        <v>33.25</v>
      </c>
      <c r="AE12" s="15">
        <f t="shared" si="12"/>
        <v>86.5</v>
      </c>
      <c r="AF12" s="6" t="str">
        <f t="shared" si="5"/>
        <v>A2</v>
      </c>
      <c r="AG12" s="11">
        <v>6</v>
      </c>
      <c r="AH12" s="4" t="s">
        <v>105</v>
      </c>
      <c r="AI12" s="71">
        <v>9.5</v>
      </c>
      <c r="AJ12" s="6">
        <v>5</v>
      </c>
      <c r="AK12" s="6">
        <v>5</v>
      </c>
      <c r="AL12" s="6">
        <v>77</v>
      </c>
      <c r="AM12" s="5">
        <f t="shared" si="13"/>
        <v>38.5</v>
      </c>
      <c r="AN12" s="15">
        <f t="shared" si="14"/>
        <v>96.5</v>
      </c>
      <c r="AO12" s="6" t="str">
        <f t="shared" si="6"/>
        <v>A1</v>
      </c>
      <c r="AP12" s="6">
        <v>42</v>
      </c>
      <c r="AQ12" s="9">
        <f t="shared" si="15"/>
        <v>447</v>
      </c>
      <c r="AR12" s="6">
        <f t="shared" si="16"/>
        <v>89.4</v>
      </c>
      <c r="AS12" s="6" t="str">
        <f t="shared" si="17"/>
        <v>A2</v>
      </c>
    </row>
    <row r="13" spans="1:45" ht="15.75">
      <c r="A13" s="11">
        <v>7</v>
      </c>
      <c r="B13" s="8" t="s">
        <v>119</v>
      </c>
      <c r="C13" s="71">
        <v>8.25</v>
      </c>
      <c r="D13" s="6">
        <v>4</v>
      </c>
      <c r="E13" s="6">
        <v>4</v>
      </c>
      <c r="F13" s="7">
        <v>56.5</v>
      </c>
      <c r="G13" s="5">
        <f t="shared" si="7"/>
        <v>28.25</v>
      </c>
      <c r="H13" s="79">
        <f t="shared" si="0"/>
        <v>72.75</v>
      </c>
      <c r="I13" s="11" t="str">
        <f t="shared" si="1"/>
        <v>B1</v>
      </c>
      <c r="J13" s="73">
        <v>6.25</v>
      </c>
      <c r="K13" s="6">
        <v>4</v>
      </c>
      <c r="L13" s="6">
        <v>4</v>
      </c>
      <c r="M13" s="6">
        <v>52</v>
      </c>
      <c r="N13" s="5">
        <f t="shared" si="8"/>
        <v>26</v>
      </c>
      <c r="O13" s="15">
        <f t="shared" si="9"/>
        <v>66.25</v>
      </c>
      <c r="P13" s="6" t="str">
        <f t="shared" si="2"/>
        <v>B2</v>
      </c>
      <c r="Q13" s="11">
        <v>7</v>
      </c>
      <c r="R13" s="8" t="s">
        <v>119</v>
      </c>
      <c r="S13" s="71">
        <v>5.5</v>
      </c>
      <c r="T13" s="6">
        <v>5</v>
      </c>
      <c r="U13" s="6">
        <v>4</v>
      </c>
      <c r="V13" s="6">
        <v>62.5</v>
      </c>
      <c r="W13" s="5">
        <f t="shared" si="10"/>
        <v>31.25</v>
      </c>
      <c r="X13" s="15">
        <f t="shared" si="3"/>
        <v>77</v>
      </c>
      <c r="Y13" s="6" t="str">
        <f t="shared" si="4"/>
        <v>B1</v>
      </c>
      <c r="Z13" s="71">
        <v>4.5</v>
      </c>
      <c r="AA13" s="6">
        <v>4</v>
      </c>
      <c r="AB13" s="6">
        <v>5</v>
      </c>
      <c r="AC13" s="6">
        <v>59</v>
      </c>
      <c r="AD13" s="5">
        <f t="shared" si="11"/>
        <v>29.5</v>
      </c>
      <c r="AE13" s="15">
        <f t="shared" si="12"/>
        <v>72.5</v>
      </c>
      <c r="AF13" s="6" t="str">
        <f t="shared" si="5"/>
        <v>B1</v>
      </c>
      <c r="AG13" s="11">
        <v>7</v>
      </c>
      <c r="AH13" s="8" t="s">
        <v>119</v>
      </c>
      <c r="AI13" s="71">
        <v>8.25</v>
      </c>
      <c r="AJ13" s="6">
        <v>4</v>
      </c>
      <c r="AK13" s="6">
        <v>4</v>
      </c>
      <c r="AL13" s="6">
        <v>68.5</v>
      </c>
      <c r="AM13" s="5">
        <f t="shared" si="13"/>
        <v>34.25</v>
      </c>
      <c r="AN13" s="15">
        <f t="shared" si="14"/>
        <v>84.75</v>
      </c>
      <c r="AO13" s="6" t="str">
        <f t="shared" si="6"/>
        <v>A2</v>
      </c>
      <c r="AP13" s="6">
        <v>47.5</v>
      </c>
      <c r="AQ13" s="9">
        <f t="shared" si="15"/>
        <v>373.25</v>
      </c>
      <c r="AR13" s="6">
        <f t="shared" si="16"/>
        <v>74.650000000000006</v>
      </c>
      <c r="AS13" s="6" t="str">
        <f t="shared" si="17"/>
        <v>B1</v>
      </c>
    </row>
    <row r="14" spans="1:45" ht="15.75">
      <c r="A14" s="11">
        <v>8</v>
      </c>
      <c r="B14" s="8" t="s">
        <v>129</v>
      </c>
      <c r="C14" s="71">
        <v>6.25</v>
      </c>
      <c r="D14" s="6">
        <v>3</v>
      </c>
      <c r="E14" s="6">
        <v>3.5</v>
      </c>
      <c r="F14" s="7">
        <v>47.5</v>
      </c>
      <c r="G14" s="5">
        <f t="shared" si="7"/>
        <v>23.75</v>
      </c>
      <c r="H14" s="79">
        <f t="shared" si="0"/>
        <v>60.25</v>
      </c>
      <c r="I14" s="11" t="str">
        <f t="shared" si="1"/>
        <v>C1</v>
      </c>
      <c r="J14" s="71">
        <v>4.25</v>
      </c>
      <c r="K14" s="6">
        <v>4</v>
      </c>
      <c r="L14" s="6">
        <v>4</v>
      </c>
      <c r="M14" s="6">
        <v>40</v>
      </c>
      <c r="N14" s="5">
        <f t="shared" si="8"/>
        <v>20</v>
      </c>
      <c r="O14" s="15">
        <f t="shared" si="9"/>
        <v>52.25</v>
      </c>
      <c r="P14" s="6" t="str">
        <f t="shared" si="2"/>
        <v>C1</v>
      </c>
      <c r="Q14" s="11">
        <v>8</v>
      </c>
      <c r="R14" s="8" t="s">
        <v>129</v>
      </c>
      <c r="S14" s="71">
        <v>6</v>
      </c>
      <c r="T14" s="6">
        <v>4</v>
      </c>
      <c r="U14" s="6">
        <v>4</v>
      </c>
      <c r="V14" s="6">
        <v>37</v>
      </c>
      <c r="W14" s="5">
        <f t="shared" si="10"/>
        <v>18.5</v>
      </c>
      <c r="X14" s="15">
        <f t="shared" si="3"/>
        <v>51</v>
      </c>
      <c r="Y14" s="6" t="str">
        <f t="shared" si="4"/>
        <v>C1</v>
      </c>
      <c r="Z14" s="71">
        <v>3.5</v>
      </c>
      <c r="AA14" s="6">
        <v>2</v>
      </c>
      <c r="AB14" s="6">
        <v>3</v>
      </c>
      <c r="AC14" s="6">
        <v>22.5</v>
      </c>
      <c r="AD14" s="5">
        <f t="shared" si="11"/>
        <v>11.25</v>
      </c>
      <c r="AE14" s="15">
        <f t="shared" si="12"/>
        <v>31</v>
      </c>
      <c r="AF14" s="6" t="str">
        <f t="shared" si="5"/>
        <v>E</v>
      </c>
      <c r="AG14" s="11">
        <v>8</v>
      </c>
      <c r="AH14" s="8" t="s">
        <v>129</v>
      </c>
      <c r="AI14" s="71">
        <v>4.5</v>
      </c>
      <c r="AJ14" s="6">
        <v>3</v>
      </c>
      <c r="AK14" s="6">
        <v>3</v>
      </c>
      <c r="AL14" s="6">
        <v>25</v>
      </c>
      <c r="AM14" s="5">
        <f t="shared" si="13"/>
        <v>12.5</v>
      </c>
      <c r="AN14" s="15">
        <f t="shared" si="14"/>
        <v>35.5</v>
      </c>
      <c r="AO14" s="6" t="str">
        <f t="shared" si="6"/>
        <v>D</v>
      </c>
      <c r="AP14" s="6">
        <v>24</v>
      </c>
      <c r="AQ14" s="9">
        <f t="shared" si="15"/>
        <v>230</v>
      </c>
      <c r="AR14" s="6">
        <f t="shared" si="16"/>
        <v>46</v>
      </c>
      <c r="AS14" s="6" t="str">
        <f t="shared" si="17"/>
        <v>C2</v>
      </c>
    </row>
    <row r="15" spans="1:45" ht="15.75">
      <c r="A15" s="11">
        <v>9</v>
      </c>
      <c r="B15" s="8" t="s">
        <v>140</v>
      </c>
      <c r="C15" s="71">
        <v>8.5</v>
      </c>
      <c r="D15" s="6">
        <v>5</v>
      </c>
      <c r="E15" s="6">
        <v>5</v>
      </c>
      <c r="F15" s="7">
        <v>69</v>
      </c>
      <c r="G15" s="5">
        <f t="shared" si="7"/>
        <v>34.5</v>
      </c>
      <c r="H15" s="79">
        <f t="shared" si="0"/>
        <v>87.5</v>
      </c>
      <c r="I15" s="11" t="str">
        <f t="shared" si="1"/>
        <v>A2</v>
      </c>
      <c r="J15" s="71">
        <v>9.5</v>
      </c>
      <c r="K15" s="6">
        <v>5</v>
      </c>
      <c r="L15" s="6">
        <v>5</v>
      </c>
      <c r="M15" s="6">
        <v>68</v>
      </c>
      <c r="N15" s="5">
        <f t="shared" si="8"/>
        <v>34</v>
      </c>
      <c r="O15" s="15">
        <f t="shared" si="9"/>
        <v>87.5</v>
      </c>
      <c r="P15" s="6" t="str">
        <f t="shared" si="2"/>
        <v>A2</v>
      </c>
      <c r="Q15" s="11">
        <v>9</v>
      </c>
      <c r="R15" s="8" t="s">
        <v>140</v>
      </c>
      <c r="S15" s="71">
        <v>9.75</v>
      </c>
      <c r="T15" s="6">
        <v>5</v>
      </c>
      <c r="U15" s="6">
        <v>5</v>
      </c>
      <c r="V15" s="6">
        <v>76.5</v>
      </c>
      <c r="W15" s="5">
        <f t="shared" si="10"/>
        <v>38.25</v>
      </c>
      <c r="X15" s="15">
        <f t="shared" si="3"/>
        <v>96.25</v>
      </c>
      <c r="Y15" s="6" t="str">
        <f t="shared" si="4"/>
        <v>A1</v>
      </c>
      <c r="Z15" s="71">
        <v>8</v>
      </c>
      <c r="AA15" s="6">
        <v>5</v>
      </c>
      <c r="AB15" s="6">
        <v>5</v>
      </c>
      <c r="AC15" s="6">
        <v>73</v>
      </c>
      <c r="AD15" s="5">
        <f t="shared" si="11"/>
        <v>36.5</v>
      </c>
      <c r="AE15" s="15">
        <f t="shared" si="12"/>
        <v>91</v>
      </c>
      <c r="AF15" s="6" t="str">
        <f t="shared" si="5"/>
        <v>A1</v>
      </c>
      <c r="AG15" s="11">
        <v>9</v>
      </c>
      <c r="AH15" s="8" t="s">
        <v>140</v>
      </c>
      <c r="AI15" s="71">
        <v>8.75</v>
      </c>
      <c r="AJ15" s="6">
        <v>5</v>
      </c>
      <c r="AK15" s="6">
        <v>5</v>
      </c>
      <c r="AL15" s="6">
        <v>72</v>
      </c>
      <c r="AM15" s="5">
        <f t="shared" si="13"/>
        <v>36</v>
      </c>
      <c r="AN15" s="15">
        <f t="shared" si="14"/>
        <v>90.75</v>
      </c>
      <c r="AO15" s="6" t="str">
        <f t="shared" si="6"/>
        <v>A2</v>
      </c>
      <c r="AP15" s="6">
        <v>47</v>
      </c>
      <c r="AQ15" s="9">
        <f t="shared" si="15"/>
        <v>453</v>
      </c>
      <c r="AR15" s="6">
        <f t="shared" si="16"/>
        <v>90.600000000000009</v>
      </c>
      <c r="AS15" s="6" t="str">
        <f t="shared" si="17"/>
        <v>A2</v>
      </c>
    </row>
    <row r="16" spans="1:45" ht="15.75">
      <c r="A16" s="11">
        <v>10</v>
      </c>
      <c r="B16" s="8" t="s">
        <v>150</v>
      </c>
      <c r="C16" s="71">
        <v>7.75</v>
      </c>
      <c r="D16" s="6">
        <v>4</v>
      </c>
      <c r="E16" s="6">
        <v>4</v>
      </c>
      <c r="F16" s="7">
        <v>58.5</v>
      </c>
      <c r="G16" s="5">
        <f t="shared" si="7"/>
        <v>29.25</v>
      </c>
      <c r="H16" s="79">
        <f t="shared" si="0"/>
        <v>74.25</v>
      </c>
      <c r="I16" s="11" t="str">
        <f t="shared" si="1"/>
        <v>B1</v>
      </c>
      <c r="J16" s="71">
        <v>7</v>
      </c>
      <c r="K16" s="6">
        <v>4</v>
      </c>
      <c r="L16" s="6">
        <v>4</v>
      </c>
      <c r="M16" s="6">
        <v>54.5</v>
      </c>
      <c r="N16" s="5">
        <f t="shared" si="8"/>
        <v>27.25</v>
      </c>
      <c r="O16" s="15">
        <f t="shared" si="9"/>
        <v>69.5</v>
      </c>
      <c r="P16" s="6" t="str">
        <f t="shared" si="2"/>
        <v>B2</v>
      </c>
      <c r="Q16" s="11">
        <v>10</v>
      </c>
      <c r="R16" s="8" t="s">
        <v>150</v>
      </c>
      <c r="S16" s="86">
        <v>4.5</v>
      </c>
      <c r="T16" s="6">
        <v>3.5</v>
      </c>
      <c r="U16" s="6">
        <v>3.5</v>
      </c>
      <c r="V16" s="6">
        <v>27.5</v>
      </c>
      <c r="W16" s="5">
        <f t="shared" si="10"/>
        <v>13.75</v>
      </c>
      <c r="X16" s="15">
        <f t="shared" si="3"/>
        <v>39</v>
      </c>
      <c r="Y16" s="6" t="str">
        <f t="shared" si="4"/>
        <v>D</v>
      </c>
      <c r="Z16" s="71">
        <v>4.5</v>
      </c>
      <c r="AA16" s="6">
        <v>2</v>
      </c>
      <c r="AB16" s="6">
        <v>3</v>
      </c>
      <c r="AC16" s="6">
        <v>41.5</v>
      </c>
      <c r="AD16" s="5">
        <f t="shared" si="11"/>
        <v>20.75</v>
      </c>
      <c r="AE16" s="15">
        <f t="shared" si="12"/>
        <v>51</v>
      </c>
      <c r="AF16" s="6" t="str">
        <f t="shared" si="5"/>
        <v>C1</v>
      </c>
      <c r="AG16" s="11">
        <v>10</v>
      </c>
      <c r="AH16" s="8" t="s">
        <v>150</v>
      </c>
      <c r="AI16" s="71">
        <v>6.25</v>
      </c>
      <c r="AJ16" s="6">
        <v>5</v>
      </c>
      <c r="AK16" s="6">
        <v>4</v>
      </c>
      <c r="AL16" s="6">
        <v>47</v>
      </c>
      <c r="AM16" s="5">
        <f t="shared" si="13"/>
        <v>23.5</v>
      </c>
      <c r="AN16" s="15">
        <f t="shared" si="14"/>
        <v>62.25</v>
      </c>
      <c r="AO16" s="6" t="str">
        <f t="shared" si="6"/>
        <v>B2</v>
      </c>
      <c r="AP16" s="6">
        <v>36.5</v>
      </c>
      <c r="AQ16" s="9">
        <f t="shared" si="15"/>
        <v>296</v>
      </c>
      <c r="AR16" s="6">
        <f t="shared" si="16"/>
        <v>59.199999999999996</v>
      </c>
      <c r="AS16" s="6" t="str">
        <f t="shared" si="17"/>
        <v>C1</v>
      </c>
    </row>
    <row r="17" spans="1:45" ht="15.75">
      <c r="A17" s="11">
        <v>11</v>
      </c>
      <c r="B17" s="8" t="s">
        <v>158</v>
      </c>
      <c r="C17" s="71">
        <v>8.5</v>
      </c>
      <c r="D17" s="6">
        <v>4</v>
      </c>
      <c r="E17" s="6">
        <v>4</v>
      </c>
      <c r="F17" s="7">
        <v>59.5</v>
      </c>
      <c r="G17" s="5">
        <f t="shared" si="7"/>
        <v>29.75</v>
      </c>
      <c r="H17" s="79">
        <f t="shared" si="0"/>
        <v>76</v>
      </c>
      <c r="I17" s="11" t="str">
        <f t="shared" si="1"/>
        <v>B1</v>
      </c>
      <c r="J17" s="71">
        <v>8.25</v>
      </c>
      <c r="K17" s="6">
        <v>4</v>
      </c>
      <c r="L17" s="6">
        <v>5</v>
      </c>
      <c r="M17" s="6">
        <v>64</v>
      </c>
      <c r="N17" s="5">
        <f t="shared" si="8"/>
        <v>32</v>
      </c>
      <c r="O17" s="15">
        <f t="shared" si="9"/>
        <v>81.25</v>
      </c>
      <c r="P17" s="6" t="str">
        <f t="shared" si="2"/>
        <v>A2</v>
      </c>
      <c r="Q17" s="11">
        <v>11</v>
      </c>
      <c r="R17" s="8" t="s">
        <v>158</v>
      </c>
      <c r="S17" s="71">
        <v>8.25</v>
      </c>
      <c r="T17" s="6">
        <v>5</v>
      </c>
      <c r="U17" s="6">
        <v>4</v>
      </c>
      <c r="V17" s="6">
        <v>55</v>
      </c>
      <c r="W17" s="5">
        <f t="shared" si="10"/>
        <v>27.5</v>
      </c>
      <c r="X17" s="15">
        <f t="shared" si="3"/>
        <v>72.25</v>
      </c>
      <c r="Y17" s="6" t="str">
        <f t="shared" si="4"/>
        <v>B1</v>
      </c>
      <c r="Z17" s="71">
        <v>8</v>
      </c>
      <c r="AA17" s="6">
        <v>5</v>
      </c>
      <c r="AB17" s="6">
        <v>5</v>
      </c>
      <c r="AC17" s="6">
        <v>58.5</v>
      </c>
      <c r="AD17" s="5">
        <f t="shared" si="11"/>
        <v>29.25</v>
      </c>
      <c r="AE17" s="15">
        <f t="shared" si="12"/>
        <v>76.5</v>
      </c>
      <c r="AF17" s="6" t="str">
        <f t="shared" si="5"/>
        <v>B1</v>
      </c>
      <c r="AG17" s="11">
        <v>11</v>
      </c>
      <c r="AH17" s="8" t="s">
        <v>158</v>
      </c>
      <c r="AI17" s="71">
        <v>8</v>
      </c>
      <c r="AJ17" s="6">
        <v>4</v>
      </c>
      <c r="AK17" s="6">
        <v>4</v>
      </c>
      <c r="AL17" s="6">
        <v>52.5</v>
      </c>
      <c r="AM17" s="5">
        <f t="shared" si="13"/>
        <v>26.25</v>
      </c>
      <c r="AN17" s="15">
        <f t="shared" si="14"/>
        <v>68.5</v>
      </c>
      <c r="AO17" s="6" t="str">
        <f t="shared" si="6"/>
        <v>B2</v>
      </c>
      <c r="AP17" s="6">
        <v>44.5</v>
      </c>
      <c r="AQ17" s="9">
        <f t="shared" si="15"/>
        <v>374.5</v>
      </c>
      <c r="AR17" s="6">
        <f t="shared" si="16"/>
        <v>74.900000000000006</v>
      </c>
      <c r="AS17" s="6" t="str">
        <f t="shared" si="17"/>
        <v>B1</v>
      </c>
    </row>
    <row r="18" spans="1:45" ht="15.75">
      <c r="A18" s="11">
        <v>12</v>
      </c>
      <c r="B18" s="8" t="s">
        <v>169</v>
      </c>
      <c r="C18" s="71">
        <v>8.75</v>
      </c>
      <c r="D18" s="6">
        <v>4</v>
      </c>
      <c r="E18" s="6">
        <v>5</v>
      </c>
      <c r="F18" s="7">
        <v>66</v>
      </c>
      <c r="G18" s="5">
        <f t="shared" si="7"/>
        <v>33</v>
      </c>
      <c r="H18" s="79">
        <f t="shared" si="0"/>
        <v>83.75</v>
      </c>
      <c r="I18" s="11" t="str">
        <f t="shared" si="1"/>
        <v>A2</v>
      </c>
      <c r="J18" s="71">
        <v>8.25</v>
      </c>
      <c r="K18" s="6">
        <v>4</v>
      </c>
      <c r="L18" s="6">
        <v>5</v>
      </c>
      <c r="M18" s="6">
        <v>61.5</v>
      </c>
      <c r="N18" s="5">
        <f t="shared" si="8"/>
        <v>30.75</v>
      </c>
      <c r="O18" s="15">
        <f t="shared" si="9"/>
        <v>78.75</v>
      </c>
      <c r="P18" s="6" t="str">
        <f t="shared" si="2"/>
        <v>B1</v>
      </c>
      <c r="Q18" s="11">
        <v>12</v>
      </c>
      <c r="R18" s="8" t="s">
        <v>169</v>
      </c>
      <c r="S18" s="71">
        <v>8</v>
      </c>
      <c r="T18" s="6">
        <v>5</v>
      </c>
      <c r="U18" s="6">
        <v>5</v>
      </c>
      <c r="V18" s="6">
        <v>67</v>
      </c>
      <c r="W18" s="5">
        <f t="shared" si="10"/>
        <v>33.5</v>
      </c>
      <c r="X18" s="15">
        <f t="shared" si="3"/>
        <v>85</v>
      </c>
      <c r="Y18" s="6" t="str">
        <f t="shared" si="4"/>
        <v>A2</v>
      </c>
      <c r="Z18" s="71">
        <v>7.5</v>
      </c>
      <c r="AA18" s="6">
        <v>4</v>
      </c>
      <c r="AB18" s="6">
        <v>5</v>
      </c>
      <c r="AC18" s="6">
        <v>59</v>
      </c>
      <c r="AD18" s="5">
        <f t="shared" si="11"/>
        <v>29.5</v>
      </c>
      <c r="AE18" s="15">
        <f t="shared" si="12"/>
        <v>75.5</v>
      </c>
      <c r="AF18" s="6" t="str">
        <f t="shared" si="5"/>
        <v>B1</v>
      </c>
      <c r="AG18" s="11">
        <v>12</v>
      </c>
      <c r="AH18" s="8" t="s">
        <v>169</v>
      </c>
      <c r="AI18" s="71">
        <v>7.75</v>
      </c>
      <c r="AJ18" s="6">
        <v>5</v>
      </c>
      <c r="AK18" s="6">
        <v>4</v>
      </c>
      <c r="AL18" s="6">
        <v>65.5</v>
      </c>
      <c r="AM18" s="5">
        <f t="shared" si="13"/>
        <v>32.75</v>
      </c>
      <c r="AN18" s="15">
        <f t="shared" si="14"/>
        <v>82.25</v>
      </c>
      <c r="AO18" s="6" t="str">
        <f t="shared" si="6"/>
        <v>A2</v>
      </c>
      <c r="AP18" s="6">
        <v>42</v>
      </c>
      <c r="AQ18" s="9">
        <f t="shared" si="15"/>
        <v>405.25</v>
      </c>
      <c r="AR18" s="6">
        <f t="shared" si="16"/>
        <v>81.05</v>
      </c>
      <c r="AS18" s="6" t="str">
        <f t="shared" si="17"/>
        <v>A2</v>
      </c>
    </row>
    <row r="19" spans="1:45" ht="15.75">
      <c r="A19" s="11">
        <v>13</v>
      </c>
      <c r="B19" s="8" t="s">
        <v>179</v>
      </c>
      <c r="C19" s="71">
        <v>8.25</v>
      </c>
      <c r="D19" s="6">
        <v>4</v>
      </c>
      <c r="E19" s="6">
        <v>4</v>
      </c>
      <c r="F19" s="7">
        <v>68</v>
      </c>
      <c r="G19" s="5">
        <f t="shared" si="7"/>
        <v>34</v>
      </c>
      <c r="H19" s="79">
        <f t="shared" si="0"/>
        <v>84.25</v>
      </c>
      <c r="I19" s="11" t="str">
        <f t="shared" si="1"/>
        <v>A2</v>
      </c>
      <c r="J19" s="71">
        <v>8</v>
      </c>
      <c r="K19" s="6">
        <v>4</v>
      </c>
      <c r="L19" s="6">
        <v>5</v>
      </c>
      <c r="M19" s="6">
        <v>61</v>
      </c>
      <c r="N19" s="5">
        <f t="shared" si="8"/>
        <v>30.5</v>
      </c>
      <c r="O19" s="15">
        <f t="shared" si="9"/>
        <v>78</v>
      </c>
      <c r="P19" s="6" t="str">
        <f t="shared" si="2"/>
        <v>B1</v>
      </c>
      <c r="Q19" s="11">
        <v>13</v>
      </c>
      <c r="R19" s="8" t="s">
        <v>179</v>
      </c>
      <c r="S19" s="71">
        <v>6</v>
      </c>
      <c r="T19" s="6">
        <v>4</v>
      </c>
      <c r="U19" s="6">
        <v>5</v>
      </c>
      <c r="V19" s="6">
        <v>56.5</v>
      </c>
      <c r="W19" s="5">
        <f t="shared" si="10"/>
        <v>28.25</v>
      </c>
      <c r="X19" s="15">
        <f t="shared" si="3"/>
        <v>71.5</v>
      </c>
      <c r="Y19" s="6" t="str">
        <f t="shared" si="4"/>
        <v>B1</v>
      </c>
      <c r="Z19" s="71">
        <v>3.5</v>
      </c>
      <c r="AA19" s="6">
        <v>4</v>
      </c>
      <c r="AB19" s="6">
        <v>4</v>
      </c>
      <c r="AC19" s="6">
        <v>63</v>
      </c>
      <c r="AD19" s="5">
        <f t="shared" si="11"/>
        <v>31.5</v>
      </c>
      <c r="AE19" s="15">
        <f t="shared" si="12"/>
        <v>74.5</v>
      </c>
      <c r="AF19" s="6" t="str">
        <f t="shared" si="5"/>
        <v>B1</v>
      </c>
      <c r="AG19" s="11">
        <v>13</v>
      </c>
      <c r="AH19" s="8" t="s">
        <v>179</v>
      </c>
      <c r="AI19" s="71">
        <v>9.75</v>
      </c>
      <c r="AJ19" s="6">
        <v>4</v>
      </c>
      <c r="AK19" s="6">
        <v>4</v>
      </c>
      <c r="AL19" s="6">
        <v>59.5</v>
      </c>
      <c r="AM19" s="5">
        <f t="shared" si="13"/>
        <v>29.75</v>
      </c>
      <c r="AN19" s="15">
        <f t="shared" si="14"/>
        <v>77.25</v>
      </c>
      <c r="AO19" s="6" t="str">
        <f t="shared" si="6"/>
        <v>B1</v>
      </c>
      <c r="AP19" s="6">
        <v>42</v>
      </c>
      <c r="AQ19" s="9">
        <f t="shared" si="15"/>
        <v>385.5</v>
      </c>
      <c r="AR19" s="6">
        <f t="shared" si="16"/>
        <v>77.100000000000009</v>
      </c>
      <c r="AS19" s="6" t="str">
        <f t="shared" si="17"/>
        <v>B1</v>
      </c>
    </row>
    <row r="20" spans="1:45" ht="15.75">
      <c r="A20" s="11">
        <v>14</v>
      </c>
      <c r="B20" s="8" t="s">
        <v>191</v>
      </c>
      <c r="C20" s="71">
        <v>5.25</v>
      </c>
      <c r="D20" s="6">
        <v>3</v>
      </c>
      <c r="E20" s="6">
        <v>3</v>
      </c>
      <c r="F20" s="7">
        <v>42.5</v>
      </c>
      <c r="G20" s="5">
        <f t="shared" si="7"/>
        <v>21.25</v>
      </c>
      <c r="H20" s="79">
        <f t="shared" si="0"/>
        <v>53.75</v>
      </c>
      <c r="I20" s="11" t="str">
        <f t="shared" si="1"/>
        <v>C1</v>
      </c>
      <c r="J20" s="71">
        <v>5.75</v>
      </c>
      <c r="K20" s="6">
        <v>4</v>
      </c>
      <c r="L20" s="6">
        <v>4</v>
      </c>
      <c r="M20" s="6">
        <v>48</v>
      </c>
      <c r="N20" s="5">
        <f t="shared" si="8"/>
        <v>24</v>
      </c>
      <c r="O20" s="15">
        <f t="shared" si="9"/>
        <v>61.75</v>
      </c>
      <c r="P20" s="6" t="str">
        <f t="shared" si="2"/>
        <v>B2</v>
      </c>
      <c r="Q20" s="11">
        <v>14</v>
      </c>
      <c r="R20" s="8" t="s">
        <v>191</v>
      </c>
      <c r="S20" s="71">
        <v>3.5</v>
      </c>
      <c r="T20" s="6">
        <v>4</v>
      </c>
      <c r="U20" s="6">
        <v>3.5</v>
      </c>
      <c r="V20" s="6">
        <v>27.5</v>
      </c>
      <c r="W20" s="5">
        <f t="shared" si="10"/>
        <v>13.75</v>
      </c>
      <c r="X20" s="15">
        <f t="shared" si="3"/>
        <v>38.5</v>
      </c>
      <c r="Y20" s="6" t="str">
        <f t="shared" si="4"/>
        <v>D</v>
      </c>
      <c r="Z20" s="71">
        <v>4.5</v>
      </c>
      <c r="AA20" s="6">
        <v>2</v>
      </c>
      <c r="AB20" s="6">
        <v>3</v>
      </c>
      <c r="AC20" s="6">
        <v>31</v>
      </c>
      <c r="AD20" s="5">
        <f t="shared" si="11"/>
        <v>15.5</v>
      </c>
      <c r="AE20" s="15">
        <f t="shared" si="12"/>
        <v>40.5</v>
      </c>
      <c r="AF20" s="6" t="str">
        <f t="shared" si="5"/>
        <v>D</v>
      </c>
      <c r="AG20" s="11">
        <v>14</v>
      </c>
      <c r="AH20" s="8" t="s">
        <v>191</v>
      </c>
      <c r="AI20" s="71">
        <v>3.75</v>
      </c>
      <c r="AJ20" s="6">
        <v>3</v>
      </c>
      <c r="AK20" s="6">
        <v>3</v>
      </c>
      <c r="AL20" s="6">
        <v>19</v>
      </c>
      <c r="AM20" s="5">
        <f t="shared" si="13"/>
        <v>9.5</v>
      </c>
      <c r="AN20" s="15">
        <f t="shared" si="14"/>
        <v>28.75</v>
      </c>
      <c r="AO20" s="6" t="str">
        <f t="shared" si="6"/>
        <v>E</v>
      </c>
      <c r="AP20" s="6">
        <v>24</v>
      </c>
      <c r="AQ20" s="9">
        <f t="shared" si="15"/>
        <v>223.25</v>
      </c>
      <c r="AR20" s="6">
        <f t="shared" si="16"/>
        <v>44.65</v>
      </c>
      <c r="AS20" s="6" t="str">
        <f t="shared" si="17"/>
        <v>C2</v>
      </c>
    </row>
    <row r="21" spans="1:45" ht="15.75">
      <c r="A21" s="11">
        <v>15</v>
      </c>
      <c r="B21" s="8" t="s">
        <v>200</v>
      </c>
      <c r="C21" s="71">
        <v>5.5</v>
      </c>
      <c r="D21" s="6">
        <v>3.5</v>
      </c>
      <c r="E21" s="6">
        <v>3.5</v>
      </c>
      <c r="F21" s="7">
        <v>46</v>
      </c>
      <c r="G21" s="5">
        <f t="shared" si="7"/>
        <v>23</v>
      </c>
      <c r="H21" s="79">
        <f t="shared" si="0"/>
        <v>58.5</v>
      </c>
      <c r="I21" s="11" t="str">
        <f t="shared" si="1"/>
        <v>C1</v>
      </c>
      <c r="J21" s="71">
        <v>5.25</v>
      </c>
      <c r="K21" s="6">
        <v>3</v>
      </c>
      <c r="L21" s="6">
        <v>4</v>
      </c>
      <c r="M21" s="6">
        <v>37.5</v>
      </c>
      <c r="N21" s="5">
        <f t="shared" si="8"/>
        <v>18.75</v>
      </c>
      <c r="O21" s="15">
        <f t="shared" si="9"/>
        <v>49.75</v>
      </c>
      <c r="P21" s="6" t="str">
        <f t="shared" si="2"/>
        <v>C2</v>
      </c>
      <c r="Q21" s="11">
        <v>15</v>
      </c>
      <c r="R21" s="8" t="s">
        <v>200</v>
      </c>
      <c r="S21" s="71">
        <v>2</v>
      </c>
      <c r="T21" s="6">
        <v>3.5</v>
      </c>
      <c r="U21" s="6">
        <v>3.5</v>
      </c>
      <c r="V21" s="6">
        <v>40</v>
      </c>
      <c r="W21" s="5">
        <f t="shared" si="10"/>
        <v>20</v>
      </c>
      <c r="X21" s="15">
        <f t="shared" si="3"/>
        <v>49</v>
      </c>
      <c r="Y21" s="6" t="str">
        <f t="shared" si="4"/>
        <v>C2</v>
      </c>
      <c r="Z21" s="71">
        <v>2.5</v>
      </c>
      <c r="AA21" s="6">
        <v>2</v>
      </c>
      <c r="AB21" s="6">
        <v>2</v>
      </c>
      <c r="AC21" s="6">
        <v>31</v>
      </c>
      <c r="AD21" s="5">
        <f t="shared" si="11"/>
        <v>15.5</v>
      </c>
      <c r="AE21" s="15">
        <f t="shared" si="12"/>
        <v>37.5</v>
      </c>
      <c r="AF21" s="6" t="str">
        <f t="shared" si="5"/>
        <v>D</v>
      </c>
      <c r="AG21" s="11">
        <v>15</v>
      </c>
      <c r="AH21" s="8" t="s">
        <v>200</v>
      </c>
      <c r="AI21" s="71">
        <v>2.75</v>
      </c>
      <c r="AJ21" s="6">
        <v>3</v>
      </c>
      <c r="AK21" s="6">
        <v>3</v>
      </c>
      <c r="AL21" s="6">
        <v>25</v>
      </c>
      <c r="AM21" s="5">
        <f t="shared" si="13"/>
        <v>12.5</v>
      </c>
      <c r="AN21" s="15">
        <f t="shared" si="14"/>
        <v>33.75</v>
      </c>
      <c r="AO21" s="6" t="str">
        <f t="shared" si="6"/>
        <v>D</v>
      </c>
      <c r="AP21" s="6">
        <v>32.5</v>
      </c>
      <c r="AQ21" s="9">
        <f t="shared" si="15"/>
        <v>228.5</v>
      </c>
      <c r="AR21" s="6">
        <f t="shared" si="16"/>
        <v>45.7</v>
      </c>
      <c r="AS21" s="6" t="str">
        <f t="shared" si="17"/>
        <v>C2</v>
      </c>
    </row>
    <row r="22" spans="1:45" ht="15.75">
      <c r="A22" s="11">
        <v>16</v>
      </c>
      <c r="B22" s="8" t="s">
        <v>208</v>
      </c>
      <c r="C22" s="71">
        <v>8</v>
      </c>
      <c r="D22" s="6">
        <v>3.5</v>
      </c>
      <c r="E22" s="6">
        <v>4</v>
      </c>
      <c r="F22" s="7">
        <v>60.5</v>
      </c>
      <c r="G22" s="5">
        <f t="shared" si="7"/>
        <v>30.25</v>
      </c>
      <c r="H22" s="79">
        <f t="shared" si="0"/>
        <v>76</v>
      </c>
      <c r="I22" s="11" t="str">
        <f t="shared" si="1"/>
        <v>B1</v>
      </c>
      <c r="J22" s="71">
        <v>9</v>
      </c>
      <c r="K22" s="6">
        <v>4</v>
      </c>
      <c r="L22" s="6">
        <v>4</v>
      </c>
      <c r="M22" s="6">
        <v>62.5</v>
      </c>
      <c r="N22" s="5">
        <f t="shared" si="8"/>
        <v>31.25</v>
      </c>
      <c r="O22" s="15">
        <f t="shared" si="9"/>
        <v>79.5</v>
      </c>
      <c r="P22" s="6" t="str">
        <f t="shared" si="2"/>
        <v>B1</v>
      </c>
      <c r="Q22" s="11">
        <v>16</v>
      </c>
      <c r="R22" s="8" t="s">
        <v>208</v>
      </c>
      <c r="S22" s="71">
        <v>7.5</v>
      </c>
      <c r="T22" s="6">
        <v>5</v>
      </c>
      <c r="U22" s="6">
        <v>4</v>
      </c>
      <c r="V22" s="6">
        <v>56.5</v>
      </c>
      <c r="W22" s="5">
        <f t="shared" si="10"/>
        <v>28.25</v>
      </c>
      <c r="X22" s="15">
        <f t="shared" si="3"/>
        <v>73</v>
      </c>
      <c r="Y22" s="6" t="str">
        <f t="shared" si="4"/>
        <v>B1</v>
      </c>
      <c r="Z22" s="71">
        <v>7</v>
      </c>
      <c r="AA22" s="6">
        <v>3</v>
      </c>
      <c r="AB22" s="6">
        <v>3</v>
      </c>
      <c r="AC22" s="6">
        <v>41.5</v>
      </c>
      <c r="AD22" s="5">
        <f t="shared" si="11"/>
        <v>20.75</v>
      </c>
      <c r="AE22" s="15">
        <f t="shared" si="12"/>
        <v>54.5</v>
      </c>
      <c r="AF22" s="6" t="str">
        <f t="shared" si="5"/>
        <v>C1</v>
      </c>
      <c r="AG22" s="11">
        <v>16</v>
      </c>
      <c r="AH22" s="8" t="s">
        <v>208</v>
      </c>
      <c r="AI22" s="71">
        <v>8.25</v>
      </c>
      <c r="AJ22" s="6">
        <v>4</v>
      </c>
      <c r="AK22" s="6">
        <v>4</v>
      </c>
      <c r="AL22" s="6">
        <v>59.5</v>
      </c>
      <c r="AM22" s="5">
        <f t="shared" si="13"/>
        <v>29.75</v>
      </c>
      <c r="AN22" s="15">
        <f t="shared" si="14"/>
        <v>75.75</v>
      </c>
      <c r="AO22" s="6" t="str">
        <f t="shared" si="6"/>
        <v>B1</v>
      </c>
      <c r="AP22" s="6">
        <v>42.5</v>
      </c>
      <c r="AQ22" s="9">
        <f t="shared" si="15"/>
        <v>358.75</v>
      </c>
      <c r="AR22" s="6">
        <f t="shared" si="16"/>
        <v>71.75</v>
      </c>
      <c r="AS22" s="6" t="str">
        <f t="shared" si="17"/>
        <v>B1</v>
      </c>
    </row>
    <row r="23" spans="1:45" ht="15.75" customHeight="1">
      <c r="A23" s="11">
        <v>17</v>
      </c>
      <c r="B23" s="8" t="s">
        <v>217</v>
      </c>
      <c r="C23" s="71">
        <v>6.75</v>
      </c>
      <c r="D23" s="6">
        <v>3.5</v>
      </c>
      <c r="E23" s="6">
        <v>3.5</v>
      </c>
      <c r="F23" s="7">
        <v>46.5</v>
      </c>
      <c r="G23" s="5">
        <f t="shared" si="7"/>
        <v>23.25</v>
      </c>
      <c r="H23" s="79">
        <f t="shared" si="0"/>
        <v>60.25</v>
      </c>
      <c r="I23" s="11" t="str">
        <f t="shared" si="1"/>
        <v>C1</v>
      </c>
      <c r="J23" s="71">
        <v>5</v>
      </c>
      <c r="K23" s="6">
        <v>3</v>
      </c>
      <c r="L23" s="6">
        <v>3</v>
      </c>
      <c r="M23" s="6">
        <v>36</v>
      </c>
      <c r="N23" s="5">
        <f t="shared" si="8"/>
        <v>18</v>
      </c>
      <c r="O23" s="15">
        <f t="shared" si="9"/>
        <v>47</v>
      </c>
      <c r="P23" s="6" t="str">
        <f t="shared" si="2"/>
        <v>C2</v>
      </c>
      <c r="Q23" s="11">
        <v>17</v>
      </c>
      <c r="R23" s="8" t="s">
        <v>217</v>
      </c>
      <c r="S23" s="71">
        <v>3.5</v>
      </c>
      <c r="T23" s="6">
        <v>4</v>
      </c>
      <c r="U23" s="6">
        <v>3.5</v>
      </c>
      <c r="V23" s="6">
        <v>30.5</v>
      </c>
      <c r="W23" s="5">
        <f t="shared" si="10"/>
        <v>15.25</v>
      </c>
      <c r="X23" s="15">
        <f t="shared" si="3"/>
        <v>41.5</v>
      </c>
      <c r="Y23" s="6" t="str">
        <f t="shared" si="4"/>
        <v>C2</v>
      </c>
      <c r="Z23" s="71">
        <v>3.5</v>
      </c>
      <c r="AA23" s="6">
        <v>2</v>
      </c>
      <c r="AB23" s="6">
        <v>2</v>
      </c>
      <c r="AC23" s="6">
        <v>27</v>
      </c>
      <c r="AD23" s="5">
        <f t="shared" si="11"/>
        <v>13.5</v>
      </c>
      <c r="AE23" s="15">
        <f t="shared" si="12"/>
        <v>34.5</v>
      </c>
      <c r="AF23" s="6" t="str">
        <f t="shared" si="5"/>
        <v>D</v>
      </c>
      <c r="AG23" s="11">
        <v>17</v>
      </c>
      <c r="AH23" s="8" t="s">
        <v>217</v>
      </c>
      <c r="AI23" s="71">
        <v>5</v>
      </c>
      <c r="AJ23" s="6">
        <v>4</v>
      </c>
      <c r="AK23" s="6">
        <v>3</v>
      </c>
      <c r="AL23" s="6">
        <v>30</v>
      </c>
      <c r="AM23" s="5">
        <f t="shared" si="13"/>
        <v>15</v>
      </c>
      <c r="AN23" s="15">
        <f t="shared" si="14"/>
        <v>42</v>
      </c>
      <c r="AO23" s="6" t="str">
        <f t="shared" si="6"/>
        <v>C2</v>
      </c>
      <c r="AP23" s="6">
        <v>22.5</v>
      </c>
      <c r="AQ23" s="9">
        <f t="shared" si="15"/>
        <v>225.25</v>
      </c>
      <c r="AR23" s="6">
        <f t="shared" si="16"/>
        <v>45.050000000000004</v>
      </c>
      <c r="AS23" s="6" t="str">
        <f t="shared" si="17"/>
        <v>C2</v>
      </c>
    </row>
    <row r="24" spans="1:45" ht="15.75" customHeight="1">
      <c r="A24" s="11">
        <v>18</v>
      </c>
      <c r="B24" s="8" t="s">
        <v>224</v>
      </c>
      <c r="C24" s="73">
        <v>7.5</v>
      </c>
      <c r="D24" s="6">
        <v>3</v>
      </c>
      <c r="E24" s="6">
        <v>3</v>
      </c>
      <c r="F24" s="7">
        <v>47.5</v>
      </c>
      <c r="G24" s="5">
        <f t="shared" si="7"/>
        <v>23.75</v>
      </c>
      <c r="H24" s="79">
        <f t="shared" si="0"/>
        <v>61</v>
      </c>
      <c r="I24" s="11" t="str">
        <f t="shared" si="1"/>
        <v>B2</v>
      </c>
      <c r="J24" s="73">
        <v>3.5</v>
      </c>
      <c r="K24" s="6">
        <v>3</v>
      </c>
      <c r="L24" s="6">
        <v>3</v>
      </c>
      <c r="M24" s="6">
        <v>27</v>
      </c>
      <c r="N24" s="5">
        <f t="shared" si="8"/>
        <v>13.5</v>
      </c>
      <c r="O24" s="15">
        <f t="shared" si="9"/>
        <v>36.5</v>
      </c>
      <c r="P24" s="6" t="str">
        <f t="shared" si="2"/>
        <v>D</v>
      </c>
      <c r="Q24" s="11">
        <v>18</v>
      </c>
      <c r="R24" s="8" t="s">
        <v>224</v>
      </c>
      <c r="S24" s="71">
        <v>4</v>
      </c>
      <c r="T24" s="6">
        <v>3</v>
      </c>
      <c r="U24" s="6">
        <v>3</v>
      </c>
      <c r="V24" s="6">
        <v>14</v>
      </c>
      <c r="W24" s="5">
        <f t="shared" si="10"/>
        <v>7</v>
      </c>
      <c r="X24" s="15">
        <f t="shared" si="3"/>
        <v>24</v>
      </c>
      <c r="Y24" s="6" t="str">
        <f t="shared" si="4"/>
        <v>E</v>
      </c>
      <c r="Z24" s="71">
        <v>5.25</v>
      </c>
      <c r="AA24" s="6">
        <v>2</v>
      </c>
      <c r="AB24" s="6">
        <v>2</v>
      </c>
      <c r="AC24" s="6">
        <v>37</v>
      </c>
      <c r="AD24" s="5">
        <f t="shared" si="11"/>
        <v>18.5</v>
      </c>
      <c r="AE24" s="15">
        <f t="shared" si="12"/>
        <v>46.25</v>
      </c>
      <c r="AF24" s="6" t="str">
        <f t="shared" si="5"/>
        <v>C2</v>
      </c>
      <c r="AG24" s="11">
        <v>18</v>
      </c>
      <c r="AH24" s="8" t="s">
        <v>224</v>
      </c>
      <c r="AI24" s="73">
        <v>6.5</v>
      </c>
      <c r="AJ24" s="6">
        <v>3</v>
      </c>
      <c r="AK24" s="6">
        <v>3</v>
      </c>
      <c r="AL24" s="6">
        <v>27</v>
      </c>
      <c r="AM24" s="5">
        <f t="shared" si="13"/>
        <v>13.5</v>
      </c>
      <c r="AN24" s="15">
        <f t="shared" si="14"/>
        <v>39.5</v>
      </c>
      <c r="AO24" s="6" t="str">
        <f t="shared" si="6"/>
        <v>D</v>
      </c>
      <c r="AP24" s="6">
        <v>41</v>
      </c>
      <c r="AQ24" s="9">
        <f t="shared" si="15"/>
        <v>207.25</v>
      </c>
      <c r="AR24" s="6">
        <f t="shared" si="16"/>
        <v>41.449999999999996</v>
      </c>
      <c r="AS24" s="6" t="str">
        <f t="shared" si="17"/>
        <v>C2</v>
      </c>
    </row>
    <row r="25" spans="1:45" ht="15.75" customHeight="1">
      <c r="A25" s="11">
        <v>19</v>
      </c>
      <c r="B25" s="8" t="s">
        <v>231</v>
      </c>
      <c r="C25" s="71">
        <v>5.75</v>
      </c>
      <c r="D25" s="6">
        <v>3</v>
      </c>
      <c r="E25" s="6">
        <v>3</v>
      </c>
      <c r="F25" s="7">
        <v>43.5</v>
      </c>
      <c r="G25" s="5">
        <f t="shared" si="7"/>
        <v>21.75</v>
      </c>
      <c r="H25" s="79">
        <f t="shared" si="0"/>
        <v>55.25</v>
      </c>
      <c r="I25" s="11" t="str">
        <f t="shared" si="1"/>
        <v>C1</v>
      </c>
      <c r="J25" s="71">
        <v>4.75</v>
      </c>
      <c r="K25" s="6">
        <v>3</v>
      </c>
      <c r="L25" s="6">
        <v>4</v>
      </c>
      <c r="M25" s="6">
        <v>43</v>
      </c>
      <c r="N25" s="5">
        <f t="shared" si="8"/>
        <v>21.5</v>
      </c>
      <c r="O25" s="15">
        <f t="shared" si="9"/>
        <v>54.75</v>
      </c>
      <c r="P25" s="6" t="str">
        <f t="shared" si="2"/>
        <v>C1</v>
      </c>
      <c r="Q25" s="11">
        <v>19</v>
      </c>
      <c r="R25" s="8" t="s">
        <v>231</v>
      </c>
      <c r="S25" s="71">
        <v>4</v>
      </c>
      <c r="T25" s="6">
        <v>3.5</v>
      </c>
      <c r="U25" s="6">
        <v>3</v>
      </c>
      <c r="V25" s="6">
        <v>17.5</v>
      </c>
      <c r="W25" s="5">
        <f t="shared" si="10"/>
        <v>8.75</v>
      </c>
      <c r="X25" s="15">
        <f t="shared" si="3"/>
        <v>28</v>
      </c>
      <c r="Y25" s="6" t="str">
        <f t="shared" si="4"/>
        <v>E</v>
      </c>
      <c r="Z25" s="71">
        <v>2</v>
      </c>
      <c r="AA25" s="6">
        <v>2</v>
      </c>
      <c r="AB25" s="6">
        <v>2</v>
      </c>
      <c r="AC25" s="6">
        <v>27.5</v>
      </c>
      <c r="AD25" s="5">
        <f t="shared" si="11"/>
        <v>13.75</v>
      </c>
      <c r="AE25" s="15">
        <f t="shared" si="12"/>
        <v>33.5</v>
      </c>
      <c r="AF25" s="6" t="str">
        <f t="shared" si="5"/>
        <v>D</v>
      </c>
      <c r="AG25" s="11">
        <v>19</v>
      </c>
      <c r="AH25" s="8" t="s">
        <v>231</v>
      </c>
      <c r="AI25" s="71">
        <v>4.25</v>
      </c>
      <c r="AJ25" s="6">
        <v>4</v>
      </c>
      <c r="AK25" s="6">
        <v>3</v>
      </c>
      <c r="AL25" s="6">
        <v>38.5</v>
      </c>
      <c r="AM25" s="5">
        <f t="shared" si="13"/>
        <v>19.25</v>
      </c>
      <c r="AN25" s="15">
        <f t="shared" si="14"/>
        <v>49.75</v>
      </c>
      <c r="AO25" s="6" t="str">
        <f t="shared" si="6"/>
        <v>C2</v>
      </c>
      <c r="AP25" s="6">
        <v>25.5</v>
      </c>
      <c r="AQ25" s="9">
        <f t="shared" si="15"/>
        <v>221.25</v>
      </c>
      <c r="AR25" s="6">
        <f t="shared" si="16"/>
        <v>44.25</v>
      </c>
      <c r="AS25" s="6" t="str">
        <f t="shared" si="17"/>
        <v>C2</v>
      </c>
    </row>
    <row r="26" spans="1:45" ht="15.75" customHeight="1">
      <c r="A26" s="11">
        <v>20</v>
      </c>
      <c r="B26" s="8" t="s">
        <v>242</v>
      </c>
      <c r="C26" s="71">
        <v>7.25</v>
      </c>
      <c r="D26" s="6">
        <v>3</v>
      </c>
      <c r="E26" s="6">
        <v>3</v>
      </c>
      <c r="F26" s="7">
        <v>47.5</v>
      </c>
      <c r="G26" s="5">
        <f t="shared" si="7"/>
        <v>23.75</v>
      </c>
      <c r="H26" s="79">
        <f t="shared" si="0"/>
        <v>60.75</v>
      </c>
      <c r="I26" s="11" t="str">
        <f t="shared" si="1"/>
        <v>C1</v>
      </c>
      <c r="J26" s="71">
        <v>3.75</v>
      </c>
      <c r="K26" s="6">
        <v>3</v>
      </c>
      <c r="L26" s="6">
        <v>3</v>
      </c>
      <c r="M26" s="6">
        <v>34</v>
      </c>
      <c r="N26" s="5">
        <f t="shared" si="8"/>
        <v>17</v>
      </c>
      <c r="O26" s="15">
        <f t="shared" si="9"/>
        <v>43.75</v>
      </c>
      <c r="P26" s="6" t="str">
        <f t="shared" si="2"/>
        <v>C2</v>
      </c>
      <c r="Q26" s="11">
        <v>20</v>
      </c>
      <c r="R26" s="8" t="s">
        <v>242</v>
      </c>
      <c r="S26" s="71">
        <v>3.5</v>
      </c>
      <c r="T26" s="6"/>
      <c r="U26" s="6">
        <v>3</v>
      </c>
      <c r="V26" s="6">
        <v>21</v>
      </c>
      <c r="W26" s="5">
        <f t="shared" si="10"/>
        <v>10.5</v>
      </c>
      <c r="X26" s="15">
        <f t="shared" si="3"/>
        <v>27.5</v>
      </c>
      <c r="Y26" s="6" t="str">
        <f t="shared" si="4"/>
        <v>E</v>
      </c>
      <c r="Z26" s="71">
        <v>3.5</v>
      </c>
      <c r="AA26" s="6">
        <v>2</v>
      </c>
      <c r="AB26" s="6">
        <v>2</v>
      </c>
      <c r="AC26" s="6">
        <v>21.5</v>
      </c>
      <c r="AD26" s="5">
        <f t="shared" si="11"/>
        <v>10.75</v>
      </c>
      <c r="AE26" s="15">
        <f t="shared" si="12"/>
        <v>29</v>
      </c>
      <c r="AF26" s="6" t="str">
        <f t="shared" si="5"/>
        <v>E</v>
      </c>
      <c r="AG26" s="11">
        <v>20</v>
      </c>
      <c r="AH26" s="8" t="s">
        <v>242</v>
      </c>
      <c r="AI26" s="71">
        <v>5.25</v>
      </c>
      <c r="AJ26" s="6">
        <v>3.5</v>
      </c>
      <c r="AK26" s="6">
        <v>3</v>
      </c>
      <c r="AL26" s="6">
        <v>33.5</v>
      </c>
      <c r="AM26" s="5">
        <f t="shared" si="13"/>
        <v>16.75</v>
      </c>
      <c r="AN26" s="15">
        <f t="shared" si="14"/>
        <v>45.25</v>
      </c>
      <c r="AO26" s="6" t="str">
        <f t="shared" si="6"/>
        <v>C2</v>
      </c>
      <c r="AP26" s="6">
        <v>33.5</v>
      </c>
      <c r="AQ26" s="9">
        <f t="shared" si="15"/>
        <v>206.25</v>
      </c>
      <c r="AR26" s="6">
        <f t="shared" si="16"/>
        <v>41.25</v>
      </c>
      <c r="AS26" s="6" t="str">
        <f t="shared" si="17"/>
        <v>C2</v>
      </c>
    </row>
    <row r="27" spans="1:45" ht="15.75" customHeight="1">
      <c r="A27" s="11">
        <v>21</v>
      </c>
      <c r="B27" s="8" t="s">
        <v>254</v>
      </c>
      <c r="C27" s="73">
        <v>8.5</v>
      </c>
      <c r="D27" s="6">
        <v>3.5</v>
      </c>
      <c r="E27" s="6">
        <v>3.5</v>
      </c>
      <c r="F27" s="7">
        <v>56.5</v>
      </c>
      <c r="G27" s="5">
        <f t="shared" si="7"/>
        <v>28.25</v>
      </c>
      <c r="H27" s="79">
        <f t="shared" si="0"/>
        <v>72</v>
      </c>
      <c r="I27" s="11" t="str">
        <f t="shared" si="1"/>
        <v>B1</v>
      </c>
      <c r="J27" s="73">
        <v>4.75</v>
      </c>
      <c r="K27" s="6">
        <v>3</v>
      </c>
      <c r="L27" s="6">
        <v>4</v>
      </c>
      <c r="M27" s="6">
        <v>52</v>
      </c>
      <c r="N27" s="5">
        <f t="shared" si="8"/>
        <v>26</v>
      </c>
      <c r="O27" s="15">
        <f t="shared" si="9"/>
        <v>63.75</v>
      </c>
      <c r="P27" s="6" t="str">
        <f t="shared" si="2"/>
        <v>B2</v>
      </c>
      <c r="Q27" s="11">
        <v>21</v>
      </c>
      <c r="R27" s="8" t="s">
        <v>254</v>
      </c>
      <c r="S27" s="73">
        <v>8.5</v>
      </c>
      <c r="T27" s="6">
        <v>5</v>
      </c>
      <c r="U27" s="6">
        <v>4</v>
      </c>
      <c r="V27" s="6">
        <v>29.5</v>
      </c>
      <c r="W27" s="5">
        <f t="shared" si="10"/>
        <v>14.75</v>
      </c>
      <c r="X27" s="15">
        <f t="shared" si="3"/>
        <v>47</v>
      </c>
      <c r="Y27" s="6" t="str">
        <f t="shared" si="4"/>
        <v>C2</v>
      </c>
      <c r="Z27" s="73">
        <v>7</v>
      </c>
      <c r="AA27" s="6">
        <v>4</v>
      </c>
      <c r="AB27" s="6">
        <v>4</v>
      </c>
      <c r="AC27" s="6">
        <v>50</v>
      </c>
      <c r="AD27" s="5">
        <f t="shared" si="11"/>
        <v>25</v>
      </c>
      <c r="AE27" s="15">
        <f t="shared" si="12"/>
        <v>65</v>
      </c>
      <c r="AF27" s="6"/>
      <c r="AG27" s="11">
        <v>21</v>
      </c>
      <c r="AH27" s="8" t="s">
        <v>254</v>
      </c>
      <c r="AI27" s="73">
        <v>8.5</v>
      </c>
      <c r="AJ27" s="6">
        <v>4</v>
      </c>
      <c r="AK27" s="6">
        <v>5</v>
      </c>
      <c r="AL27" s="6">
        <v>45</v>
      </c>
      <c r="AM27" s="5">
        <f t="shared" si="13"/>
        <v>22.5</v>
      </c>
      <c r="AN27" s="15">
        <f t="shared" si="14"/>
        <v>62.5</v>
      </c>
      <c r="AO27" s="6" t="str">
        <f t="shared" si="6"/>
        <v>B2</v>
      </c>
      <c r="AP27" s="6">
        <v>27.5</v>
      </c>
      <c r="AQ27" s="9">
        <f t="shared" si="15"/>
        <v>310.25</v>
      </c>
      <c r="AR27" s="6">
        <f t="shared" si="16"/>
        <v>62.050000000000004</v>
      </c>
      <c r="AS27" s="6" t="str">
        <f t="shared" si="17"/>
        <v>B2</v>
      </c>
    </row>
    <row r="28" spans="1:45" ht="15.75" customHeight="1">
      <c r="A28" s="11">
        <v>22</v>
      </c>
      <c r="B28" s="8" t="s">
        <v>265</v>
      </c>
      <c r="C28" s="73">
        <v>7.75</v>
      </c>
      <c r="D28" s="6">
        <v>4</v>
      </c>
      <c r="E28" s="6">
        <v>3</v>
      </c>
      <c r="F28" s="7">
        <v>57.5</v>
      </c>
      <c r="G28" s="5">
        <f t="shared" si="7"/>
        <v>28.75</v>
      </c>
      <c r="H28" s="79">
        <f t="shared" si="0"/>
        <v>72.25</v>
      </c>
      <c r="I28" s="11" t="str">
        <f t="shared" si="1"/>
        <v>B1</v>
      </c>
      <c r="J28" s="73">
        <v>8.25</v>
      </c>
      <c r="K28" s="6">
        <v>3</v>
      </c>
      <c r="L28" s="6">
        <v>4</v>
      </c>
      <c r="M28" s="9"/>
      <c r="N28" s="83">
        <f t="shared" si="8"/>
        <v>0</v>
      </c>
      <c r="O28" s="15">
        <f t="shared" si="9"/>
        <v>15.25</v>
      </c>
      <c r="P28" s="6" t="str">
        <f t="shared" si="2"/>
        <v>E</v>
      </c>
      <c r="Q28" s="11">
        <v>22</v>
      </c>
      <c r="R28" s="8" t="s">
        <v>265</v>
      </c>
      <c r="S28" s="73">
        <v>8</v>
      </c>
      <c r="T28" s="6">
        <v>5</v>
      </c>
      <c r="U28" s="6">
        <v>5</v>
      </c>
      <c r="V28" s="6">
        <v>62.5</v>
      </c>
      <c r="W28" s="5">
        <f t="shared" si="10"/>
        <v>31.25</v>
      </c>
      <c r="X28" s="15">
        <f t="shared" si="3"/>
        <v>80.5</v>
      </c>
      <c r="Y28" s="6" t="str">
        <f t="shared" si="4"/>
        <v>B1</v>
      </c>
      <c r="Z28" s="73">
        <v>9.5</v>
      </c>
      <c r="AA28" s="6">
        <v>5</v>
      </c>
      <c r="AB28" s="6">
        <v>4</v>
      </c>
      <c r="AC28" s="6">
        <v>63.5</v>
      </c>
      <c r="AD28" s="5">
        <f t="shared" si="11"/>
        <v>31.75</v>
      </c>
      <c r="AE28" s="15">
        <f t="shared" si="12"/>
        <v>82</v>
      </c>
      <c r="AF28" s="6" t="str">
        <f t="shared" si="5"/>
        <v>A2</v>
      </c>
      <c r="AG28" s="11">
        <v>22</v>
      </c>
      <c r="AH28" s="8" t="s">
        <v>265</v>
      </c>
      <c r="AI28" s="73">
        <v>8.5</v>
      </c>
      <c r="AJ28" s="6">
        <v>5</v>
      </c>
      <c r="AK28" s="6">
        <v>5</v>
      </c>
      <c r="AL28" s="6">
        <v>73.5</v>
      </c>
      <c r="AM28" s="5">
        <f t="shared" si="13"/>
        <v>36.75</v>
      </c>
      <c r="AN28" s="15">
        <f t="shared" si="14"/>
        <v>92</v>
      </c>
      <c r="AO28" s="6" t="str">
        <f t="shared" si="6"/>
        <v>A1</v>
      </c>
      <c r="AP28" s="6" t="s">
        <v>404</v>
      </c>
      <c r="AQ28" s="9">
        <f t="shared" si="15"/>
        <v>342</v>
      </c>
      <c r="AR28" s="6">
        <f t="shared" si="16"/>
        <v>68.400000000000006</v>
      </c>
      <c r="AS28" s="6" t="str">
        <f t="shared" si="17"/>
        <v>B2</v>
      </c>
    </row>
    <row r="29" spans="1:45" ht="15.75" customHeight="1">
      <c r="A29" s="11">
        <v>23</v>
      </c>
      <c r="B29" s="8" t="s">
        <v>275</v>
      </c>
      <c r="C29" s="73" t="s">
        <v>404</v>
      </c>
      <c r="D29" s="6">
        <v>5</v>
      </c>
      <c r="E29" s="6">
        <v>5</v>
      </c>
      <c r="F29" s="7">
        <v>70</v>
      </c>
      <c r="G29" s="5">
        <f t="shared" si="7"/>
        <v>35</v>
      </c>
      <c r="H29" s="79">
        <f t="shared" si="0"/>
        <v>80</v>
      </c>
      <c r="I29" s="11" t="str">
        <f t="shared" si="1"/>
        <v>B1</v>
      </c>
      <c r="J29" s="73">
        <v>9.75</v>
      </c>
      <c r="K29" s="6">
        <v>5</v>
      </c>
      <c r="L29" s="6">
        <v>5</v>
      </c>
      <c r="M29" s="6">
        <v>74</v>
      </c>
      <c r="N29" s="5">
        <f t="shared" si="8"/>
        <v>37</v>
      </c>
      <c r="O29" s="15">
        <f t="shared" si="9"/>
        <v>93.75</v>
      </c>
      <c r="P29" s="6" t="str">
        <f t="shared" si="2"/>
        <v>A1</v>
      </c>
      <c r="Q29" s="11">
        <v>23</v>
      </c>
      <c r="R29" s="8" t="s">
        <v>275</v>
      </c>
      <c r="S29" s="73">
        <v>9.5</v>
      </c>
      <c r="T29" s="6">
        <v>5</v>
      </c>
      <c r="U29" s="6">
        <v>5</v>
      </c>
      <c r="V29" s="6">
        <v>71.5</v>
      </c>
      <c r="W29" s="5">
        <f t="shared" si="10"/>
        <v>35.75</v>
      </c>
      <c r="X29" s="15">
        <f t="shared" si="3"/>
        <v>91</v>
      </c>
      <c r="Y29" s="6" t="str">
        <f t="shared" si="4"/>
        <v>A1</v>
      </c>
      <c r="Z29" s="73">
        <v>8.5</v>
      </c>
      <c r="AA29" s="6">
        <v>5</v>
      </c>
      <c r="AB29" s="6">
        <v>5</v>
      </c>
      <c r="AC29" s="6">
        <v>73</v>
      </c>
      <c r="AD29" s="5">
        <f t="shared" si="11"/>
        <v>36.5</v>
      </c>
      <c r="AE29" s="15">
        <f t="shared" si="12"/>
        <v>91.5</v>
      </c>
      <c r="AF29" s="6"/>
      <c r="AG29" s="11">
        <v>23</v>
      </c>
      <c r="AH29" s="8" t="s">
        <v>275</v>
      </c>
      <c r="AI29" s="73"/>
      <c r="AJ29" s="6">
        <v>5</v>
      </c>
      <c r="AK29" s="6">
        <v>5</v>
      </c>
      <c r="AL29" s="6">
        <v>71</v>
      </c>
      <c r="AM29" s="5">
        <f t="shared" si="13"/>
        <v>35.5</v>
      </c>
      <c r="AN29" s="15">
        <f t="shared" si="14"/>
        <v>81</v>
      </c>
      <c r="AO29" s="6" t="str">
        <f t="shared" si="6"/>
        <v>A2</v>
      </c>
      <c r="AP29" s="6">
        <v>50</v>
      </c>
      <c r="AQ29" s="9">
        <f t="shared" si="15"/>
        <v>437.25</v>
      </c>
      <c r="AR29" s="6">
        <f t="shared" si="16"/>
        <v>87.45</v>
      </c>
      <c r="AS29" s="6" t="str">
        <f t="shared" si="17"/>
        <v>A2</v>
      </c>
    </row>
    <row r="30" spans="1:45" ht="15.75" customHeight="1">
      <c r="A30" s="11">
        <v>24</v>
      </c>
      <c r="B30" s="8" t="s">
        <v>285</v>
      </c>
      <c r="C30" s="71">
        <v>5.5</v>
      </c>
      <c r="D30" s="6">
        <v>3</v>
      </c>
      <c r="E30" s="6">
        <v>3</v>
      </c>
      <c r="F30" s="7">
        <v>50.5</v>
      </c>
      <c r="G30" s="5">
        <f t="shared" si="7"/>
        <v>25.25</v>
      </c>
      <c r="H30" s="79">
        <f t="shared" si="0"/>
        <v>62</v>
      </c>
      <c r="I30" s="11" t="str">
        <f t="shared" si="1"/>
        <v>B2</v>
      </c>
      <c r="J30" s="71">
        <v>4.75</v>
      </c>
      <c r="K30" s="6">
        <v>3</v>
      </c>
      <c r="L30" s="6">
        <v>4</v>
      </c>
      <c r="M30" s="6">
        <v>34.5</v>
      </c>
      <c r="N30" s="5">
        <f t="shared" si="8"/>
        <v>17.25</v>
      </c>
      <c r="O30" s="15">
        <f t="shared" si="9"/>
        <v>46.25</v>
      </c>
      <c r="P30" s="6" t="str">
        <f t="shared" si="2"/>
        <v>C2</v>
      </c>
      <c r="Q30" s="11">
        <v>24</v>
      </c>
      <c r="R30" s="8" t="s">
        <v>285</v>
      </c>
      <c r="S30" s="71">
        <v>3.75</v>
      </c>
      <c r="T30" s="6">
        <v>3.5</v>
      </c>
      <c r="U30" s="6">
        <v>3</v>
      </c>
      <c r="V30" s="6">
        <v>15</v>
      </c>
      <c r="W30" s="5">
        <f t="shared" si="10"/>
        <v>7.5</v>
      </c>
      <c r="X30" s="15">
        <f t="shared" si="3"/>
        <v>25.25</v>
      </c>
      <c r="Y30" s="6" t="str">
        <f t="shared" si="4"/>
        <v>E</v>
      </c>
      <c r="Z30" s="71">
        <v>3</v>
      </c>
      <c r="AA30" s="6">
        <v>2</v>
      </c>
      <c r="AB30" s="6">
        <v>2</v>
      </c>
      <c r="AC30" s="6">
        <v>24.5</v>
      </c>
      <c r="AD30" s="5">
        <f t="shared" si="11"/>
        <v>12.25</v>
      </c>
      <c r="AE30" s="15">
        <f t="shared" si="12"/>
        <v>31.5</v>
      </c>
      <c r="AF30" s="6" t="str">
        <f t="shared" si="5"/>
        <v>E</v>
      </c>
      <c r="AG30" s="11">
        <v>24</v>
      </c>
      <c r="AH30" s="8" t="s">
        <v>285</v>
      </c>
      <c r="AI30" s="71">
        <v>6.5</v>
      </c>
      <c r="AJ30" s="6">
        <v>3</v>
      </c>
      <c r="AK30" s="6">
        <v>3</v>
      </c>
      <c r="AL30" s="6"/>
      <c r="AM30" s="5">
        <f t="shared" si="13"/>
        <v>0</v>
      </c>
      <c r="AN30" s="15">
        <f t="shared" si="14"/>
        <v>12.5</v>
      </c>
      <c r="AO30" s="6" t="str">
        <f t="shared" si="6"/>
        <v>E</v>
      </c>
      <c r="AP30" s="6">
        <v>14</v>
      </c>
      <c r="AQ30" s="9">
        <f t="shared" si="15"/>
        <v>177.5</v>
      </c>
      <c r="AR30" s="6">
        <f t="shared" si="16"/>
        <v>35.5</v>
      </c>
      <c r="AS30" s="6" t="str">
        <f t="shared" si="17"/>
        <v>D</v>
      </c>
    </row>
    <row r="31" spans="1:45" ht="15.75" customHeight="1">
      <c r="A31" s="11">
        <v>25</v>
      </c>
      <c r="B31" s="8" t="s">
        <v>299</v>
      </c>
      <c r="C31" s="71">
        <v>8.5</v>
      </c>
      <c r="D31" s="6">
        <v>4</v>
      </c>
      <c r="E31" s="6">
        <v>4.5</v>
      </c>
      <c r="F31" s="7">
        <v>59.5</v>
      </c>
      <c r="G31" s="5">
        <f t="shared" si="7"/>
        <v>29.75</v>
      </c>
      <c r="H31" s="79">
        <f t="shared" si="0"/>
        <v>76.5</v>
      </c>
      <c r="I31" s="11" t="str">
        <f t="shared" si="1"/>
        <v>B1</v>
      </c>
      <c r="J31" s="71">
        <v>8.75</v>
      </c>
      <c r="K31" s="6">
        <v>4</v>
      </c>
      <c r="L31" s="6">
        <v>5</v>
      </c>
      <c r="M31" s="6"/>
      <c r="N31" s="5">
        <f t="shared" si="8"/>
        <v>0</v>
      </c>
      <c r="O31" s="15">
        <f t="shared" si="9"/>
        <v>17.75</v>
      </c>
      <c r="P31" s="6" t="str">
        <f t="shared" si="2"/>
        <v>E</v>
      </c>
      <c r="Q31" s="11">
        <v>25</v>
      </c>
      <c r="R31" s="8" t="s">
        <v>299</v>
      </c>
      <c r="S31" s="71">
        <v>8.5</v>
      </c>
      <c r="T31" s="6">
        <v>5</v>
      </c>
      <c r="U31" s="6">
        <v>5</v>
      </c>
      <c r="V31" s="6">
        <v>64.5</v>
      </c>
      <c r="W31" s="5">
        <f t="shared" si="10"/>
        <v>32.25</v>
      </c>
      <c r="X31" s="15">
        <f t="shared" si="3"/>
        <v>83</v>
      </c>
      <c r="Y31" s="6" t="str">
        <f t="shared" si="4"/>
        <v>A2</v>
      </c>
      <c r="Z31" s="71">
        <v>7.5</v>
      </c>
      <c r="AA31" s="6">
        <v>5</v>
      </c>
      <c r="AB31" s="6">
        <v>3</v>
      </c>
      <c r="AC31" s="6">
        <v>65.5</v>
      </c>
      <c r="AD31" s="5">
        <f t="shared" si="11"/>
        <v>32.75</v>
      </c>
      <c r="AE31" s="15">
        <f t="shared" si="12"/>
        <v>81</v>
      </c>
      <c r="AF31" s="6" t="str">
        <f t="shared" si="5"/>
        <v>A2</v>
      </c>
      <c r="AG31" s="11">
        <v>25</v>
      </c>
      <c r="AH31" s="8" t="s">
        <v>299</v>
      </c>
      <c r="AI31" s="71">
        <v>9</v>
      </c>
      <c r="AJ31" s="6">
        <v>5</v>
      </c>
      <c r="AK31" s="6">
        <v>5</v>
      </c>
      <c r="AL31" s="6"/>
      <c r="AM31" s="5">
        <f t="shared" si="13"/>
        <v>0</v>
      </c>
      <c r="AN31" s="15">
        <f t="shared" si="14"/>
        <v>19</v>
      </c>
      <c r="AO31" s="6" t="str">
        <f t="shared" si="6"/>
        <v>E</v>
      </c>
      <c r="AP31" s="6">
        <v>46</v>
      </c>
      <c r="AQ31" s="9">
        <f t="shared" si="15"/>
        <v>277.25</v>
      </c>
      <c r="AR31" s="6">
        <f t="shared" si="16"/>
        <v>55.45</v>
      </c>
      <c r="AS31" s="6" t="str">
        <f t="shared" si="17"/>
        <v>C1</v>
      </c>
    </row>
    <row r="32" spans="1:45" ht="15.75" customHeight="1">
      <c r="A32" s="11">
        <v>26</v>
      </c>
      <c r="B32" s="8" t="s">
        <v>309</v>
      </c>
      <c r="C32" s="71">
        <v>9.25</v>
      </c>
      <c r="D32" s="6">
        <v>5</v>
      </c>
      <c r="E32" s="6">
        <v>5</v>
      </c>
      <c r="F32" s="7">
        <v>68.5</v>
      </c>
      <c r="G32" s="5">
        <f t="shared" si="7"/>
        <v>34.25</v>
      </c>
      <c r="H32" s="79">
        <f t="shared" si="0"/>
        <v>87.75</v>
      </c>
      <c r="I32" s="11" t="str">
        <f t="shared" si="1"/>
        <v>A2</v>
      </c>
      <c r="J32" s="71">
        <v>8.25</v>
      </c>
      <c r="K32" s="6">
        <v>5</v>
      </c>
      <c r="L32" s="6">
        <v>5</v>
      </c>
      <c r="M32" s="6">
        <v>67</v>
      </c>
      <c r="N32" s="5">
        <f t="shared" si="8"/>
        <v>33.5</v>
      </c>
      <c r="O32" s="15">
        <f t="shared" si="9"/>
        <v>85.25</v>
      </c>
      <c r="P32" s="6" t="str">
        <f t="shared" si="2"/>
        <v>A2</v>
      </c>
      <c r="Q32" s="11">
        <v>26</v>
      </c>
      <c r="R32" s="8" t="s">
        <v>309</v>
      </c>
      <c r="S32" s="71">
        <v>9.5</v>
      </c>
      <c r="T32" s="6">
        <v>5</v>
      </c>
      <c r="U32" s="6">
        <v>5</v>
      </c>
      <c r="V32" s="6">
        <v>58</v>
      </c>
      <c r="W32" s="5">
        <f t="shared" si="10"/>
        <v>29</v>
      </c>
      <c r="X32" s="15">
        <f t="shared" si="3"/>
        <v>77.5</v>
      </c>
      <c r="Y32" s="6" t="str">
        <f t="shared" si="4"/>
        <v>B1</v>
      </c>
      <c r="Z32" s="71">
        <v>8.5</v>
      </c>
      <c r="AA32" s="6">
        <v>5</v>
      </c>
      <c r="AB32" s="6">
        <v>5</v>
      </c>
      <c r="AC32" s="6">
        <v>71.5</v>
      </c>
      <c r="AD32" s="5">
        <f t="shared" si="11"/>
        <v>35.75</v>
      </c>
      <c r="AE32" s="15">
        <f t="shared" si="12"/>
        <v>90</v>
      </c>
      <c r="AF32" s="6" t="str">
        <f t="shared" si="5"/>
        <v>A2</v>
      </c>
      <c r="AG32" s="11">
        <v>26</v>
      </c>
      <c r="AH32" s="8" t="s">
        <v>309</v>
      </c>
      <c r="AI32" s="71">
        <v>10</v>
      </c>
      <c r="AJ32" s="6">
        <v>5</v>
      </c>
      <c r="AK32" s="6">
        <v>5</v>
      </c>
      <c r="AL32" s="6">
        <v>78</v>
      </c>
      <c r="AM32" s="5">
        <f t="shared" si="13"/>
        <v>39</v>
      </c>
      <c r="AN32" s="15">
        <f t="shared" si="14"/>
        <v>98</v>
      </c>
      <c r="AO32" s="6" t="str">
        <f t="shared" si="6"/>
        <v>A1</v>
      </c>
      <c r="AP32" s="6">
        <v>50</v>
      </c>
      <c r="AQ32" s="9">
        <f t="shared" si="15"/>
        <v>438.5</v>
      </c>
      <c r="AR32" s="6">
        <f t="shared" si="16"/>
        <v>87.7</v>
      </c>
      <c r="AS32" s="6" t="str">
        <f t="shared" si="17"/>
        <v>A2</v>
      </c>
    </row>
    <row r="33" spans="1:45" ht="15.75" customHeight="1">
      <c r="A33" s="11">
        <v>27</v>
      </c>
      <c r="B33" s="8" t="s">
        <v>325</v>
      </c>
      <c r="C33" s="71">
        <v>6.25</v>
      </c>
      <c r="D33" s="6">
        <v>3</v>
      </c>
      <c r="E33" s="6">
        <v>3</v>
      </c>
      <c r="F33" s="7">
        <v>41</v>
      </c>
      <c r="G33" s="5">
        <f t="shared" si="7"/>
        <v>20.5</v>
      </c>
      <c r="H33" s="79">
        <f t="shared" si="0"/>
        <v>53.25</v>
      </c>
      <c r="I33" s="11" t="str">
        <f t="shared" si="1"/>
        <v>C1</v>
      </c>
      <c r="J33" s="71">
        <v>6</v>
      </c>
      <c r="K33" s="6">
        <v>3</v>
      </c>
      <c r="L33" s="6">
        <v>4</v>
      </c>
      <c r="M33" s="6">
        <v>34</v>
      </c>
      <c r="N33" s="5">
        <f t="shared" si="8"/>
        <v>17</v>
      </c>
      <c r="O33" s="15">
        <f t="shared" si="9"/>
        <v>47</v>
      </c>
      <c r="P33" s="6" t="str">
        <f t="shared" si="2"/>
        <v>C2</v>
      </c>
      <c r="Q33" s="11">
        <v>27</v>
      </c>
      <c r="R33" s="8" t="s">
        <v>325</v>
      </c>
      <c r="S33" s="71">
        <v>2.75</v>
      </c>
      <c r="T33" s="6">
        <v>4</v>
      </c>
      <c r="U33" s="6">
        <v>3</v>
      </c>
      <c r="V33" s="6">
        <v>9.5</v>
      </c>
      <c r="W33" s="5">
        <f t="shared" si="10"/>
        <v>4.75</v>
      </c>
      <c r="X33" s="15">
        <f t="shared" si="3"/>
        <v>19.25</v>
      </c>
      <c r="Y33" s="6" t="str">
        <f t="shared" si="4"/>
        <v>E</v>
      </c>
      <c r="Z33" s="71">
        <v>2.75</v>
      </c>
      <c r="AA33" s="6">
        <v>2</v>
      </c>
      <c r="AB33" s="6">
        <v>2</v>
      </c>
      <c r="AC33" s="6">
        <v>23.5</v>
      </c>
      <c r="AD33" s="5">
        <f t="shared" si="11"/>
        <v>11.75</v>
      </c>
      <c r="AE33" s="15">
        <f t="shared" si="12"/>
        <v>30.25</v>
      </c>
      <c r="AF33" s="6" t="str">
        <f t="shared" si="5"/>
        <v>E</v>
      </c>
      <c r="AG33" s="11">
        <v>27</v>
      </c>
      <c r="AH33" s="8" t="s">
        <v>325</v>
      </c>
      <c r="AI33" s="71">
        <v>2.75</v>
      </c>
      <c r="AJ33" s="6">
        <v>3</v>
      </c>
      <c r="AK33" s="6">
        <v>3</v>
      </c>
      <c r="AL33" s="6">
        <v>19</v>
      </c>
      <c r="AM33" s="5">
        <f t="shared" si="13"/>
        <v>9.5</v>
      </c>
      <c r="AN33" s="15">
        <f t="shared" si="14"/>
        <v>27.75</v>
      </c>
      <c r="AO33" s="6" t="str">
        <f t="shared" si="6"/>
        <v>E</v>
      </c>
      <c r="AP33" s="6">
        <v>12</v>
      </c>
      <c r="AQ33" s="9">
        <f t="shared" si="15"/>
        <v>177.5</v>
      </c>
      <c r="AR33" s="6">
        <f t="shared" si="16"/>
        <v>35.5</v>
      </c>
      <c r="AS33" s="6" t="str">
        <f t="shared" si="17"/>
        <v>D</v>
      </c>
    </row>
    <row r="34" spans="1:45" ht="15.75" customHeight="1">
      <c r="A34" s="11">
        <v>28</v>
      </c>
      <c r="B34" s="8" t="s">
        <v>339</v>
      </c>
      <c r="C34" s="71">
        <v>6.25</v>
      </c>
      <c r="D34" s="6"/>
      <c r="E34" s="6"/>
      <c r="F34" s="7" t="s">
        <v>457</v>
      </c>
      <c r="G34" s="5"/>
      <c r="H34" s="79">
        <f t="shared" si="0"/>
        <v>6.25</v>
      </c>
      <c r="I34" s="11" t="str">
        <f t="shared" si="1"/>
        <v>E</v>
      </c>
      <c r="J34" s="73">
        <v>3.75</v>
      </c>
      <c r="K34" s="6"/>
      <c r="L34" s="6"/>
      <c r="M34" s="6"/>
      <c r="N34" s="5">
        <f t="shared" si="8"/>
        <v>0</v>
      </c>
      <c r="O34" s="15">
        <f t="shared" si="9"/>
        <v>3.75</v>
      </c>
      <c r="P34" s="6" t="str">
        <f t="shared" si="2"/>
        <v>E</v>
      </c>
      <c r="Q34" s="11">
        <v>28</v>
      </c>
      <c r="R34" s="8" t="s">
        <v>339</v>
      </c>
      <c r="S34" s="71">
        <v>1.75</v>
      </c>
      <c r="T34" s="6"/>
      <c r="U34" s="6"/>
      <c r="V34" s="6"/>
      <c r="W34" s="5">
        <f t="shared" si="10"/>
        <v>0</v>
      </c>
      <c r="X34" s="15">
        <f t="shared" si="3"/>
        <v>1.75</v>
      </c>
      <c r="Y34" s="6" t="str">
        <f t="shared" si="4"/>
        <v>E</v>
      </c>
      <c r="Z34" s="71">
        <v>1.75</v>
      </c>
      <c r="AA34" s="6"/>
      <c r="AB34" s="6"/>
      <c r="AC34" s="6"/>
      <c r="AD34" s="5">
        <f t="shared" si="11"/>
        <v>0</v>
      </c>
      <c r="AE34" s="15">
        <f t="shared" si="12"/>
        <v>1.75</v>
      </c>
      <c r="AF34" s="6" t="str">
        <f t="shared" si="5"/>
        <v>E</v>
      </c>
      <c r="AG34" s="11">
        <v>28</v>
      </c>
      <c r="AH34" s="8" t="s">
        <v>339</v>
      </c>
      <c r="AI34" s="71">
        <v>4</v>
      </c>
      <c r="AJ34" s="6"/>
      <c r="AK34" s="6"/>
      <c r="AL34" s="6"/>
      <c r="AM34" s="5">
        <f t="shared" si="13"/>
        <v>0</v>
      </c>
      <c r="AN34" s="15">
        <f t="shared" si="14"/>
        <v>4</v>
      </c>
      <c r="AO34" s="6" t="str">
        <f t="shared" si="6"/>
        <v>E</v>
      </c>
      <c r="AP34" s="6" t="s">
        <v>457</v>
      </c>
      <c r="AQ34" s="9">
        <f t="shared" si="15"/>
        <v>17.5</v>
      </c>
      <c r="AR34" s="6">
        <f t="shared" si="16"/>
        <v>3.5000000000000004</v>
      </c>
      <c r="AS34" s="6" t="str">
        <f t="shared" si="17"/>
        <v>E</v>
      </c>
    </row>
    <row r="35" spans="1:45" ht="15.75" customHeight="1">
      <c r="A35" s="11">
        <v>29</v>
      </c>
      <c r="B35" s="8" t="s">
        <v>350</v>
      </c>
      <c r="C35" s="71">
        <v>5.5</v>
      </c>
      <c r="D35" s="6">
        <v>3</v>
      </c>
      <c r="E35" s="6">
        <v>3</v>
      </c>
      <c r="F35" s="7">
        <v>43.5</v>
      </c>
      <c r="G35" s="5">
        <f t="shared" si="7"/>
        <v>21.75</v>
      </c>
      <c r="H35" s="79">
        <f t="shared" si="0"/>
        <v>55</v>
      </c>
      <c r="I35" s="11" t="str">
        <f t="shared" si="1"/>
        <v>C1</v>
      </c>
      <c r="J35" s="71">
        <v>3.75</v>
      </c>
      <c r="K35" s="6">
        <v>3</v>
      </c>
      <c r="L35" s="6">
        <v>3</v>
      </c>
      <c r="M35" s="6">
        <v>37.5</v>
      </c>
      <c r="N35" s="5">
        <f t="shared" si="8"/>
        <v>18.75</v>
      </c>
      <c r="O35" s="15">
        <f t="shared" si="9"/>
        <v>47.25</v>
      </c>
      <c r="P35" s="6" t="str">
        <f t="shared" si="2"/>
        <v>C2</v>
      </c>
      <c r="Q35" s="11">
        <v>29</v>
      </c>
      <c r="R35" s="8" t="s">
        <v>350</v>
      </c>
      <c r="S35" s="71">
        <v>4</v>
      </c>
      <c r="T35" s="6">
        <v>3.5</v>
      </c>
      <c r="U35" s="6">
        <v>3.5</v>
      </c>
      <c r="V35" s="6">
        <v>32</v>
      </c>
      <c r="W35" s="5">
        <f t="shared" si="10"/>
        <v>16</v>
      </c>
      <c r="X35" s="15">
        <f t="shared" si="3"/>
        <v>43</v>
      </c>
      <c r="Y35" s="6" t="str">
        <f t="shared" si="4"/>
        <v>C2</v>
      </c>
      <c r="Z35" s="71">
        <v>3</v>
      </c>
      <c r="AA35" s="6">
        <v>3</v>
      </c>
      <c r="AB35" s="6">
        <v>3</v>
      </c>
      <c r="AC35" s="6">
        <v>33.5</v>
      </c>
      <c r="AD35" s="5">
        <f t="shared" si="11"/>
        <v>16.75</v>
      </c>
      <c r="AE35" s="15">
        <f t="shared" si="12"/>
        <v>42.5</v>
      </c>
      <c r="AF35" s="6" t="str">
        <f t="shared" si="5"/>
        <v>C2</v>
      </c>
      <c r="AG35" s="11">
        <v>29</v>
      </c>
      <c r="AH35" s="8" t="s">
        <v>350</v>
      </c>
      <c r="AI35" s="71">
        <v>6.75</v>
      </c>
      <c r="AJ35" s="6">
        <v>3</v>
      </c>
      <c r="AK35" s="6">
        <v>3</v>
      </c>
      <c r="AL35" s="6">
        <v>28</v>
      </c>
      <c r="AM35" s="5">
        <f t="shared" si="13"/>
        <v>14</v>
      </c>
      <c r="AN35" s="15">
        <f t="shared" si="14"/>
        <v>40.75</v>
      </c>
      <c r="AO35" s="6" t="str">
        <f t="shared" si="6"/>
        <v>D</v>
      </c>
      <c r="AP35" s="6">
        <v>19.5</v>
      </c>
      <c r="AQ35" s="9">
        <f t="shared" si="15"/>
        <v>228.5</v>
      </c>
      <c r="AR35" s="6">
        <f t="shared" si="16"/>
        <v>45.7</v>
      </c>
      <c r="AS35" s="6" t="str">
        <f t="shared" si="17"/>
        <v>C2</v>
      </c>
    </row>
    <row r="36" spans="1:45" ht="15.75" customHeight="1">
      <c r="A36" s="11">
        <v>30</v>
      </c>
      <c r="B36" s="10" t="s">
        <v>362</v>
      </c>
      <c r="C36" s="71">
        <v>8.25</v>
      </c>
      <c r="D36" s="6">
        <v>3</v>
      </c>
      <c r="E36" s="6">
        <v>4</v>
      </c>
      <c r="F36" s="7">
        <v>64</v>
      </c>
      <c r="G36" s="5">
        <f t="shared" si="7"/>
        <v>32</v>
      </c>
      <c r="H36" s="79">
        <f t="shared" si="0"/>
        <v>79.25</v>
      </c>
      <c r="I36" s="11" t="str">
        <f t="shared" si="1"/>
        <v>B1</v>
      </c>
      <c r="J36" s="71">
        <v>9.5</v>
      </c>
      <c r="K36" s="6">
        <v>5</v>
      </c>
      <c r="L36" s="6">
        <v>4</v>
      </c>
      <c r="M36" s="6">
        <v>70</v>
      </c>
      <c r="N36" s="5">
        <f t="shared" si="8"/>
        <v>35</v>
      </c>
      <c r="O36" s="15">
        <f t="shared" si="9"/>
        <v>88.5</v>
      </c>
      <c r="P36" s="6" t="str">
        <f t="shared" si="2"/>
        <v>A2</v>
      </c>
      <c r="Q36" s="11">
        <v>30</v>
      </c>
      <c r="R36" s="10" t="s">
        <v>362</v>
      </c>
      <c r="S36" s="71">
        <v>9.5</v>
      </c>
      <c r="T36" s="6">
        <v>3.5</v>
      </c>
      <c r="U36" s="6">
        <v>3.5</v>
      </c>
      <c r="V36" s="6">
        <v>32</v>
      </c>
      <c r="W36" s="5">
        <f t="shared" si="10"/>
        <v>16</v>
      </c>
      <c r="X36" s="15">
        <f t="shared" si="3"/>
        <v>48.5</v>
      </c>
      <c r="Y36" s="6" t="str">
        <f t="shared" si="4"/>
        <v>C2</v>
      </c>
      <c r="Z36" s="71">
        <v>5.75</v>
      </c>
      <c r="AA36" s="6">
        <v>4</v>
      </c>
      <c r="AB36" s="6">
        <v>5</v>
      </c>
      <c r="AC36" s="6">
        <v>60</v>
      </c>
      <c r="AD36" s="5">
        <f t="shared" si="11"/>
        <v>30</v>
      </c>
      <c r="AE36" s="15">
        <f t="shared" si="12"/>
        <v>74.75</v>
      </c>
      <c r="AF36" s="6" t="str">
        <f t="shared" si="5"/>
        <v>B1</v>
      </c>
      <c r="AG36" s="11">
        <v>30</v>
      </c>
      <c r="AH36" s="10" t="s">
        <v>362</v>
      </c>
      <c r="AI36" s="71">
        <v>7.75</v>
      </c>
      <c r="AJ36" s="6">
        <v>4</v>
      </c>
      <c r="AK36" s="6">
        <v>4</v>
      </c>
      <c r="AL36" s="6">
        <v>62</v>
      </c>
      <c r="AM36" s="5">
        <f t="shared" si="13"/>
        <v>31</v>
      </c>
      <c r="AN36" s="15">
        <f t="shared" si="14"/>
        <v>77.75</v>
      </c>
      <c r="AO36" s="6" t="str">
        <f t="shared" si="6"/>
        <v>B1</v>
      </c>
      <c r="AP36" s="6">
        <v>43</v>
      </c>
      <c r="AQ36" s="9">
        <f t="shared" si="15"/>
        <v>368.75</v>
      </c>
      <c r="AR36" s="6">
        <f t="shared" si="16"/>
        <v>73.75</v>
      </c>
      <c r="AS36" s="6" t="str">
        <f t="shared" si="17"/>
        <v>B1</v>
      </c>
    </row>
    <row r="37" spans="1:45" ht="15.75" customHeight="1">
      <c r="A37" s="11">
        <v>31</v>
      </c>
      <c r="B37" s="10" t="s">
        <v>368</v>
      </c>
      <c r="C37" s="80">
        <v>6.75</v>
      </c>
      <c r="D37" s="11">
        <v>3</v>
      </c>
      <c r="E37" s="11">
        <v>3.5</v>
      </c>
      <c r="F37" s="11">
        <v>49</v>
      </c>
      <c r="G37" s="5">
        <f t="shared" si="7"/>
        <v>24.5</v>
      </c>
      <c r="H37" s="11">
        <f t="shared" si="0"/>
        <v>62.25</v>
      </c>
      <c r="I37" s="11" t="str">
        <f t="shared" si="1"/>
        <v>B2</v>
      </c>
      <c r="J37" s="80"/>
      <c r="K37" s="6">
        <v>3</v>
      </c>
      <c r="L37" s="6">
        <v>3</v>
      </c>
      <c r="M37" s="6">
        <v>36.5</v>
      </c>
      <c r="N37" s="5">
        <f t="shared" si="8"/>
        <v>18.25</v>
      </c>
      <c r="O37" s="15">
        <f t="shared" si="9"/>
        <v>42.5</v>
      </c>
      <c r="P37" s="6" t="str">
        <f t="shared" si="2"/>
        <v>C2</v>
      </c>
      <c r="Q37" s="11">
        <v>31</v>
      </c>
      <c r="R37" s="10" t="s">
        <v>368</v>
      </c>
      <c r="S37" s="80">
        <v>4.25</v>
      </c>
      <c r="T37" s="6">
        <v>3.5</v>
      </c>
      <c r="U37" s="6">
        <v>3.5</v>
      </c>
      <c r="V37" s="6">
        <v>17</v>
      </c>
      <c r="W37" s="5">
        <f t="shared" si="10"/>
        <v>8.5</v>
      </c>
      <c r="X37" s="15">
        <f t="shared" si="3"/>
        <v>28.25</v>
      </c>
      <c r="Y37" s="6" t="str">
        <f t="shared" si="4"/>
        <v>E</v>
      </c>
      <c r="Z37" s="71">
        <v>0.75</v>
      </c>
      <c r="AA37" s="6">
        <v>2</v>
      </c>
      <c r="AB37" s="6">
        <v>2</v>
      </c>
      <c r="AC37" s="6">
        <v>24.5</v>
      </c>
      <c r="AD37" s="5">
        <f t="shared" si="11"/>
        <v>12.25</v>
      </c>
      <c r="AE37" s="15">
        <f t="shared" si="12"/>
        <v>29.25</v>
      </c>
      <c r="AF37" s="6" t="str">
        <f t="shared" si="5"/>
        <v>E</v>
      </c>
      <c r="AG37" s="11">
        <v>31</v>
      </c>
      <c r="AH37" s="10" t="s">
        <v>368</v>
      </c>
      <c r="AI37" s="80">
        <v>4.5</v>
      </c>
      <c r="AJ37" s="6">
        <v>3</v>
      </c>
      <c r="AK37" s="6">
        <v>3</v>
      </c>
      <c r="AL37" s="6">
        <v>23.5</v>
      </c>
      <c r="AM37" s="87">
        <f t="shared" si="13"/>
        <v>11.75</v>
      </c>
      <c r="AN37" s="15">
        <f t="shared" si="14"/>
        <v>34</v>
      </c>
      <c r="AO37" s="6" t="str">
        <f t="shared" si="6"/>
        <v>D</v>
      </c>
      <c r="AP37" s="12" t="s">
        <v>404</v>
      </c>
      <c r="AQ37" s="9">
        <f t="shared" si="15"/>
        <v>196.25</v>
      </c>
      <c r="AR37" s="6">
        <f t="shared" si="16"/>
        <v>39.25</v>
      </c>
      <c r="AS37" s="6" t="str">
        <f t="shared" si="17"/>
        <v>D</v>
      </c>
    </row>
    <row r="38" spans="1:45" ht="15.75" customHeight="1">
      <c r="A38" s="11">
        <v>32</v>
      </c>
      <c r="B38" s="10" t="s">
        <v>375</v>
      </c>
      <c r="C38" s="80">
        <v>7</v>
      </c>
      <c r="D38" s="11">
        <v>3</v>
      </c>
      <c r="E38" s="11">
        <v>3</v>
      </c>
      <c r="F38" s="11">
        <v>47</v>
      </c>
      <c r="G38" s="5">
        <f t="shared" si="7"/>
        <v>23.5</v>
      </c>
      <c r="H38" s="11">
        <f t="shared" si="0"/>
        <v>60</v>
      </c>
      <c r="I38" s="11" t="str">
        <f t="shared" si="1"/>
        <v>C1</v>
      </c>
      <c r="J38" s="80">
        <v>6</v>
      </c>
      <c r="K38" s="6">
        <v>3</v>
      </c>
      <c r="L38" s="6">
        <v>3</v>
      </c>
      <c r="M38" s="6">
        <v>33</v>
      </c>
      <c r="N38" s="5">
        <f t="shared" si="8"/>
        <v>16.5</v>
      </c>
      <c r="O38" s="15">
        <f t="shared" si="9"/>
        <v>45</v>
      </c>
      <c r="P38" s="6" t="str">
        <f t="shared" si="2"/>
        <v>C2</v>
      </c>
      <c r="Q38" s="11">
        <v>32</v>
      </c>
      <c r="R38" s="10" t="s">
        <v>375</v>
      </c>
      <c r="S38" s="80">
        <v>5.5</v>
      </c>
      <c r="T38" s="6">
        <v>3.5</v>
      </c>
      <c r="U38" s="6">
        <v>3.5</v>
      </c>
      <c r="V38" s="6">
        <v>38.5</v>
      </c>
      <c r="W38" s="5">
        <f t="shared" si="10"/>
        <v>19.25</v>
      </c>
      <c r="X38" s="15">
        <f t="shared" si="3"/>
        <v>51</v>
      </c>
      <c r="Y38" s="6" t="str">
        <f t="shared" si="4"/>
        <v>C1</v>
      </c>
      <c r="Z38" s="71">
        <v>4.5</v>
      </c>
      <c r="AA38" s="6">
        <v>3</v>
      </c>
      <c r="AB38" s="6">
        <v>3</v>
      </c>
      <c r="AC38" s="6">
        <v>38.5</v>
      </c>
      <c r="AD38" s="5">
        <f t="shared" si="11"/>
        <v>19.25</v>
      </c>
      <c r="AE38" s="15">
        <f t="shared" si="12"/>
        <v>49</v>
      </c>
      <c r="AF38" s="6" t="str">
        <f t="shared" si="5"/>
        <v>C2</v>
      </c>
      <c r="AG38" s="11">
        <v>32</v>
      </c>
      <c r="AH38" s="10" t="s">
        <v>375</v>
      </c>
      <c r="AI38" s="80">
        <v>5.25</v>
      </c>
      <c r="AJ38" s="6">
        <v>3.5</v>
      </c>
      <c r="AK38" s="6">
        <v>3.5</v>
      </c>
      <c r="AL38" s="6">
        <v>30.5</v>
      </c>
      <c r="AM38" s="87">
        <f t="shared" si="13"/>
        <v>15.25</v>
      </c>
      <c r="AN38" s="15">
        <f t="shared" si="14"/>
        <v>42.75</v>
      </c>
      <c r="AO38" s="6" t="str">
        <f t="shared" si="6"/>
        <v>C2</v>
      </c>
      <c r="AP38" s="6">
        <v>20.5</v>
      </c>
      <c r="AQ38" s="9">
        <f t="shared" si="15"/>
        <v>247.75</v>
      </c>
      <c r="AR38" s="6">
        <f t="shared" si="16"/>
        <v>49.55</v>
      </c>
      <c r="AS38" s="6" t="str">
        <f t="shared" si="17"/>
        <v>C2</v>
      </c>
    </row>
    <row r="39" spans="1:45" ht="15.75" customHeight="1">
      <c r="A39" s="11">
        <v>33</v>
      </c>
      <c r="B39" s="10" t="s">
        <v>381</v>
      </c>
      <c r="C39" s="80">
        <v>7.5</v>
      </c>
      <c r="D39" s="11">
        <v>3</v>
      </c>
      <c r="E39" s="11">
        <v>3</v>
      </c>
      <c r="F39" s="11">
        <v>54</v>
      </c>
      <c r="G39" s="5">
        <f t="shared" si="7"/>
        <v>27</v>
      </c>
      <c r="H39" s="11">
        <f t="shared" si="0"/>
        <v>67.5</v>
      </c>
      <c r="I39" s="11" t="str">
        <f t="shared" si="1"/>
        <v>B2</v>
      </c>
      <c r="J39" s="80">
        <v>9.5</v>
      </c>
      <c r="K39" s="12">
        <v>4</v>
      </c>
      <c r="L39" s="12">
        <v>4</v>
      </c>
      <c r="M39" s="6">
        <v>61</v>
      </c>
      <c r="N39" s="5">
        <f t="shared" si="8"/>
        <v>30.5</v>
      </c>
      <c r="O39" s="15">
        <f t="shared" si="9"/>
        <v>78.5</v>
      </c>
      <c r="P39" s="6" t="str">
        <f t="shared" si="2"/>
        <v>B1</v>
      </c>
      <c r="Q39" s="11">
        <v>33</v>
      </c>
      <c r="R39" s="10" t="s">
        <v>381</v>
      </c>
      <c r="S39" s="80">
        <v>5.25</v>
      </c>
      <c r="T39" s="6">
        <v>4</v>
      </c>
      <c r="U39" s="6">
        <v>4</v>
      </c>
      <c r="V39" s="6">
        <v>41.5</v>
      </c>
      <c r="W39" s="5">
        <f t="shared" si="10"/>
        <v>20.75</v>
      </c>
      <c r="X39" s="15">
        <f t="shared" si="3"/>
        <v>54.75</v>
      </c>
      <c r="Y39" s="6" t="str">
        <f t="shared" si="4"/>
        <v>C1</v>
      </c>
      <c r="Z39" s="71">
        <v>5.25</v>
      </c>
      <c r="AA39" s="6">
        <v>3</v>
      </c>
      <c r="AB39" s="6">
        <v>3</v>
      </c>
      <c r="AC39" s="6">
        <v>41</v>
      </c>
      <c r="AD39" s="5">
        <f t="shared" si="11"/>
        <v>20.5</v>
      </c>
      <c r="AE39" s="15">
        <f t="shared" si="12"/>
        <v>52.25</v>
      </c>
      <c r="AF39" s="6" t="str">
        <f t="shared" si="5"/>
        <v>C1</v>
      </c>
      <c r="AG39" s="11">
        <v>33</v>
      </c>
      <c r="AH39" s="10" t="s">
        <v>381</v>
      </c>
      <c r="AI39" s="80">
        <v>8.25</v>
      </c>
      <c r="AJ39" s="6">
        <v>3.5</v>
      </c>
      <c r="AK39" s="6">
        <v>3.5</v>
      </c>
      <c r="AL39" s="6">
        <v>46</v>
      </c>
      <c r="AM39" s="87">
        <f t="shared" si="13"/>
        <v>23</v>
      </c>
      <c r="AN39" s="15">
        <f t="shared" si="14"/>
        <v>61.25</v>
      </c>
      <c r="AO39" s="6" t="str">
        <f t="shared" si="6"/>
        <v>B2</v>
      </c>
      <c r="AP39" s="6">
        <v>24.5</v>
      </c>
      <c r="AQ39" s="9">
        <f t="shared" si="15"/>
        <v>314.25</v>
      </c>
      <c r="AR39" s="6">
        <f t="shared" si="16"/>
        <v>62.849999999999994</v>
      </c>
      <c r="AS39" s="6" t="str">
        <f t="shared" si="17"/>
        <v>B2</v>
      </c>
    </row>
    <row r="40" spans="1:45" ht="15.75" customHeight="1">
      <c r="A40" s="81"/>
      <c r="B40" s="82"/>
      <c r="C40" s="81"/>
      <c r="D40" s="81"/>
      <c r="E40" s="81"/>
      <c r="F40" s="81"/>
      <c r="G40" s="81"/>
      <c r="H40" s="81"/>
      <c r="I40" s="81"/>
      <c r="J40" s="84"/>
      <c r="Q40" s="81"/>
      <c r="R40" s="82"/>
      <c r="AG40" s="81"/>
      <c r="AH40" s="82"/>
    </row>
    <row r="41" spans="1:45" ht="15.75" customHeight="1">
      <c r="A41" s="81"/>
      <c r="B41" s="82"/>
      <c r="C41" s="81"/>
      <c r="D41" s="81"/>
      <c r="E41" s="81"/>
      <c r="F41" s="81"/>
      <c r="G41" s="81"/>
      <c r="H41" s="81"/>
      <c r="I41" s="81"/>
      <c r="J41" s="84"/>
      <c r="Q41" s="81"/>
      <c r="R41" s="82"/>
      <c r="AG41" s="81"/>
      <c r="AH41" s="82"/>
    </row>
    <row r="42" spans="1:45" ht="15.75" customHeight="1">
      <c r="A42" s="81"/>
      <c r="B42" s="82"/>
      <c r="C42" s="81"/>
      <c r="D42" s="81"/>
      <c r="E42" s="81"/>
      <c r="F42" s="81"/>
      <c r="G42" s="81"/>
      <c r="H42" s="81"/>
      <c r="I42" s="81"/>
      <c r="J42" s="84"/>
      <c r="Q42" s="81"/>
      <c r="R42" s="82"/>
      <c r="AG42" s="81"/>
      <c r="AH42" s="82"/>
    </row>
    <row r="43" spans="1:45" ht="15.75" customHeight="1">
      <c r="A43" s="81"/>
      <c r="B43" s="82"/>
      <c r="C43" s="81"/>
      <c r="D43" s="81"/>
      <c r="E43" s="81"/>
      <c r="F43" s="81"/>
      <c r="G43" s="81"/>
      <c r="H43" s="81"/>
      <c r="I43" s="81"/>
      <c r="J43" s="84"/>
      <c r="Q43" s="81"/>
      <c r="R43" s="82"/>
      <c r="AG43" s="81"/>
      <c r="AH43" s="82"/>
    </row>
    <row r="44" spans="1:45" ht="15.75" customHeight="1">
      <c r="A44" s="81"/>
      <c r="B44" s="82"/>
      <c r="C44" s="81"/>
      <c r="D44" s="81"/>
      <c r="E44" s="81"/>
      <c r="F44" s="81"/>
      <c r="G44" s="81"/>
      <c r="H44" s="81"/>
      <c r="I44" s="81"/>
      <c r="J44" s="84"/>
      <c r="Q44" s="81"/>
      <c r="R44" s="82"/>
      <c r="AG44" s="81"/>
      <c r="AH44" s="82"/>
    </row>
    <row r="45" spans="1:45" ht="15.75" customHeight="1">
      <c r="A45" s="81"/>
      <c r="B45" s="82"/>
      <c r="C45" s="81"/>
      <c r="D45" s="81"/>
      <c r="E45" s="81"/>
      <c r="F45" s="81"/>
      <c r="G45" s="81"/>
      <c r="H45" s="81"/>
      <c r="I45" s="81"/>
      <c r="J45" s="84"/>
      <c r="Q45" s="81"/>
      <c r="R45" s="82"/>
      <c r="AG45" s="81"/>
      <c r="AH45" s="82"/>
    </row>
    <row r="46" spans="1:45">
      <c r="A46" s="81"/>
      <c r="B46" s="82"/>
      <c r="C46" s="81"/>
      <c r="D46" s="81"/>
      <c r="E46" s="81"/>
      <c r="F46" s="81"/>
      <c r="G46" s="81"/>
      <c r="H46" s="81"/>
      <c r="I46" s="81"/>
      <c r="J46" s="84"/>
      <c r="Q46" s="81"/>
      <c r="R46" s="82"/>
      <c r="AG46" s="81"/>
      <c r="AH46" s="82"/>
    </row>
    <row r="47" spans="1:45">
      <c r="A47" s="81"/>
      <c r="B47" s="82"/>
      <c r="C47" s="81"/>
      <c r="D47" s="81"/>
      <c r="E47" s="81"/>
      <c r="F47" s="81"/>
      <c r="G47" s="81"/>
      <c r="H47" s="81"/>
      <c r="I47" s="81"/>
      <c r="J47" s="84"/>
      <c r="Q47" s="81"/>
      <c r="R47" s="82"/>
      <c r="AG47" s="81"/>
      <c r="AH47" s="82"/>
    </row>
    <row r="48" spans="1:45">
      <c r="A48" s="81"/>
      <c r="B48" s="82"/>
      <c r="C48" s="81"/>
      <c r="D48" s="81"/>
      <c r="E48" s="81"/>
      <c r="F48" s="81"/>
      <c r="G48" s="81"/>
      <c r="H48" s="81"/>
      <c r="I48" s="81"/>
      <c r="J48" s="84"/>
      <c r="Q48" s="81"/>
      <c r="R48" s="82"/>
      <c r="AG48" s="81"/>
      <c r="AH48" s="82"/>
    </row>
    <row r="49" spans="1:34">
      <c r="A49" s="81"/>
      <c r="B49" s="82"/>
      <c r="C49" s="81"/>
      <c r="D49" s="81"/>
      <c r="E49" s="81"/>
      <c r="F49" s="81"/>
      <c r="G49" s="81"/>
      <c r="H49" s="81"/>
      <c r="I49" s="81"/>
      <c r="J49" s="84"/>
      <c r="Q49" s="81"/>
      <c r="R49" s="82"/>
      <c r="AG49" s="81"/>
      <c r="AH49" s="82"/>
    </row>
    <row r="50" spans="1:34">
      <c r="A50" s="81"/>
      <c r="B50" s="82"/>
      <c r="C50" s="81"/>
      <c r="D50" s="81"/>
      <c r="E50" s="81"/>
      <c r="F50" s="81"/>
      <c r="G50" s="81"/>
      <c r="H50" s="81"/>
      <c r="I50" s="81"/>
      <c r="J50" s="84"/>
      <c r="Q50" s="81"/>
      <c r="R50" s="82"/>
      <c r="AG50" s="81"/>
      <c r="AH50" s="82"/>
    </row>
    <row r="51" spans="1:34">
      <c r="A51" s="81"/>
      <c r="B51" s="82"/>
      <c r="C51" s="81"/>
      <c r="D51" s="81"/>
      <c r="E51" s="81"/>
      <c r="F51" s="81"/>
      <c r="G51" s="81"/>
      <c r="H51" s="81"/>
      <c r="I51" s="81"/>
      <c r="J51" s="84"/>
      <c r="Q51" s="81"/>
      <c r="R51" s="82"/>
      <c r="AG51" s="81"/>
      <c r="AH51" s="82"/>
    </row>
    <row r="52" spans="1:34">
      <c r="A52" s="81"/>
      <c r="B52" s="82"/>
      <c r="C52" s="81"/>
      <c r="D52" s="81"/>
      <c r="E52" s="81"/>
      <c r="F52" s="81"/>
      <c r="G52" s="81"/>
      <c r="H52" s="81"/>
      <c r="I52" s="81"/>
      <c r="J52" s="84"/>
      <c r="Q52" s="81"/>
      <c r="R52" s="82"/>
      <c r="AG52" s="81"/>
      <c r="AH52" s="82"/>
    </row>
    <row r="53" spans="1:34">
      <c r="A53" s="81"/>
      <c r="B53" s="82"/>
      <c r="C53" s="81"/>
      <c r="D53" s="81"/>
      <c r="E53" s="81"/>
      <c r="F53" s="81"/>
      <c r="G53" s="81"/>
      <c r="H53" s="81"/>
      <c r="I53" s="81"/>
      <c r="J53" s="84"/>
      <c r="Q53" s="81"/>
      <c r="R53" s="82"/>
      <c r="AG53" s="81"/>
      <c r="AH53" s="82"/>
    </row>
    <row r="54" spans="1:34">
      <c r="A54" s="81"/>
      <c r="B54" s="82"/>
      <c r="C54" s="81"/>
      <c r="D54" s="81"/>
      <c r="E54" s="81"/>
      <c r="F54" s="81"/>
      <c r="G54" s="81"/>
      <c r="H54" s="81"/>
      <c r="I54" s="81"/>
      <c r="J54" s="84"/>
      <c r="Q54" s="81"/>
      <c r="R54" s="82"/>
      <c r="AG54" s="81"/>
      <c r="AH54" s="82"/>
    </row>
    <row r="55" spans="1:34">
      <c r="A55" s="81"/>
      <c r="B55" s="82"/>
      <c r="C55" s="81"/>
      <c r="D55" s="81"/>
      <c r="E55" s="81"/>
      <c r="F55" s="81"/>
      <c r="G55" s="81"/>
      <c r="H55" s="81"/>
      <c r="I55" s="81"/>
      <c r="J55" s="84"/>
      <c r="Q55" s="81"/>
      <c r="R55" s="82"/>
      <c r="AG55" s="81"/>
      <c r="AH55" s="82"/>
    </row>
    <row r="56" spans="1:34">
      <c r="A56" s="81"/>
      <c r="B56" s="82"/>
      <c r="C56" s="81"/>
      <c r="D56" s="81"/>
      <c r="E56" s="81"/>
      <c r="F56" s="81"/>
      <c r="G56" s="81"/>
      <c r="H56" s="81"/>
      <c r="I56" s="81"/>
      <c r="J56" s="84"/>
      <c r="Q56" s="81"/>
      <c r="R56" s="82"/>
      <c r="AG56" s="81"/>
      <c r="AH56" s="82"/>
    </row>
    <row r="57" spans="1:34">
      <c r="A57" s="81"/>
      <c r="B57" s="82"/>
      <c r="C57" s="81"/>
      <c r="D57" s="81"/>
      <c r="E57" s="81"/>
      <c r="F57" s="81"/>
      <c r="G57" s="81"/>
      <c r="H57" s="81"/>
      <c r="I57" s="81"/>
      <c r="J57" s="84"/>
      <c r="Q57" s="81"/>
      <c r="R57" s="82"/>
      <c r="AG57" s="81"/>
      <c r="AH57" s="82"/>
    </row>
    <row r="58" spans="1:34">
      <c r="A58" s="81"/>
      <c r="B58" s="82"/>
      <c r="C58" s="81"/>
      <c r="D58" s="81"/>
      <c r="E58" s="81"/>
      <c r="F58" s="81"/>
      <c r="G58" s="81"/>
      <c r="H58" s="81"/>
      <c r="I58" s="81"/>
      <c r="J58" s="84"/>
      <c r="Q58" s="81"/>
      <c r="R58" s="82"/>
      <c r="AG58" s="81"/>
      <c r="AH58" s="82"/>
    </row>
    <row r="59" spans="1:34">
      <c r="A59" s="81"/>
      <c r="B59" s="82"/>
      <c r="C59" s="81"/>
      <c r="D59" s="81"/>
      <c r="E59" s="81"/>
      <c r="F59" s="81"/>
      <c r="G59" s="81"/>
      <c r="H59" s="81"/>
      <c r="I59" s="81"/>
      <c r="J59" s="84"/>
      <c r="Q59" s="81"/>
      <c r="R59" s="82"/>
      <c r="AG59" s="81"/>
      <c r="AH59" s="82"/>
    </row>
    <row r="60" spans="1:34">
      <c r="A60" s="81"/>
      <c r="B60" s="82"/>
      <c r="C60" s="81"/>
      <c r="D60" s="81"/>
      <c r="E60" s="81"/>
      <c r="F60" s="81"/>
      <c r="G60" s="81"/>
      <c r="H60" s="81"/>
      <c r="I60" s="81"/>
      <c r="J60" s="84"/>
      <c r="Q60" s="81"/>
      <c r="R60" s="82"/>
      <c r="AG60" s="81"/>
      <c r="AH60" s="82"/>
    </row>
    <row r="61" spans="1:34">
      <c r="A61" s="81"/>
      <c r="B61" s="82"/>
      <c r="C61" s="81"/>
      <c r="D61" s="81"/>
      <c r="E61" s="81"/>
      <c r="F61" s="81"/>
      <c r="G61" s="81"/>
      <c r="H61" s="81"/>
      <c r="I61" s="81"/>
      <c r="J61" s="84"/>
      <c r="Q61" s="81"/>
      <c r="R61" s="82"/>
      <c r="AG61" s="81"/>
      <c r="AH61" s="82"/>
    </row>
    <row r="62" spans="1:34">
      <c r="A62" s="81"/>
      <c r="B62" s="82"/>
      <c r="C62" s="81"/>
      <c r="D62" s="81"/>
      <c r="E62" s="81"/>
      <c r="F62" s="81"/>
      <c r="G62" s="81"/>
      <c r="H62" s="81"/>
      <c r="I62" s="81"/>
      <c r="J62" s="84"/>
      <c r="Q62" s="81"/>
      <c r="R62" s="82"/>
      <c r="AG62" s="81"/>
      <c r="AH62" s="82"/>
    </row>
    <row r="63" spans="1:34">
      <c r="A63" s="81"/>
      <c r="B63" s="82"/>
      <c r="C63" s="81"/>
      <c r="D63" s="81"/>
      <c r="E63" s="81"/>
      <c r="F63" s="81"/>
      <c r="G63" s="81"/>
      <c r="H63" s="81"/>
      <c r="I63" s="81"/>
      <c r="J63" s="84"/>
      <c r="Q63" s="81"/>
      <c r="R63" s="82"/>
      <c r="AG63" s="81"/>
      <c r="AH63" s="82"/>
    </row>
    <row r="64" spans="1:34">
      <c r="A64" s="81"/>
      <c r="B64" s="82"/>
      <c r="C64" s="81"/>
      <c r="D64" s="81"/>
      <c r="E64" s="81"/>
      <c r="F64" s="81"/>
      <c r="G64" s="81"/>
      <c r="H64" s="81"/>
      <c r="I64" s="81"/>
      <c r="J64" s="84"/>
      <c r="Q64" s="81"/>
      <c r="R64" s="82"/>
      <c r="AG64" s="81"/>
      <c r="AH64" s="82"/>
    </row>
    <row r="65" spans="1:34">
      <c r="A65" s="84"/>
      <c r="B65" s="84"/>
      <c r="C65" s="84"/>
      <c r="D65" s="84"/>
      <c r="E65" s="84"/>
      <c r="F65" s="84"/>
      <c r="G65" s="84"/>
      <c r="H65" s="84"/>
      <c r="I65" s="84"/>
      <c r="J65" s="84"/>
      <c r="Q65" s="84"/>
      <c r="R65" s="84"/>
      <c r="AG65" s="84"/>
      <c r="AH65" s="84"/>
    </row>
    <row r="66" spans="1:34">
      <c r="A66" s="84"/>
      <c r="B66" s="84"/>
      <c r="C66" s="84"/>
      <c r="D66" s="84"/>
      <c r="E66" s="84"/>
      <c r="F66" s="84"/>
      <c r="G66" s="84"/>
      <c r="H66" s="84"/>
      <c r="I66" s="84"/>
      <c r="J66" s="84"/>
      <c r="Q66" s="84"/>
      <c r="R66" s="84"/>
      <c r="AG66" s="84"/>
      <c r="AH66" s="84"/>
    </row>
    <row r="67" spans="1:34">
      <c r="A67" s="84"/>
      <c r="B67" s="84"/>
      <c r="C67" s="84"/>
      <c r="D67" s="84"/>
      <c r="E67" s="84"/>
      <c r="F67" s="84"/>
      <c r="G67" s="84"/>
      <c r="H67" s="84"/>
      <c r="I67" s="84"/>
      <c r="J67" s="84"/>
      <c r="Q67" s="84"/>
      <c r="R67" s="84"/>
      <c r="AG67" s="84"/>
      <c r="AH67" s="84"/>
    </row>
    <row r="68" spans="1:34">
      <c r="A68" s="84"/>
      <c r="B68" s="84"/>
      <c r="C68" s="84"/>
      <c r="D68" s="84"/>
      <c r="E68" s="84"/>
      <c r="F68" s="84"/>
      <c r="G68" s="84"/>
      <c r="H68" s="84"/>
      <c r="I68" s="84"/>
      <c r="J68" s="84"/>
      <c r="Q68" s="84"/>
      <c r="R68" s="84"/>
      <c r="AG68" s="84"/>
      <c r="AH68" s="84"/>
    </row>
    <row r="69" spans="1:34">
      <c r="A69" s="84"/>
      <c r="B69" s="84"/>
      <c r="C69" s="84"/>
      <c r="D69" s="84"/>
      <c r="E69" s="84"/>
      <c r="F69" s="84"/>
      <c r="G69" s="84"/>
      <c r="H69" s="84"/>
      <c r="I69" s="84"/>
      <c r="J69" s="84"/>
      <c r="Q69" s="84"/>
      <c r="R69" s="84"/>
      <c r="AG69" s="84"/>
      <c r="AH69" s="84"/>
    </row>
    <row r="70" spans="1:34">
      <c r="A70" s="84"/>
      <c r="B70" s="84"/>
      <c r="C70" s="84"/>
      <c r="D70" s="84"/>
      <c r="E70" s="84"/>
      <c r="F70" s="84"/>
      <c r="G70" s="84"/>
      <c r="H70" s="84"/>
      <c r="I70" s="84"/>
      <c r="J70" s="84"/>
      <c r="Q70" s="84"/>
      <c r="R70" s="84"/>
      <c r="AG70" s="84"/>
      <c r="AH70" s="84"/>
    </row>
    <row r="71" spans="1:34">
      <c r="A71" s="84"/>
      <c r="B71" s="84"/>
      <c r="C71" s="84"/>
      <c r="D71" s="84"/>
      <c r="E71" s="84"/>
      <c r="F71" s="84"/>
      <c r="G71" s="84"/>
      <c r="H71" s="84"/>
      <c r="I71" s="84"/>
      <c r="J71" s="84"/>
      <c r="Q71" s="84"/>
      <c r="R71" s="84"/>
      <c r="AG71" s="84"/>
      <c r="AH71" s="84"/>
    </row>
    <row r="72" spans="1:34">
      <c r="A72" s="84"/>
      <c r="B72" s="84"/>
      <c r="C72" s="84"/>
      <c r="D72" s="84"/>
      <c r="E72" s="84"/>
      <c r="F72" s="84"/>
      <c r="G72" s="84"/>
      <c r="H72" s="84"/>
      <c r="I72" s="84"/>
      <c r="J72" s="84"/>
      <c r="Q72" s="84"/>
      <c r="R72" s="84"/>
      <c r="AG72" s="84"/>
      <c r="AH72" s="84"/>
    </row>
    <row r="73" spans="1:34">
      <c r="A73" s="84"/>
      <c r="B73" s="84"/>
      <c r="C73" s="84"/>
      <c r="D73" s="84"/>
      <c r="E73" s="84"/>
      <c r="F73" s="84"/>
      <c r="G73" s="84"/>
      <c r="H73" s="84"/>
      <c r="I73" s="84"/>
      <c r="J73" s="84"/>
      <c r="Q73" s="84"/>
      <c r="R73" s="84"/>
      <c r="AG73" s="84"/>
      <c r="AH73" s="84"/>
    </row>
    <row r="74" spans="1:34">
      <c r="A74" s="84"/>
      <c r="B74" s="84"/>
      <c r="C74" s="84"/>
      <c r="D74" s="84"/>
      <c r="E74" s="84"/>
      <c r="F74" s="84"/>
      <c r="G74" s="84"/>
      <c r="H74" s="84"/>
      <c r="I74" s="84"/>
      <c r="J74" s="84"/>
      <c r="Q74" s="84"/>
      <c r="R74" s="84"/>
      <c r="AG74" s="84"/>
      <c r="AH74" s="84"/>
    </row>
    <row r="75" spans="1:34">
      <c r="A75" s="84"/>
      <c r="B75" s="84"/>
      <c r="C75" s="84"/>
      <c r="D75" s="84"/>
      <c r="E75" s="84"/>
      <c r="F75" s="84"/>
      <c r="G75" s="84"/>
      <c r="H75" s="84"/>
      <c r="I75" s="84"/>
      <c r="J75" s="84"/>
      <c r="Q75" s="84"/>
      <c r="R75" s="84"/>
      <c r="AG75" s="84"/>
      <c r="AH75" s="84"/>
    </row>
    <row r="76" spans="1:34">
      <c r="A76" s="84"/>
      <c r="B76" s="84"/>
      <c r="C76" s="84"/>
      <c r="D76" s="84"/>
      <c r="E76" s="84"/>
      <c r="F76" s="84"/>
      <c r="G76" s="84"/>
      <c r="H76" s="84"/>
      <c r="I76" s="84"/>
      <c r="J76" s="84"/>
      <c r="Q76" s="84"/>
      <c r="R76" s="84"/>
      <c r="AG76" s="84"/>
      <c r="AH76" s="84"/>
    </row>
    <row r="77" spans="1:34">
      <c r="A77" s="84"/>
      <c r="B77" s="84"/>
      <c r="C77" s="84"/>
      <c r="D77" s="84"/>
      <c r="E77" s="84"/>
      <c r="F77" s="84"/>
      <c r="G77" s="84"/>
      <c r="H77" s="84"/>
      <c r="I77" s="84"/>
      <c r="J77" s="84"/>
      <c r="Q77" s="84"/>
      <c r="R77" s="84"/>
      <c r="AG77" s="84"/>
      <c r="AH77" s="84"/>
    </row>
    <row r="78" spans="1:34">
      <c r="A78" s="84"/>
      <c r="B78" s="84"/>
      <c r="C78" s="84"/>
      <c r="D78" s="84"/>
      <c r="E78" s="84"/>
      <c r="F78" s="84"/>
      <c r="G78" s="84"/>
      <c r="H78" s="84"/>
      <c r="I78" s="84"/>
      <c r="J78" s="84"/>
      <c r="Q78" s="84"/>
      <c r="R78" s="84"/>
      <c r="AG78" s="84"/>
      <c r="AH78" s="84"/>
    </row>
    <row r="79" spans="1:34">
      <c r="A79" s="84"/>
      <c r="B79" s="84"/>
      <c r="C79" s="84"/>
      <c r="D79" s="84"/>
      <c r="E79" s="84"/>
      <c r="F79" s="84"/>
      <c r="G79" s="84"/>
      <c r="H79" s="84"/>
      <c r="I79" s="84"/>
      <c r="J79" s="84"/>
      <c r="Q79" s="84"/>
      <c r="R79" s="84"/>
      <c r="AG79" s="84"/>
      <c r="AH79" s="84"/>
    </row>
    <row r="80" spans="1:34">
      <c r="A80" s="84"/>
      <c r="B80" s="84"/>
      <c r="C80" s="84"/>
      <c r="D80" s="84"/>
      <c r="E80" s="84"/>
      <c r="F80" s="84"/>
      <c r="G80" s="84"/>
      <c r="H80" s="84"/>
      <c r="I80" s="84"/>
      <c r="J80" s="84"/>
      <c r="Q80" s="84"/>
      <c r="R80" s="84"/>
      <c r="AG80" s="84"/>
      <c r="AH80" s="84"/>
    </row>
    <row r="81" spans="1:34">
      <c r="A81" s="84"/>
      <c r="B81" s="84"/>
      <c r="C81" s="84"/>
      <c r="D81" s="84"/>
      <c r="E81" s="84"/>
      <c r="F81" s="84"/>
      <c r="G81" s="84"/>
      <c r="H81" s="84"/>
      <c r="I81" s="84"/>
      <c r="J81" s="84"/>
      <c r="Q81" s="84"/>
      <c r="R81" s="84"/>
      <c r="AG81" s="84"/>
      <c r="AH81" s="84"/>
    </row>
    <row r="82" spans="1:34">
      <c r="A82" s="84"/>
      <c r="B82" s="84"/>
      <c r="C82" s="84"/>
      <c r="D82" s="84"/>
      <c r="E82" s="84"/>
      <c r="F82" s="84"/>
      <c r="G82" s="84"/>
      <c r="H82" s="84"/>
      <c r="I82" s="84"/>
      <c r="J82" s="84"/>
      <c r="Q82" s="84"/>
      <c r="R82" s="84"/>
      <c r="AG82" s="84"/>
      <c r="AH82" s="84"/>
    </row>
    <row r="83" spans="1:34">
      <c r="A83" s="84"/>
      <c r="B83" s="84"/>
      <c r="C83" s="84"/>
      <c r="D83" s="84"/>
      <c r="E83" s="84"/>
      <c r="F83" s="84"/>
      <c r="G83" s="84"/>
      <c r="H83" s="84"/>
      <c r="I83" s="84"/>
      <c r="J83" s="84"/>
      <c r="Q83" s="84"/>
      <c r="R83" s="84"/>
      <c r="AG83" s="84"/>
      <c r="AH83" s="84"/>
    </row>
    <row r="84" spans="1:34">
      <c r="A84" s="84"/>
      <c r="B84" s="84"/>
      <c r="C84" s="84"/>
      <c r="D84" s="84"/>
      <c r="E84" s="84"/>
      <c r="F84" s="84"/>
      <c r="G84" s="84"/>
      <c r="H84" s="84"/>
      <c r="I84" s="84"/>
      <c r="J84" s="84"/>
      <c r="Q84" s="84"/>
      <c r="R84" s="84"/>
      <c r="AG84" s="84"/>
      <c r="AH84" s="84"/>
    </row>
    <row r="85" spans="1:34">
      <c r="A85" s="84"/>
      <c r="B85" s="84"/>
      <c r="C85" s="84"/>
      <c r="D85" s="84"/>
      <c r="E85" s="84"/>
      <c r="F85" s="84"/>
      <c r="G85" s="84"/>
      <c r="H85" s="84"/>
      <c r="I85" s="84"/>
      <c r="J85" s="84"/>
      <c r="Q85" s="84"/>
      <c r="R85" s="84"/>
      <c r="AG85" s="84"/>
      <c r="AH85" s="84"/>
    </row>
    <row r="86" spans="1:34">
      <c r="A86" s="84"/>
      <c r="B86" s="84"/>
      <c r="C86" s="84"/>
      <c r="D86" s="84"/>
      <c r="E86" s="84"/>
      <c r="F86" s="84"/>
      <c r="G86" s="84"/>
      <c r="H86" s="84"/>
      <c r="I86" s="84"/>
      <c r="J86" s="84"/>
      <c r="Q86" s="84"/>
      <c r="R86" s="84"/>
      <c r="AG86" s="84"/>
      <c r="AH86" s="84"/>
    </row>
    <row r="87" spans="1:34">
      <c r="A87" s="84"/>
      <c r="B87" s="84"/>
      <c r="C87" s="84"/>
      <c r="D87" s="84"/>
      <c r="E87" s="84"/>
      <c r="F87" s="84"/>
      <c r="G87" s="84"/>
      <c r="H87" s="84"/>
      <c r="I87" s="84"/>
      <c r="J87" s="84"/>
      <c r="Q87" s="84"/>
      <c r="R87" s="84"/>
      <c r="AG87" s="84"/>
      <c r="AH87" s="84"/>
    </row>
    <row r="88" spans="1:34">
      <c r="A88" s="84"/>
      <c r="B88" s="84"/>
      <c r="C88" s="84"/>
      <c r="D88" s="84"/>
      <c r="E88" s="84"/>
      <c r="F88" s="84"/>
      <c r="G88" s="84"/>
      <c r="H88" s="84"/>
      <c r="I88" s="84"/>
      <c r="J88" s="84"/>
      <c r="Q88" s="84"/>
      <c r="R88" s="84"/>
      <c r="AG88" s="84"/>
      <c r="AH88" s="84"/>
    </row>
    <row r="89" spans="1:34">
      <c r="A89" s="84"/>
      <c r="B89" s="84"/>
      <c r="C89" s="84"/>
      <c r="D89" s="84"/>
      <c r="E89" s="84"/>
      <c r="F89" s="84"/>
      <c r="G89" s="84"/>
      <c r="H89" s="84"/>
      <c r="I89" s="84"/>
      <c r="J89" s="84"/>
      <c r="Q89" s="84"/>
      <c r="R89" s="84"/>
      <c r="AG89" s="84"/>
      <c r="AH89" s="84"/>
    </row>
    <row r="90" spans="1:34">
      <c r="A90" s="84"/>
      <c r="B90" s="84"/>
      <c r="C90" s="84"/>
      <c r="D90" s="84"/>
      <c r="E90" s="84"/>
      <c r="F90" s="84"/>
      <c r="G90" s="84"/>
      <c r="H90" s="84"/>
      <c r="I90" s="84"/>
      <c r="J90" s="84"/>
      <c r="Q90" s="84"/>
      <c r="R90" s="84"/>
      <c r="AG90" s="84"/>
      <c r="AH90" s="84"/>
    </row>
    <row r="91" spans="1:34">
      <c r="A91" s="84"/>
      <c r="B91" s="84"/>
      <c r="C91" s="84"/>
      <c r="D91" s="84"/>
      <c r="E91" s="84"/>
      <c r="F91" s="84"/>
      <c r="G91" s="84"/>
      <c r="H91" s="84"/>
      <c r="I91" s="84"/>
      <c r="J91" s="84"/>
      <c r="Q91" s="84"/>
      <c r="R91" s="84"/>
      <c r="AG91" s="84"/>
      <c r="AH91" s="84"/>
    </row>
    <row r="92" spans="1:34">
      <c r="A92" s="84"/>
      <c r="B92" s="84"/>
      <c r="C92" s="84"/>
      <c r="D92" s="84"/>
      <c r="E92" s="84"/>
      <c r="F92" s="84"/>
      <c r="G92" s="84"/>
      <c r="H92" s="84"/>
      <c r="I92" s="84"/>
      <c r="J92" s="84"/>
      <c r="Q92" s="84"/>
      <c r="R92" s="84"/>
      <c r="AG92" s="84"/>
      <c r="AH92" s="84"/>
    </row>
    <row r="93" spans="1:34">
      <c r="A93" s="84"/>
      <c r="B93" s="84"/>
      <c r="C93" s="84"/>
      <c r="D93" s="84"/>
      <c r="E93" s="84"/>
      <c r="F93" s="84"/>
      <c r="G93" s="84"/>
      <c r="H93" s="84"/>
      <c r="I93" s="84"/>
      <c r="J93" s="84"/>
      <c r="Q93" s="84"/>
      <c r="R93" s="84"/>
      <c r="AG93" s="84"/>
      <c r="AH93" s="84"/>
    </row>
    <row r="94" spans="1:34">
      <c r="A94" s="84"/>
      <c r="B94" s="84"/>
      <c r="C94" s="84"/>
      <c r="D94" s="84"/>
      <c r="E94" s="84"/>
      <c r="F94" s="84"/>
      <c r="G94" s="84"/>
      <c r="H94" s="84"/>
      <c r="I94" s="84"/>
      <c r="J94" s="84"/>
      <c r="Q94" s="84"/>
      <c r="R94" s="84"/>
      <c r="AG94" s="84"/>
      <c r="AH94" s="84"/>
    </row>
    <row r="95" spans="1:34">
      <c r="A95" s="84"/>
      <c r="B95" s="84"/>
      <c r="C95" s="84"/>
      <c r="D95" s="84"/>
      <c r="E95" s="84"/>
      <c r="F95" s="84"/>
      <c r="G95" s="84"/>
      <c r="H95" s="84"/>
      <c r="I95" s="84"/>
      <c r="J95" s="84"/>
      <c r="Q95" s="84"/>
      <c r="R95" s="84"/>
      <c r="AG95" s="84"/>
      <c r="AH95" s="84"/>
    </row>
    <row r="96" spans="1:34">
      <c r="A96" s="84"/>
      <c r="B96" s="84"/>
      <c r="C96" s="84"/>
      <c r="D96" s="84"/>
      <c r="E96" s="84"/>
      <c r="F96" s="84"/>
      <c r="G96" s="84"/>
      <c r="H96" s="84"/>
      <c r="I96" s="84"/>
      <c r="J96" s="84"/>
      <c r="Q96" s="84"/>
      <c r="R96" s="84"/>
      <c r="AG96" s="84"/>
      <c r="AH96" s="84"/>
    </row>
    <row r="97" spans="1:34">
      <c r="A97" s="84"/>
      <c r="B97" s="84"/>
      <c r="C97" s="84"/>
      <c r="D97" s="84"/>
      <c r="E97" s="84"/>
      <c r="F97" s="84"/>
      <c r="G97" s="84"/>
      <c r="H97" s="84"/>
      <c r="I97" s="84"/>
      <c r="J97" s="84"/>
      <c r="Q97" s="84"/>
      <c r="R97" s="84"/>
      <c r="AG97" s="84"/>
      <c r="AH97" s="84"/>
    </row>
    <row r="98" spans="1:34">
      <c r="A98" s="84"/>
      <c r="B98" s="84"/>
      <c r="C98" s="84"/>
      <c r="D98" s="84"/>
      <c r="E98" s="84"/>
      <c r="F98" s="84"/>
      <c r="G98" s="84"/>
      <c r="H98" s="84"/>
      <c r="I98" s="84"/>
      <c r="J98" s="84"/>
      <c r="Q98" s="84"/>
      <c r="R98" s="84"/>
      <c r="AG98" s="84"/>
      <c r="AH98" s="84"/>
    </row>
    <row r="99" spans="1:34">
      <c r="A99" s="84"/>
      <c r="B99" s="84"/>
      <c r="C99" s="84"/>
      <c r="D99" s="84"/>
      <c r="E99" s="84"/>
      <c r="F99" s="84"/>
      <c r="G99" s="84"/>
      <c r="H99" s="84"/>
      <c r="I99" s="84"/>
      <c r="J99" s="84"/>
      <c r="Q99" s="84"/>
      <c r="R99" s="84"/>
      <c r="AG99" s="84"/>
      <c r="AH99" s="84"/>
    </row>
    <row r="100" spans="1:34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Q100" s="84"/>
      <c r="R100" s="84"/>
      <c r="AG100" s="84"/>
      <c r="AH100" s="84"/>
    </row>
    <row r="101" spans="1:34">
      <c r="A101" s="84"/>
      <c r="B101" s="84"/>
      <c r="C101" s="84"/>
      <c r="D101" s="84"/>
      <c r="E101" s="84"/>
      <c r="F101" s="84"/>
      <c r="G101" s="84"/>
      <c r="H101" s="84"/>
      <c r="I101" s="84"/>
      <c r="J101" s="84"/>
      <c r="Q101" s="84"/>
      <c r="R101" s="84"/>
      <c r="AG101" s="84"/>
      <c r="AH101" s="84"/>
    </row>
    <row r="102" spans="1:34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Q102" s="84"/>
      <c r="R102" s="84"/>
      <c r="AG102" s="84"/>
      <c r="AH102" s="84"/>
    </row>
    <row r="103" spans="1:34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Q103" s="84"/>
      <c r="R103" s="84"/>
      <c r="AG103" s="84"/>
      <c r="AH103" s="84"/>
    </row>
    <row r="104" spans="1:34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Q104" s="84"/>
      <c r="R104" s="84"/>
      <c r="AG104" s="84"/>
      <c r="AH104" s="84"/>
    </row>
    <row r="105" spans="1:34">
      <c r="A105" s="84"/>
      <c r="B105" s="84"/>
      <c r="C105" s="84"/>
      <c r="D105" s="84"/>
      <c r="E105" s="84"/>
      <c r="F105" s="84"/>
      <c r="G105" s="84"/>
      <c r="H105" s="84"/>
      <c r="I105" s="84"/>
      <c r="J105" s="84"/>
      <c r="Q105" s="84"/>
      <c r="R105" s="84"/>
      <c r="AG105" s="84"/>
      <c r="AH105" s="84"/>
    </row>
    <row r="106" spans="1:34">
      <c r="A106" s="84"/>
      <c r="B106" s="84"/>
      <c r="C106" s="84"/>
      <c r="D106" s="84"/>
      <c r="E106" s="84"/>
      <c r="F106" s="84"/>
      <c r="G106" s="84"/>
      <c r="H106" s="84"/>
      <c r="I106" s="84"/>
      <c r="J106" s="84"/>
      <c r="Q106" s="84"/>
      <c r="R106" s="84"/>
      <c r="AG106" s="84"/>
      <c r="AH106" s="84"/>
    </row>
    <row r="107" spans="1:34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Q107" s="84"/>
      <c r="R107" s="84"/>
      <c r="AG107" s="84"/>
      <c r="AH107" s="84"/>
    </row>
    <row r="108" spans="1:34">
      <c r="A108" s="84"/>
      <c r="B108" s="84"/>
      <c r="C108" s="84"/>
      <c r="D108" s="84"/>
      <c r="E108" s="84"/>
      <c r="F108" s="84"/>
      <c r="G108" s="84"/>
      <c r="H108" s="84"/>
      <c r="I108" s="84"/>
      <c r="J108" s="84"/>
      <c r="Q108" s="84"/>
      <c r="R108" s="84"/>
      <c r="AG108" s="84"/>
      <c r="AH108" s="84"/>
    </row>
    <row r="109" spans="1:34">
      <c r="A109" s="84"/>
      <c r="B109" s="84"/>
      <c r="C109" s="84"/>
      <c r="D109" s="84"/>
      <c r="E109" s="84"/>
      <c r="F109" s="84"/>
      <c r="G109" s="84"/>
      <c r="H109" s="84"/>
      <c r="I109" s="84"/>
      <c r="J109" s="84"/>
      <c r="Q109" s="84"/>
      <c r="R109" s="84"/>
      <c r="AG109" s="84"/>
      <c r="AH109" s="84"/>
    </row>
    <row r="110" spans="1:34">
      <c r="A110" s="84"/>
      <c r="B110" s="84"/>
      <c r="C110" s="84"/>
      <c r="D110" s="84"/>
      <c r="E110" s="84"/>
      <c r="F110" s="84"/>
      <c r="G110" s="84"/>
      <c r="H110" s="84"/>
      <c r="I110" s="84"/>
      <c r="J110" s="84"/>
      <c r="Q110" s="84"/>
      <c r="R110" s="84"/>
      <c r="AG110" s="84"/>
      <c r="AH110" s="84"/>
    </row>
    <row r="111" spans="1:34">
      <c r="A111" s="84"/>
      <c r="B111" s="84"/>
      <c r="C111" s="84"/>
      <c r="D111" s="84"/>
      <c r="E111" s="84"/>
      <c r="F111" s="84"/>
      <c r="G111" s="84"/>
      <c r="H111" s="84"/>
      <c r="I111" s="84"/>
      <c r="J111" s="84"/>
      <c r="Q111" s="84"/>
      <c r="R111" s="84"/>
      <c r="AG111" s="84"/>
      <c r="AH111" s="84"/>
    </row>
    <row r="112" spans="1:34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Q112" s="84"/>
      <c r="R112" s="84"/>
      <c r="AG112" s="84"/>
      <c r="AH112" s="84"/>
    </row>
    <row r="113" spans="1:34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Q113" s="84"/>
      <c r="R113" s="84"/>
      <c r="AG113" s="84"/>
      <c r="AH113" s="84"/>
    </row>
    <row r="114" spans="1:34">
      <c r="A114" s="84"/>
      <c r="B114" s="84"/>
      <c r="C114" s="84"/>
      <c r="D114" s="84"/>
      <c r="E114" s="84"/>
      <c r="F114" s="84"/>
      <c r="G114" s="84"/>
      <c r="H114" s="84"/>
      <c r="I114" s="84"/>
      <c r="J114" s="84"/>
      <c r="Q114" s="84"/>
      <c r="R114" s="84"/>
      <c r="AG114" s="84"/>
      <c r="AH114" s="84"/>
    </row>
    <row r="115" spans="1:34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Q115" s="84"/>
      <c r="R115" s="84"/>
      <c r="AG115" s="84"/>
      <c r="AH115" s="84"/>
    </row>
    <row r="116" spans="1:34">
      <c r="A116" s="84"/>
      <c r="B116" s="84"/>
      <c r="C116" s="84"/>
      <c r="D116" s="84"/>
      <c r="E116" s="84"/>
      <c r="F116" s="84"/>
      <c r="G116" s="84"/>
      <c r="H116" s="84"/>
      <c r="I116" s="84"/>
      <c r="J116" s="84"/>
      <c r="Q116" s="84"/>
      <c r="R116" s="84"/>
      <c r="AG116" s="84"/>
      <c r="AH116" s="84"/>
    </row>
    <row r="117" spans="1:34">
      <c r="A117" s="84"/>
      <c r="B117" s="84"/>
      <c r="C117" s="84"/>
      <c r="D117" s="84"/>
      <c r="E117" s="84"/>
      <c r="F117" s="84"/>
      <c r="G117" s="84"/>
      <c r="H117" s="84"/>
      <c r="I117" s="84"/>
      <c r="J117" s="84"/>
      <c r="Q117" s="84"/>
      <c r="R117" s="84"/>
      <c r="AG117" s="84"/>
      <c r="AH117" s="84"/>
    </row>
    <row r="118" spans="1:34">
      <c r="A118" s="84"/>
      <c r="B118" s="84"/>
      <c r="C118" s="84"/>
      <c r="D118" s="84"/>
      <c r="E118" s="84"/>
      <c r="F118" s="84"/>
      <c r="G118" s="84"/>
      <c r="H118" s="84"/>
      <c r="I118" s="84"/>
      <c r="J118" s="84"/>
      <c r="Q118" s="84"/>
      <c r="R118" s="84"/>
      <c r="AG118" s="84"/>
      <c r="AH118" s="84"/>
    </row>
    <row r="119" spans="1:34">
      <c r="A119" s="84"/>
      <c r="B119" s="84"/>
      <c r="C119" s="84"/>
      <c r="D119" s="84"/>
      <c r="E119" s="84"/>
      <c r="F119" s="84"/>
      <c r="G119" s="84"/>
      <c r="H119" s="84"/>
      <c r="I119" s="84"/>
      <c r="J119" s="84"/>
      <c r="Q119" s="84"/>
      <c r="R119" s="84"/>
      <c r="AG119" s="84"/>
      <c r="AH119" s="84"/>
    </row>
    <row r="120" spans="1:34">
      <c r="A120" s="84"/>
      <c r="B120" s="84"/>
      <c r="C120" s="84"/>
      <c r="D120" s="84"/>
      <c r="E120" s="84"/>
      <c r="F120" s="84"/>
      <c r="G120" s="84"/>
      <c r="H120" s="84"/>
      <c r="I120" s="84"/>
      <c r="J120" s="84"/>
      <c r="Q120" s="84"/>
      <c r="R120" s="84"/>
      <c r="AG120" s="84"/>
      <c r="AH120" s="84"/>
    </row>
    <row r="121" spans="1:34">
      <c r="A121" s="84"/>
      <c r="B121" s="84"/>
      <c r="C121" s="84"/>
      <c r="D121" s="84"/>
      <c r="E121" s="84"/>
      <c r="F121" s="84"/>
      <c r="G121" s="84"/>
      <c r="H121" s="84"/>
      <c r="I121" s="84"/>
      <c r="J121" s="84"/>
      <c r="Q121" s="84"/>
      <c r="R121" s="84"/>
      <c r="AG121" s="84"/>
      <c r="AH121" s="84"/>
    </row>
    <row r="122" spans="1:34">
      <c r="A122" s="84"/>
      <c r="B122" s="84"/>
      <c r="C122" s="84"/>
      <c r="D122" s="84"/>
      <c r="E122" s="84"/>
      <c r="F122" s="84"/>
      <c r="G122" s="84"/>
      <c r="H122" s="84"/>
      <c r="I122" s="84"/>
      <c r="J122" s="84"/>
      <c r="Q122" s="84"/>
      <c r="R122" s="84"/>
      <c r="AG122" s="84"/>
      <c r="AH122" s="84"/>
    </row>
    <row r="123" spans="1:34">
      <c r="A123" s="84"/>
      <c r="B123" s="84"/>
      <c r="C123" s="84"/>
      <c r="D123" s="84"/>
      <c r="E123" s="84"/>
      <c r="F123" s="84"/>
      <c r="G123" s="84"/>
      <c r="H123" s="84"/>
      <c r="I123" s="84"/>
      <c r="J123" s="84"/>
      <c r="Q123" s="84"/>
      <c r="R123" s="84"/>
      <c r="AG123" s="84"/>
      <c r="AH123" s="84"/>
    </row>
    <row r="124" spans="1:34">
      <c r="A124" s="84"/>
      <c r="B124" s="84"/>
      <c r="C124" s="84"/>
      <c r="D124" s="84"/>
      <c r="E124" s="84"/>
      <c r="F124" s="84"/>
      <c r="G124" s="84"/>
      <c r="H124" s="84"/>
      <c r="I124" s="84"/>
      <c r="J124" s="84"/>
      <c r="Q124" s="84"/>
      <c r="R124" s="84"/>
      <c r="AG124" s="84"/>
      <c r="AH124" s="84"/>
    </row>
    <row r="125" spans="1:34">
      <c r="A125" s="84"/>
      <c r="B125" s="84"/>
      <c r="C125" s="84"/>
      <c r="D125" s="84"/>
      <c r="E125" s="84"/>
      <c r="F125" s="84"/>
      <c r="G125" s="84"/>
      <c r="H125" s="84"/>
      <c r="I125" s="84"/>
      <c r="J125" s="84"/>
      <c r="Q125" s="84"/>
      <c r="R125" s="84"/>
      <c r="AG125" s="84"/>
      <c r="AH125" s="84"/>
    </row>
    <row r="126" spans="1:34">
      <c r="A126" s="84"/>
      <c r="B126" s="84"/>
      <c r="C126" s="84"/>
      <c r="D126" s="84"/>
      <c r="E126" s="84"/>
      <c r="F126" s="84"/>
      <c r="G126" s="84"/>
      <c r="H126" s="84"/>
      <c r="I126" s="84"/>
      <c r="J126" s="84"/>
      <c r="Q126" s="84"/>
      <c r="R126" s="84"/>
      <c r="AG126" s="84"/>
      <c r="AH126" s="84"/>
    </row>
    <row r="127" spans="1:34">
      <c r="A127" s="84"/>
      <c r="B127" s="84"/>
      <c r="C127" s="84"/>
      <c r="D127" s="84"/>
      <c r="E127" s="84"/>
      <c r="F127" s="84"/>
      <c r="G127" s="84"/>
      <c r="H127" s="84"/>
      <c r="I127" s="84"/>
      <c r="J127" s="84"/>
      <c r="Q127" s="84"/>
      <c r="R127" s="84"/>
      <c r="AG127" s="84"/>
      <c r="AH127" s="84"/>
    </row>
    <row r="128" spans="1:34">
      <c r="A128" s="84"/>
      <c r="B128" s="84"/>
      <c r="C128" s="84"/>
      <c r="D128" s="84"/>
      <c r="E128" s="84"/>
      <c r="F128" s="84"/>
      <c r="G128" s="84"/>
      <c r="H128" s="84"/>
      <c r="I128" s="84"/>
      <c r="J128" s="84"/>
      <c r="Q128" s="84"/>
      <c r="R128" s="84"/>
      <c r="AG128" s="84"/>
      <c r="AH128" s="84"/>
    </row>
    <row r="129" spans="1:34">
      <c r="A129" s="84"/>
      <c r="B129" s="84"/>
      <c r="C129" s="84"/>
      <c r="D129" s="84"/>
      <c r="E129" s="84"/>
      <c r="F129" s="84"/>
      <c r="G129" s="84"/>
      <c r="H129" s="84"/>
      <c r="I129" s="84"/>
      <c r="J129" s="84"/>
      <c r="Q129" s="84"/>
      <c r="R129" s="84"/>
      <c r="AG129" s="84"/>
      <c r="AH129" s="84"/>
    </row>
    <row r="130" spans="1:34">
      <c r="A130" s="84"/>
      <c r="B130" s="84"/>
      <c r="C130" s="84"/>
      <c r="D130" s="84"/>
      <c r="E130" s="84"/>
      <c r="F130" s="84"/>
      <c r="G130" s="84"/>
      <c r="H130" s="84"/>
      <c r="I130" s="84"/>
      <c r="J130" s="84"/>
      <c r="Q130" s="84"/>
      <c r="R130" s="84"/>
      <c r="AG130" s="84"/>
      <c r="AH130" s="84"/>
    </row>
    <row r="131" spans="1:34">
      <c r="A131" s="84"/>
      <c r="B131" s="84"/>
      <c r="C131" s="84"/>
      <c r="D131" s="84"/>
      <c r="E131" s="84"/>
      <c r="F131" s="84"/>
      <c r="G131" s="84"/>
      <c r="H131" s="84"/>
      <c r="I131" s="84"/>
      <c r="J131" s="84"/>
      <c r="Q131" s="84"/>
      <c r="R131" s="84"/>
      <c r="AG131" s="84"/>
      <c r="AH131" s="84"/>
    </row>
    <row r="132" spans="1:34">
      <c r="A132" s="84"/>
      <c r="B132" s="84"/>
      <c r="C132" s="84"/>
      <c r="D132" s="84"/>
      <c r="E132" s="84"/>
      <c r="F132" s="84"/>
      <c r="G132" s="84"/>
      <c r="H132" s="84"/>
      <c r="I132" s="84"/>
      <c r="J132" s="84"/>
      <c r="Q132" s="84"/>
      <c r="R132" s="84"/>
      <c r="AG132" s="84"/>
      <c r="AH132" s="84"/>
    </row>
    <row r="133" spans="1:34">
      <c r="A133" s="84"/>
      <c r="B133" s="84"/>
      <c r="C133" s="84"/>
      <c r="D133" s="84"/>
      <c r="E133" s="84"/>
      <c r="F133" s="84"/>
      <c r="G133" s="84"/>
      <c r="H133" s="84"/>
      <c r="I133" s="84"/>
      <c r="J133" s="84"/>
      <c r="Q133" s="84"/>
      <c r="R133" s="84"/>
      <c r="AG133" s="84"/>
      <c r="AH133" s="84"/>
    </row>
    <row r="134" spans="1:34">
      <c r="A134" s="84"/>
      <c r="B134" s="84"/>
      <c r="C134" s="84"/>
      <c r="D134" s="84"/>
      <c r="E134" s="84"/>
      <c r="F134" s="84"/>
      <c r="G134" s="84"/>
      <c r="H134" s="84"/>
      <c r="I134" s="84"/>
      <c r="J134" s="84"/>
      <c r="Q134" s="84"/>
      <c r="R134" s="84"/>
      <c r="AG134" s="84"/>
      <c r="AH134" s="84"/>
    </row>
    <row r="135" spans="1:34">
      <c r="A135" s="84"/>
      <c r="B135" s="84"/>
      <c r="C135" s="84"/>
      <c r="D135" s="84"/>
      <c r="E135" s="84"/>
      <c r="F135" s="84"/>
      <c r="G135" s="84"/>
      <c r="H135" s="84"/>
      <c r="I135" s="84"/>
      <c r="J135" s="84"/>
      <c r="Q135" s="84"/>
      <c r="R135" s="84"/>
      <c r="AG135" s="84"/>
      <c r="AH135" s="84"/>
    </row>
    <row r="136" spans="1:34">
      <c r="A136" s="84"/>
      <c r="B136" s="84"/>
      <c r="C136" s="84"/>
      <c r="D136" s="84"/>
      <c r="E136" s="84"/>
      <c r="F136" s="84"/>
      <c r="G136" s="84"/>
      <c r="H136" s="84"/>
      <c r="I136" s="84"/>
      <c r="J136" s="84"/>
      <c r="Q136" s="84"/>
      <c r="R136" s="84"/>
      <c r="AG136" s="84"/>
      <c r="AH136" s="84"/>
    </row>
    <row r="137" spans="1:34">
      <c r="A137" s="84"/>
      <c r="B137" s="84"/>
      <c r="C137" s="84"/>
      <c r="D137" s="84"/>
      <c r="E137" s="84"/>
      <c r="F137" s="84"/>
      <c r="G137" s="84"/>
      <c r="H137" s="84"/>
      <c r="I137" s="84"/>
      <c r="J137" s="84"/>
      <c r="Q137" s="84"/>
      <c r="R137" s="84"/>
      <c r="AG137" s="84"/>
      <c r="AH137" s="84"/>
    </row>
    <row r="138" spans="1:34">
      <c r="A138" s="84"/>
      <c r="B138" s="84"/>
      <c r="C138" s="84"/>
      <c r="D138" s="84"/>
      <c r="E138" s="84"/>
      <c r="F138" s="84"/>
      <c r="G138" s="84"/>
      <c r="H138" s="84"/>
      <c r="I138" s="84"/>
      <c r="J138" s="84"/>
      <c r="Q138" s="84"/>
      <c r="R138" s="84"/>
      <c r="AG138" s="84"/>
      <c r="AH138" s="84"/>
    </row>
    <row r="139" spans="1:34">
      <c r="A139" s="84"/>
      <c r="B139" s="84"/>
      <c r="C139" s="84"/>
      <c r="D139" s="84"/>
      <c r="E139" s="84"/>
      <c r="F139" s="84"/>
      <c r="G139" s="84"/>
      <c r="H139" s="84"/>
      <c r="I139" s="84"/>
      <c r="J139" s="84"/>
      <c r="Q139" s="84"/>
      <c r="R139" s="84"/>
      <c r="AG139" s="84"/>
      <c r="AH139" s="84"/>
    </row>
    <row r="140" spans="1:34">
      <c r="A140" s="84"/>
      <c r="B140" s="84"/>
      <c r="C140" s="84"/>
      <c r="D140" s="84"/>
      <c r="E140" s="84"/>
      <c r="F140" s="84"/>
      <c r="G140" s="84"/>
      <c r="H140" s="84"/>
      <c r="I140" s="84"/>
      <c r="J140" s="84"/>
      <c r="Q140" s="84"/>
      <c r="R140" s="84"/>
      <c r="AG140" s="84"/>
      <c r="AH140" s="84"/>
    </row>
    <row r="141" spans="1:34">
      <c r="A141" s="84"/>
      <c r="B141" s="84"/>
      <c r="C141" s="84"/>
      <c r="D141" s="84"/>
      <c r="E141" s="84"/>
      <c r="F141" s="84"/>
      <c r="G141" s="84"/>
      <c r="H141" s="84"/>
      <c r="I141" s="84"/>
      <c r="J141" s="84"/>
      <c r="Q141" s="84"/>
      <c r="R141" s="84"/>
      <c r="AG141" s="84"/>
      <c r="AH141" s="84"/>
    </row>
    <row r="142" spans="1:34">
      <c r="A142" s="84"/>
      <c r="B142" s="84"/>
      <c r="C142" s="84"/>
      <c r="D142" s="84"/>
      <c r="E142" s="84"/>
      <c r="F142" s="84"/>
      <c r="G142" s="84"/>
      <c r="H142" s="84"/>
      <c r="I142" s="84"/>
      <c r="J142" s="84"/>
      <c r="Q142" s="84"/>
      <c r="R142" s="84"/>
      <c r="AG142" s="84"/>
      <c r="AH142" s="84"/>
    </row>
    <row r="143" spans="1:34">
      <c r="A143" s="84"/>
      <c r="B143" s="84"/>
      <c r="C143" s="84"/>
      <c r="D143" s="84"/>
      <c r="E143" s="84"/>
      <c r="F143" s="84"/>
      <c r="G143" s="84"/>
      <c r="H143" s="84"/>
      <c r="I143" s="84"/>
      <c r="J143" s="84"/>
      <c r="Q143" s="84"/>
      <c r="R143" s="84"/>
      <c r="AG143" s="84"/>
      <c r="AH143" s="84"/>
    </row>
    <row r="144" spans="1:34">
      <c r="A144" s="84"/>
      <c r="B144" s="84"/>
      <c r="C144" s="84"/>
      <c r="D144" s="84"/>
      <c r="E144" s="84"/>
      <c r="F144" s="84"/>
      <c r="G144" s="84"/>
      <c r="H144" s="84"/>
      <c r="I144" s="84"/>
      <c r="J144" s="84"/>
      <c r="Q144" s="84"/>
      <c r="R144" s="84"/>
      <c r="AG144" s="84"/>
      <c r="AH144" s="84"/>
    </row>
    <row r="145" spans="1:34">
      <c r="A145" s="84"/>
      <c r="B145" s="84"/>
      <c r="C145" s="84"/>
      <c r="D145" s="84"/>
      <c r="E145" s="84"/>
      <c r="F145" s="84"/>
      <c r="G145" s="84"/>
      <c r="H145" s="84"/>
      <c r="I145" s="84"/>
      <c r="J145" s="84"/>
      <c r="Q145" s="84"/>
      <c r="R145" s="84"/>
      <c r="AG145" s="84"/>
      <c r="AH145" s="84"/>
    </row>
    <row r="146" spans="1:34">
      <c r="A146" s="84"/>
      <c r="B146" s="84"/>
      <c r="C146" s="84"/>
      <c r="D146" s="84"/>
      <c r="E146" s="84"/>
      <c r="F146" s="84"/>
      <c r="G146" s="84"/>
      <c r="H146" s="84"/>
      <c r="I146" s="84"/>
      <c r="J146" s="84"/>
      <c r="Q146" s="84"/>
      <c r="R146" s="84"/>
      <c r="AG146" s="84"/>
      <c r="AH146" s="84"/>
    </row>
    <row r="147" spans="1:34">
      <c r="A147" s="84"/>
      <c r="B147" s="84"/>
      <c r="C147" s="84"/>
      <c r="D147" s="84"/>
      <c r="E147" s="84"/>
      <c r="F147" s="84"/>
      <c r="G147" s="84"/>
      <c r="H147" s="84"/>
      <c r="I147" s="84"/>
      <c r="J147" s="84"/>
      <c r="Q147" s="84"/>
      <c r="R147" s="84"/>
      <c r="AG147" s="84"/>
      <c r="AH147" s="84"/>
    </row>
    <row r="148" spans="1:34">
      <c r="A148" s="84"/>
      <c r="B148" s="84"/>
      <c r="C148" s="84"/>
      <c r="D148" s="84"/>
      <c r="E148" s="84"/>
      <c r="F148" s="84"/>
      <c r="G148" s="84"/>
      <c r="H148" s="84"/>
      <c r="I148" s="84"/>
      <c r="J148" s="84"/>
      <c r="Q148" s="84"/>
      <c r="R148" s="84"/>
      <c r="AG148" s="84"/>
      <c r="AH148" s="84"/>
    </row>
    <row r="149" spans="1:34">
      <c r="A149" s="84"/>
      <c r="B149" s="84"/>
      <c r="C149" s="84"/>
      <c r="D149" s="84"/>
      <c r="E149" s="84"/>
      <c r="F149" s="84"/>
      <c r="G149" s="84"/>
      <c r="H149" s="84"/>
      <c r="I149" s="84"/>
      <c r="J149" s="84"/>
      <c r="Q149" s="84"/>
      <c r="R149" s="84"/>
      <c r="AG149" s="84"/>
      <c r="AH149" s="84"/>
    </row>
    <row r="150" spans="1:34">
      <c r="A150" s="84"/>
      <c r="B150" s="84"/>
      <c r="C150" s="84"/>
      <c r="D150" s="84"/>
      <c r="E150" s="84"/>
      <c r="F150" s="84"/>
      <c r="G150" s="84"/>
      <c r="H150" s="84"/>
      <c r="I150" s="84"/>
      <c r="J150" s="84"/>
      <c r="Q150" s="84"/>
      <c r="R150" s="84"/>
      <c r="AG150" s="84"/>
      <c r="AH150" s="84"/>
    </row>
    <row r="151" spans="1:34">
      <c r="A151" s="84"/>
      <c r="B151" s="84"/>
      <c r="C151" s="84"/>
      <c r="D151" s="84"/>
      <c r="E151" s="84"/>
      <c r="F151" s="84"/>
      <c r="G151" s="84"/>
      <c r="H151" s="84"/>
      <c r="I151" s="84"/>
      <c r="J151" s="84"/>
      <c r="Q151" s="84"/>
      <c r="R151" s="84"/>
      <c r="AG151" s="84"/>
      <c r="AH151" s="84"/>
    </row>
    <row r="152" spans="1:34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Q152" s="84"/>
      <c r="R152" s="84"/>
      <c r="AG152" s="84"/>
      <c r="AH152" s="84"/>
    </row>
    <row r="153" spans="1:34">
      <c r="A153" s="84"/>
      <c r="B153" s="84"/>
      <c r="C153" s="84"/>
      <c r="D153" s="84"/>
      <c r="E153" s="84"/>
      <c r="F153" s="84"/>
      <c r="G153" s="84"/>
      <c r="H153" s="84"/>
      <c r="I153" s="84"/>
      <c r="J153" s="84"/>
      <c r="Q153" s="84"/>
      <c r="R153" s="84"/>
      <c r="AG153" s="84"/>
      <c r="AH153" s="84"/>
    </row>
    <row r="154" spans="1:34">
      <c r="A154" s="84"/>
      <c r="B154" s="84"/>
      <c r="C154" s="84"/>
      <c r="D154" s="84"/>
      <c r="E154" s="84"/>
      <c r="F154" s="84"/>
      <c r="G154" s="84"/>
      <c r="H154" s="84"/>
      <c r="I154" s="84"/>
      <c r="J154" s="84"/>
      <c r="Q154" s="84"/>
      <c r="R154" s="84"/>
      <c r="AG154" s="84"/>
      <c r="AH154" s="84"/>
    </row>
    <row r="155" spans="1:34">
      <c r="A155" s="84"/>
      <c r="B155" s="84"/>
      <c r="C155" s="84"/>
      <c r="D155" s="84"/>
      <c r="E155" s="84"/>
      <c r="F155" s="84"/>
      <c r="G155" s="84"/>
      <c r="H155" s="84"/>
      <c r="I155" s="84"/>
      <c r="J155" s="84"/>
      <c r="Q155" s="84"/>
      <c r="R155" s="84"/>
      <c r="AG155" s="84"/>
      <c r="AH155" s="84"/>
    </row>
    <row r="156" spans="1:34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Q156" s="84"/>
      <c r="R156" s="84"/>
      <c r="AG156" s="84"/>
      <c r="AH156" s="84"/>
    </row>
    <row r="157" spans="1:34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Q157" s="84"/>
      <c r="R157" s="84"/>
      <c r="AG157" s="84"/>
      <c r="AH157" s="84"/>
    </row>
    <row r="158" spans="1:34">
      <c r="A158" s="84"/>
      <c r="B158" s="84"/>
      <c r="C158" s="84"/>
      <c r="D158" s="84"/>
      <c r="E158" s="84"/>
      <c r="F158" s="84"/>
      <c r="G158" s="84"/>
      <c r="H158" s="84"/>
      <c r="I158" s="84"/>
      <c r="J158" s="84"/>
      <c r="Q158" s="84"/>
      <c r="R158" s="84"/>
      <c r="AG158" s="84"/>
      <c r="AH158" s="84"/>
    </row>
    <row r="159" spans="1:34">
      <c r="A159" s="84"/>
      <c r="B159" s="84"/>
      <c r="C159" s="84"/>
      <c r="D159" s="84"/>
      <c r="E159" s="84"/>
      <c r="F159" s="84"/>
      <c r="G159" s="84"/>
      <c r="H159" s="84"/>
      <c r="I159" s="84"/>
      <c r="J159" s="84"/>
      <c r="Q159" s="84"/>
      <c r="R159" s="84"/>
      <c r="AG159" s="84"/>
      <c r="AH159" s="84"/>
    </row>
    <row r="160" spans="1:34">
      <c r="A160" s="84"/>
      <c r="B160" s="84"/>
      <c r="C160" s="84"/>
      <c r="D160" s="84"/>
      <c r="E160" s="84"/>
      <c r="F160" s="84"/>
      <c r="G160" s="84"/>
      <c r="H160" s="84"/>
      <c r="I160" s="84"/>
      <c r="J160" s="84"/>
      <c r="Q160" s="84"/>
      <c r="R160" s="84"/>
      <c r="AG160" s="84"/>
      <c r="AH160" s="84"/>
    </row>
    <row r="161" spans="1:34">
      <c r="A161" s="84"/>
      <c r="B161" s="84"/>
      <c r="C161" s="84"/>
      <c r="D161" s="84"/>
      <c r="E161" s="84"/>
      <c r="F161" s="84"/>
      <c r="G161" s="84"/>
      <c r="H161" s="84"/>
      <c r="I161" s="84"/>
      <c r="J161" s="84"/>
      <c r="Q161" s="84"/>
      <c r="R161" s="84"/>
      <c r="AG161" s="84"/>
      <c r="AH161" s="84"/>
    </row>
    <row r="162" spans="1:34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Q162" s="84"/>
      <c r="R162" s="84"/>
      <c r="AG162" s="84"/>
      <c r="AH162" s="84"/>
    </row>
    <row r="163" spans="1:34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Q163" s="84"/>
      <c r="R163" s="84"/>
      <c r="AG163" s="84"/>
      <c r="AH163" s="84"/>
    </row>
    <row r="164" spans="1:34">
      <c r="A164" s="84"/>
      <c r="B164" s="84"/>
      <c r="C164" s="84"/>
      <c r="D164" s="84"/>
      <c r="E164" s="84"/>
      <c r="F164" s="84"/>
      <c r="G164" s="84"/>
      <c r="H164" s="84"/>
      <c r="I164" s="84"/>
      <c r="J164" s="84"/>
      <c r="Q164" s="84"/>
      <c r="R164" s="84"/>
      <c r="AG164" s="84"/>
      <c r="AH164" s="84"/>
    </row>
    <row r="165" spans="1:34">
      <c r="A165" s="84"/>
      <c r="B165" s="84"/>
      <c r="C165" s="84"/>
      <c r="D165" s="84"/>
      <c r="E165" s="84"/>
      <c r="F165" s="84"/>
      <c r="G165" s="84"/>
      <c r="H165" s="84"/>
      <c r="I165" s="84"/>
      <c r="J165" s="84"/>
      <c r="Q165" s="84"/>
      <c r="R165" s="84"/>
      <c r="AG165" s="84"/>
      <c r="AH165" s="84"/>
    </row>
    <row r="166" spans="1:34">
      <c r="A166" s="84"/>
      <c r="B166" s="84"/>
      <c r="C166" s="84"/>
      <c r="D166" s="84"/>
      <c r="E166" s="84"/>
      <c r="F166" s="84"/>
      <c r="G166" s="84"/>
      <c r="H166" s="84"/>
      <c r="I166" s="84"/>
      <c r="J166" s="84"/>
      <c r="Q166" s="84"/>
      <c r="R166" s="84"/>
      <c r="AG166" s="84"/>
      <c r="AH166" s="84"/>
    </row>
    <row r="167" spans="1:34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Q167" s="84"/>
      <c r="R167" s="84"/>
      <c r="AG167" s="84"/>
      <c r="AH167" s="84"/>
    </row>
    <row r="168" spans="1:34">
      <c r="A168" s="84"/>
      <c r="B168" s="84"/>
      <c r="C168" s="84"/>
      <c r="D168" s="84"/>
      <c r="E168" s="84"/>
      <c r="F168" s="84"/>
      <c r="G168" s="84"/>
      <c r="H168" s="84"/>
      <c r="I168" s="84"/>
      <c r="J168" s="84"/>
      <c r="Q168" s="84"/>
      <c r="R168" s="84"/>
      <c r="AG168" s="84"/>
      <c r="AH168" s="84"/>
    </row>
    <row r="169" spans="1:34">
      <c r="A169" s="84"/>
      <c r="B169" s="84"/>
      <c r="C169" s="84"/>
      <c r="D169" s="84"/>
      <c r="E169" s="84"/>
      <c r="F169" s="84"/>
      <c r="G169" s="84"/>
      <c r="H169" s="84"/>
      <c r="I169" s="84"/>
      <c r="J169" s="84"/>
      <c r="Q169" s="84"/>
      <c r="R169" s="84"/>
      <c r="AG169" s="84"/>
      <c r="AH169" s="84"/>
    </row>
    <row r="170" spans="1:34">
      <c r="A170" s="84"/>
      <c r="B170" s="84"/>
      <c r="C170" s="84"/>
      <c r="D170" s="84"/>
      <c r="E170" s="84"/>
      <c r="F170" s="84"/>
      <c r="G170" s="84"/>
      <c r="H170" s="84"/>
      <c r="I170" s="84"/>
      <c r="J170" s="84"/>
      <c r="Q170" s="84"/>
      <c r="R170" s="84"/>
      <c r="AG170" s="84"/>
      <c r="AH170" s="84"/>
    </row>
    <row r="171" spans="1:34">
      <c r="A171" s="84"/>
      <c r="B171" s="84"/>
      <c r="C171" s="84"/>
      <c r="D171" s="84"/>
      <c r="E171" s="84"/>
      <c r="F171" s="84"/>
      <c r="G171" s="84"/>
      <c r="H171" s="84"/>
      <c r="I171" s="84"/>
      <c r="J171" s="84"/>
      <c r="Q171" s="84"/>
      <c r="R171" s="84"/>
      <c r="AG171" s="84"/>
      <c r="AH171" s="84"/>
    </row>
    <row r="172" spans="1:34">
      <c r="A172" s="84"/>
      <c r="B172" s="84"/>
      <c r="C172" s="84"/>
      <c r="D172" s="84"/>
      <c r="E172" s="84"/>
      <c r="F172" s="84"/>
      <c r="G172" s="84"/>
      <c r="H172" s="84"/>
      <c r="I172" s="84"/>
      <c r="J172" s="84"/>
      <c r="Q172" s="84"/>
      <c r="R172" s="84"/>
      <c r="AG172" s="84"/>
      <c r="AH172" s="84"/>
    </row>
    <row r="173" spans="1:34">
      <c r="A173" s="84"/>
      <c r="B173" s="84"/>
      <c r="C173" s="84"/>
      <c r="D173" s="84"/>
      <c r="E173" s="84"/>
      <c r="F173" s="84"/>
      <c r="G173" s="84"/>
      <c r="H173" s="84"/>
      <c r="I173" s="84"/>
      <c r="J173" s="84"/>
      <c r="Q173" s="84"/>
      <c r="R173" s="84"/>
      <c r="AG173" s="84"/>
      <c r="AH173" s="84"/>
    </row>
    <row r="174" spans="1:34">
      <c r="A174" s="84"/>
      <c r="B174" s="84"/>
      <c r="C174" s="84"/>
      <c r="D174" s="84"/>
      <c r="E174" s="84"/>
      <c r="F174" s="84"/>
      <c r="G174" s="84"/>
      <c r="H174" s="84"/>
      <c r="I174" s="84"/>
      <c r="J174" s="84"/>
      <c r="Q174" s="84"/>
      <c r="R174" s="84"/>
      <c r="AG174" s="84"/>
      <c r="AH174" s="84"/>
    </row>
    <row r="175" spans="1:34">
      <c r="A175" s="84"/>
      <c r="B175" s="84"/>
      <c r="C175" s="84"/>
      <c r="D175" s="84"/>
      <c r="E175" s="84"/>
      <c r="F175" s="84"/>
      <c r="G175" s="84"/>
      <c r="H175" s="84"/>
      <c r="I175" s="84"/>
      <c r="J175" s="84"/>
      <c r="Q175" s="84"/>
      <c r="R175" s="84"/>
      <c r="AG175" s="84"/>
      <c r="AH175" s="84"/>
    </row>
    <row r="176" spans="1:34">
      <c r="A176" s="84"/>
      <c r="B176" s="84"/>
      <c r="C176" s="84"/>
      <c r="D176" s="84"/>
      <c r="E176" s="84"/>
      <c r="F176" s="84"/>
      <c r="G176" s="84"/>
      <c r="H176" s="84"/>
      <c r="I176" s="84"/>
      <c r="J176" s="84"/>
      <c r="Q176" s="84"/>
      <c r="R176" s="84"/>
      <c r="AG176" s="84"/>
      <c r="AH176" s="84"/>
    </row>
    <row r="177" spans="1:34">
      <c r="A177" s="84"/>
      <c r="B177" s="84"/>
      <c r="C177" s="84"/>
      <c r="D177" s="84"/>
      <c r="E177" s="84"/>
      <c r="F177" s="84"/>
      <c r="G177" s="84"/>
      <c r="H177" s="84"/>
      <c r="I177" s="84"/>
      <c r="J177" s="84"/>
      <c r="Q177" s="84"/>
      <c r="R177" s="84"/>
      <c r="AG177" s="84"/>
      <c r="AH177" s="84"/>
    </row>
    <row r="178" spans="1:34">
      <c r="A178" s="84"/>
      <c r="B178" s="84"/>
      <c r="C178" s="84"/>
      <c r="D178" s="84"/>
      <c r="E178" s="84"/>
      <c r="F178" s="84"/>
      <c r="G178" s="84"/>
      <c r="H178" s="84"/>
      <c r="I178" s="84"/>
      <c r="J178" s="84"/>
      <c r="Q178" s="84"/>
      <c r="R178" s="84"/>
      <c r="AG178" s="84"/>
      <c r="AH178" s="84"/>
    </row>
    <row r="179" spans="1:34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Q179" s="84"/>
      <c r="R179" s="84"/>
      <c r="AG179" s="84"/>
      <c r="AH179" s="84"/>
    </row>
    <row r="180" spans="1:34">
      <c r="A180" s="84"/>
      <c r="B180" s="84"/>
      <c r="C180" s="84"/>
      <c r="D180" s="84"/>
      <c r="E180" s="84"/>
      <c r="F180" s="84"/>
      <c r="G180" s="84"/>
      <c r="H180" s="84"/>
      <c r="I180" s="84"/>
      <c r="J180" s="84"/>
      <c r="Q180" s="84"/>
      <c r="R180" s="84"/>
      <c r="AG180" s="84"/>
      <c r="AH180" s="84"/>
    </row>
    <row r="181" spans="1:34">
      <c r="A181" s="84"/>
      <c r="B181" s="84"/>
      <c r="C181" s="84"/>
      <c r="D181" s="84"/>
      <c r="E181" s="84"/>
      <c r="F181" s="84"/>
      <c r="G181" s="84"/>
      <c r="H181" s="84"/>
      <c r="I181" s="84"/>
      <c r="J181" s="84"/>
      <c r="Q181" s="84"/>
      <c r="R181" s="84"/>
      <c r="AG181" s="84"/>
      <c r="AH181" s="84"/>
    </row>
    <row r="182" spans="1:34">
      <c r="A182" s="84"/>
      <c r="B182" s="84"/>
      <c r="C182" s="84"/>
      <c r="D182" s="84"/>
      <c r="E182" s="84"/>
      <c r="F182" s="84"/>
      <c r="G182" s="84"/>
      <c r="H182" s="84"/>
      <c r="I182" s="84"/>
      <c r="J182" s="84"/>
      <c r="Q182" s="84"/>
      <c r="R182" s="84"/>
      <c r="AG182" s="84"/>
      <c r="AH182" s="84"/>
    </row>
    <row r="183" spans="1:34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Q183" s="84"/>
      <c r="R183" s="84"/>
      <c r="AG183" s="84"/>
      <c r="AH183" s="84"/>
    </row>
    <row r="184" spans="1:34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Q184" s="84"/>
      <c r="R184" s="84"/>
      <c r="AG184" s="84"/>
      <c r="AH184" s="84"/>
    </row>
    <row r="185" spans="1:34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Q185" s="84"/>
      <c r="R185" s="84"/>
      <c r="AG185" s="84"/>
      <c r="AH185" s="84"/>
    </row>
    <row r="186" spans="1:34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Q186" s="84"/>
      <c r="R186" s="84"/>
      <c r="AG186" s="84"/>
      <c r="AH186" s="84"/>
    </row>
    <row r="187" spans="1:34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Q187" s="84"/>
      <c r="R187" s="84"/>
      <c r="AG187" s="84"/>
      <c r="AH187" s="84"/>
    </row>
    <row r="188" spans="1:34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Q188" s="84"/>
      <c r="R188" s="84"/>
      <c r="AG188" s="84"/>
      <c r="AH188" s="84"/>
    </row>
    <row r="189" spans="1:34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Q189" s="84"/>
      <c r="R189" s="84"/>
      <c r="AG189" s="84"/>
      <c r="AH189" s="84"/>
    </row>
    <row r="190" spans="1:34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Q190" s="84"/>
      <c r="R190" s="84"/>
      <c r="AG190" s="84"/>
      <c r="AH190" s="84"/>
    </row>
    <row r="191" spans="1:34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Q191" s="84"/>
      <c r="R191" s="84"/>
      <c r="AG191" s="84"/>
      <c r="AH191" s="84"/>
    </row>
    <row r="192" spans="1:34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Q192" s="84"/>
      <c r="R192" s="84"/>
      <c r="AG192" s="84"/>
      <c r="AH192" s="84"/>
    </row>
    <row r="193" spans="1:34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Q193" s="84"/>
      <c r="R193" s="84"/>
      <c r="AG193" s="84"/>
      <c r="AH193" s="84"/>
    </row>
    <row r="194" spans="1:34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Q194" s="84"/>
      <c r="R194" s="84"/>
      <c r="AG194" s="84"/>
      <c r="AH194" s="84"/>
    </row>
    <row r="195" spans="1:34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Q195" s="84"/>
      <c r="R195" s="84"/>
      <c r="AG195" s="84"/>
      <c r="AH195" s="84"/>
    </row>
    <row r="196" spans="1:34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Q196" s="84"/>
      <c r="R196" s="84"/>
      <c r="AG196" s="84"/>
      <c r="AH196" s="84"/>
    </row>
    <row r="197" spans="1:34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Q197" s="84"/>
      <c r="R197" s="84"/>
      <c r="AG197" s="84"/>
      <c r="AH197" s="84"/>
    </row>
    <row r="198" spans="1:34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Q198" s="84"/>
      <c r="R198" s="84"/>
      <c r="AG198" s="84"/>
      <c r="AH198" s="84"/>
    </row>
    <row r="199" spans="1:34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Q199" s="84"/>
      <c r="R199" s="84"/>
      <c r="AG199" s="84"/>
      <c r="AH199" s="84"/>
    </row>
    <row r="200" spans="1:34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Q200" s="84"/>
      <c r="R200" s="84"/>
      <c r="AG200" s="84"/>
      <c r="AH200" s="84"/>
    </row>
    <row r="201" spans="1:34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Q201" s="84"/>
      <c r="R201" s="84"/>
      <c r="AG201" s="84"/>
      <c r="AH201" s="84"/>
    </row>
    <row r="202" spans="1:34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Q202" s="84"/>
      <c r="R202" s="84"/>
      <c r="AG202" s="84"/>
      <c r="AH202" s="84"/>
    </row>
    <row r="203" spans="1:34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Q203" s="84"/>
      <c r="R203" s="84"/>
      <c r="AG203" s="84"/>
      <c r="AH203" s="84"/>
    </row>
    <row r="204" spans="1:34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Q204" s="84"/>
      <c r="R204" s="84"/>
      <c r="AG204" s="84"/>
      <c r="AH204" s="84"/>
    </row>
    <row r="205" spans="1:34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Q205" s="84"/>
      <c r="R205" s="84"/>
      <c r="AG205" s="84"/>
      <c r="AH205" s="84"/>
    </row>
    <row r="206" spans="1:34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Q206" s="84"/>
      <c r="R206" s="84"/>
      <c r="AG206" s="84"/>
      <c r="AH206" s="84"/>
    </row>
    <row r="207" spans="1:34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Q207" s="84"/>
      <c r="R207" s="84"/>
      <c r="AG207" s="84"/>
      <c r="AH207" s="84"/>
    </row>
    <row r="208" spans="1:34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Q208" s="84"/>
      <c r="R208" s="84"/>
      <c r="AG208" s="84"/>
      <c r="AH208" s="84"/>
    </row>
    <row r="209" spans="1:34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Q209" s="84"/>
      <c r="R209" s="84"/>
      <c r="AG209" s="84"/>
      <c r="AH209" s="84"/>
    </row>
    <row r="210" spans="1:34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Q210" s="84"/>
      <c r="R210" s="84"/>
      <c r="AG210" s="84"/>
      <c r="AH210" s="84"/>
    </row>
    <row r="211" spans="1:34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Q211" s="84"/>
      <c r="R211" s="84"/>
      <c r="AG211" s="84"/>
      <c r="AH211" s="84"/>
    </row>
    <row r="212" spans="1:34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Q212" s="84"/>
      <c r="R212" s="84"/>
      <c r="AG212" s="84"/>
      <c r="AH212" s="84"/>
    </row>
    <row r="213" spans="1:34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Q213" s="84"/>
      <c r="R213" s="84"/>
      <c r="AG213" s="84"/>
      <c r="AH213" s="84"/>
    </row>
    <row r="214" spans="1:34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Q214" s="84"/>
      <c r="R214" s="84"/>
      <c r="AG214" s="84"/>
      <c r="AH214" s="84"/>
    </row>
    <row r="215" spans="1:34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Q215" s="84"/>
      <c r="R215" s="84"/>
      <c r="AG215" s="84"/>
      <c r="AH215" s="84"/>
    </row>
    <row r="216" spans="1:34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Q216" s="84"/>
      <c r="R216" s="84"/>
      <c r="AG216" s="84"/>
      <c r="AH216" s="84"/>
    </row>
    <row r="217" spans="1:34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Q217" s="84"/>
      <c r="R217" s="84"/>
      <c r="AG217" s="84"/>
      <c r="AH217" s="84"/>
    </row>
    <row r="218" spans="1:34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Q218" s="84"/>
      <c r="R218" s="84"/>
      <c r="AG218" s="84"/>
      <c r="AH218" s="84"/>
    </row>
    <row r="219" spans="1:34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Q219" s="84"/>
      <c r="R219" s="84"/>
      <c r="AG219" s="84"/>
      <c r="AH219" s="84"/>
    </row>
    <row r="220" spans="1:34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Q220" s="84"/>
      <c r="R220" s="84"/>
      <c r="AG220" s="84"/>
      <c r="AH220" s="84"/>
    </row>
    <row r="221" spans="1:34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Q221" s="84"/>
      <c r="R221" s="84"/>
      <c r="AG221" s="84"/>
      <c r="AH221" s="84"/>
    </row>
    <row r="222" spans="1:34">
      <c r="A222" s="84"/>
      <c r="B222" s="84"/>
      <c r="C222" s="84"/>
      <c r="D222" s="84"/>
      <c r="E222" s="84"/>
      <c r="F222" s="84"/>
      <c r="G222" s="84"/>
      <c r="H222" s="84"/>
      <c r="I222" s="84"/>
      <c r="J222" s="84"/>
      <c r="Q222" s="84"/>
      <c r="R222" s="84"/>
      <c r="AG222" s="84"/>
      <c r="AH222" s="84"/>
    </row>
    <row r="223" spans="1:34">
      <c r="A223" s="84"/>
      <c r="B223" s="84"/>
      <c r="C223" s="84"/>
      <c r="D223" s="84"/>
      <c r="E223" s="84"/>
      <c r="F223" s="84"/>
      <c r="G223" s="84"/>
      <c r="H223" s="84"/>
      <c r="I223" s="84"/>
      <c r="J223" s="84"/>
      <c r="Q223" s="84"/>
      <c r="R223" s="84"/>
      <c r="AG223" s="84"/>
      <c r="AH223" s="84"/>
    </row>
    <row r="224" spans="1:34">
      <c r="A224" s="84"/>
      <c r="B224" s="84"/>
      <c r="C224" s="84"/>
      <c r="D224" s="84"/>
      <c r="E224" s="84"/>
      <c r="F224" s="84"/>
      <c r="G224" s="84"/>
      <c r="H224" s="84"/>
      <c r="I224" s="84"/>
      <c r="J224" s="84"/>
      <c r="Q224" s="84"/>
      <c r="R224" s="84"/>
      <c r="AG224" s="84"/>
      <c r="AH224" s="84"/>
    </row>
    <row r="225" spans="1:34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Q225" s="84"/>
      <c r="R225" s="84"/>
      <c r="AG225" s="84"/>
      <c r="AH225" s="84"/>
    </row>
    <row r="226" spans="1:34">
      <c r="A226" s="84"/>
      <c r="B226" s="84"/>
      <c r="C226" s="84"/>
      <c r="D226" s="84"/>
      <c r="E226" s="84"/>
      <c r="F226" s="84"/>
      <c r="G226" s="84"/>
      <c r="H226" s="84"/>
      <c r="I226" s="84"/>
      <c r="J226" s="84"/>
      <c r="Q226" s="84"/>
      <c r="R226" s="84"/>
      <c r="AG226" s="84"/>
      <c r="AH226" s="84"/>
    </row>
    <row r="227" spans="1:34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Q227" s="84"/>
      <c r="R227" s="84"/>
      <c r="AG227" s="84"/>
      <c r="AH227" s="84"/>
    </row>
    <row r="228" spans="1:34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Q228" s="84"/>
      <c r="R228" s="84"/>
      <c r="AG228" s="84"/>
      <c r="AH228" s="84"/>
    </row>
    <row r="229" spans="1:34">
      <c r="A229" s="84"/>
      <c r="B229" s="84"/>
      <c r="C229" s="84"/>
      <c r="D229" s="84"/>
      <c r="E229" s="84"/>
      <c r="F229" s="84"/>
      <c r="G229" s="84"/>
      <c r="H229" s="84"/>
      <c r="I229" s="84"/>
      <c r="J229" s="84"/>
      <c r="Q229" s="84"/>
      <c r="R229" s="84"/>
      <c r="AG229" s="84"/>
      <c r="AH229" s="84"/>
    </row>
    <row r="230" spans="1:34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Q230" s="84"/>
      <c r="R230" s="84"/>
      <c r="AG230" s="84"/>
      <c r="AH230" s="84"/>
    </row>
    <row r="231" spans="1:34">
      <c r="A231" s="84"/>
      <c r="B231" s="84"/>
      <c r="C231" s="84"/>
      <c r="D231" s="84"/>
      <c r="E231" s="84"/>
      <c r="F231" s="84"/>
      <c r="G231" s="84"/>
      <c r="H231" s="84"/>
      <c r="I231" s="84"/>
      <c r="J231" s="84"/>
      <c r="Q231" s="84"/>
      <c r="R231" s="84"/>
      <c r="AG231" s="84"/>
      <c r="AH231" s="84"/>
    </row>
    <row r="232" spans="1:34">
      <c r="A232" s="84"/>
      <c r="B232" s="84"/>
      <c r="C232" s="84"/>
      <c r="D232" s="84"/>
      <c r="E232" s="84"/>
      <c r="F232" s="84"/>
      <c r="G232" s="84"/>
      <c r="H232" s="84"/>
      <c r="I232" s="84"/>
      <c r="J232" s="84"/>
      <c r="Q232" s="84"/>
      <c r="R232" s="84"/>
      <c r="AG232" s="84"/>
      <c r="AH232" s="84"/>
    </row>
    <row r="233" spans="1:34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Q233" s="84"/>
      <c r="R233" s="84"/>
      <c r="AG233" s="84"/>
      <c r="AH233" s="84"/>
    </row>
    <row r="234" spans="1:34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Q234" s="84"/>
      <c r="R234" s="84"/>
      <c r="AG234" s="84"/>
      <c r="AH234" s="84"/>
    </row>
  </sheetData>
  <mergeCells count="21">
    <mergeCell ref="A1:P1"/>
    <mergeCell ref="Q1:AF1"/>
    <mergeCell ref="AG1:AP1"/>
    <mergeCell ref="AQ1:AS1"/>
    <mergeCell ref="A2:P2"/>
    <mergeCell ref="Q2:AF2"/>
    <mergeCell ref="AG2:AP2"/>
    <mergeCell ref="AQ2:AS2"/>
    <mergeCell ref="A3:P3"/>
    <mergeCell ref="Q3:AF3"/>
    <mergeCell ref="AG3:AP3"/>
    <mergeCell ref="AQ3:AS3"/>
    <mergeCell ref="A4:P4"/>
    <mergeCell ref="Q4:AF4"/>
    <mergeCell ref="AG4:AP4"/>
    <mergeCell ref="AQ4:AS4"/>
    <mergeCell ref="C5:I5"/>
    <mergeCell ref="J5:P5"/>
    <mergeCell ref="S5:Y5"/>
    <mergeCell ref="Z5:AF5"/>
    <mergeCell ref="AI5:AO5"/>
  </mergeCells>
  <dataValidations count="1">
    <dataValidation allowBlank="1" showInputMessage="1" showErrorMessage="1" promptTitle="NAME" prompt="ENTER NAME IN CAPITAL LETTERS" sqref="B7:B39 R7:R39 AH7:AH39"/>
  </dataValidations>
  <pageMargins left="0.118055555555556" right="0.5" top="0.12986111111111101" bottom="0.118055555555556" header="0.118055555555556" footer="0.118055555555556"/>
  <pageSetup paperSize="9" scale="90" orientation="landscape" r:id="rId1"/>
  <colBreaks count="2" manualBreakCount="2">
    <brk id="16" max="1048575" man="1"/>
    <brk id="3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8"/>
  <sheetViews>
    <sheetView topLeftCell="A890" zoomScale="85" zoomScaleNormal="85" workbookViewId="0">
      <selection activeCell="M760" sqref="M760"/>
    </sheetView>
  </sheetViews>
  <sheetFormatPr defaultColWidth="9" defaultRowHeight="18"/>
  <cols>
    <col min="1" max="1" width="12.42578125" style="29" customWidth="1"/>
    <col min="2" max="2" width="22.42578125" style="29" customWidth="1"/>
    <col min="3" max="3" width="10.28515625" style="29" customWidth="1"/>
    <col min="4" max="4" width="21.28515625" style="29" customWidth="1"/>
    <col min="5" max="5" width="15" style="29" customWidth="1"/>
    <col min="6" max="6" width="12.85546875" style="29" customWidth="1"/>
    <col min="7" max="7" width="13.85546875" style="29" customWidth="1"/>
    <col min="8" max="8" width="33.85546875" style="29" customWidth="1"/>
    <col min="9" max="16384" width="9" style="29"/>
  </cols>
  <sheetData>
    <row r="1" spans="1:9">
      <c r="A1" s="206" t="s">
        <v>405</v>
      </c>
      <c r="B1" s="207"/>
      <c r="C1" s="207"/>
      <c r="D1" s="207"/>
      <c r="E1" s="207"/>
      <c r="F1" s="207"/>
      <c r="G1" s="207"/>
      <c r="H1" s="208"/>
    </row>
    <row r="2" spans="1:9">
      <c r="A2" s="209" t="s">
        <v>406</v>
      </c>
      <c r="B2" s="210"/>
      <c r="C2" s="210"/>
      <c r="D2" s="210"/>
      <c r="E2" s="210"/>
      <c r="F2" s="210"/>
      <c r="G2" s="210"/>
      <c r="H2" s="211"/>
    </row>
    <row r="3" spans="1:9">
      <c r="A3" s="209" t="s">
        <v>407</v>
      </c>
      <c r="B3" s="210"/>
      <c r="C3" s="210"/>
      <c r="D3" s="210"/>
      <c r="E3" s="210"/>
      <c r="F3" s="210"/>
      <c r="G3" s="210"/>
      <c r="H3" s="211"/>
    </row>
    <row r="4" spans="1:9">
      <c r="A4" s="209" t="s">
        <v>462</v>
      </c>
      <c r="B4" s="210"/>
      <c r="C4" s="210"/>
      <c r="D4" s="210"/>
      <c r="E4" s="210"/>
      <c r="F4" s="210"/>
      <c r="G4" s="210"/>
      <c r="H4" s="211"/>
    </row>
    <row r="5" spans="1:9">
      <c r="A5" s="209" t="s">
        <v>463</v>
      </c>
      <c r="B5" s="210"/>
      <c r="C5" s="210"/>
      <c r="D5" s="210"/>
      <c r="E5" s="210"/>
      <c r="F5" s="210"/>
      <c r="G5" s="210"/>
      <c r="H5" s="211"/>
    </row>
    <row r="6" spans="1:9">
      <c r="A6" s="32" t="s">
        <v>411</v>
      </c>
      <c r="C6" s="30" t="s">
        <v>207</v>
      </c>
      <c r="D6" s="33"/>
      <c r="E6" s="33"/>
      <c r="F6" s="30"/>
      <c r="G6" s="30"/>
      <c r="H6" s="31"/>
      <c r="I6" s="33"/>
    </row>
    <row r="7" spans="1:9">
      <c r="A7" s="32" t="s">
        <v>31</v>
      </c>
      <c r="C7" s="34" t="s">
        <v>33</v>
      </c>
      <c r="D7" s="33"/>
      <c r="E7" s="33"/>
      <c r="F7" s="35" t="s">
        <v>464</v>
      </c>
      <c r="G7" s="35"/>
      <c r="H7" s="36">
        <v>1</v>
      </c>
      <c r="I7" s="33"/>
    </row>
    <row r="8" spans="1:9">
      <c r="A8" s="32" t="s">
        <v>465</v>
      </c>
      <c r="C8" s="37" t="s">
        <v>34</v>
      </c>
      <c r="D8" s="30"/>
      <c r="E8" s="30"/>
      <c r="F8" s="33"/>
      <c r="G8" s="33"/>
      <c r="H8" s="38"/>
      <c r="I8" s="33"/>
    </row>
    <row r="9" spans="1:9">
      <c r="A9" s="32" t="s">
        <v>466</v>
      </c>
      <c r="B9" s="33"/>
      <c r="C9" s="34" t="s">
        <v>39</v>
      </c>
      <c r="D9" s="33"/>
      <c r="E9" s="33"/>
      <c r="F9" s="33" t="s">
        <v>467</v>
      </c>
      <c r="G9" s="33"/>
      <c r="H9" s="39" t="s">
        <v>38</v>
      </c>
      <c r="I9" s="33"/>
    </row>
    <row r="10" spans="1:9">
      <c r="A10" s="212" t="s">
        <v>468</v>
      </c>
      <c r="B10" s="213"/>
      <c r="C10" s="213"/>
      <c r="D10" s="213"/>
      <c r="E10" s="213"/>
      <c r="F10" s="213"/>
      <c r="G10" s="213"/>
      <c r="H10" s="214"/>
    </row>
    <row r="11" spans="1:9">
      <c r="A11" s="215" t="s">
        <v>443</v>
      </c>
      <c r="B11" s="216"/>
      <c r="C11" s="216"/>
      <c r="D11" s="216"/>
      <c r="E11" s="216"/>
      <c r="F11" s="216"/>
      <c r="G11" s="216"/>
      <c r="H11" s="217"/>
    </row>
    <row r="12" spans="1:9" ht="15" customHeight="1">
      <c r="A12" s="226" t="s">
        <v>413</v>
      </c>
      <c r="B12" s="227" t="s">
        <v>414</v>
      </c>
      <c r="C12" s="228" t="s">
        <v>448</v>
      </c>
      <c r="D12" s="228" t="s">
        <v>469</v>
      </c>
      <c r="E12" s="228" t="s">
        <v>450</v>
      </c>
      <c r="F12" s="231" t="s">
        <v>451</v>
      </c>
      <c r="G12" s="228" t="s">
        <v>453</v>
      </c>
      <c r="H12" s="234" t="s">
        <v>416</v>
      </c>
    </row>
    <row r="13" spans="1:9" ht="15" customHeight="1">
      <c r="A13" s="226"/>
      <c r="B13" s="227"/>
      <c r="C13" s="229"/>
      <c r="D13" s="229"/>
      <c r="E13" s="229"/>
      <c r="F13" s="232"/>
      <c r="G13" s="229"/>
      <c r="H13" s="235"/>
    </row>
    <row r="14" spans="1:9" ht="22.5" customHeight="1">
      <c r="A14" s="226"/>
      <c r="B14" s="227"/>
      <c r="C14" s="230"/>
      <c r="D14" s="230"/>
      <c r="E14" s="230"/>
      <c r="F14" s="233"/>
      <c r="G14" s="230"/>
      <c r="H14" s="236"/>
    </row>
    <row r="15" spans="1:9">
      <c r="A15" s="40">
        <v>1</v>
      </c>
      <c r="B15" s="41" t="s">
        <v>417</v>
      </c>
      <c r="C15" s="42">
        <v>8.25</v>
      </c>
      <c r="D15" s="43">
        <v>3</v>
      </c>
      <c r="E15" s="43">
        <v>3.5</v>
      </c>
      <c r="F15" s="44">
        <v>61.5</v>
      </c>
      <c r="G15" s="45">
        <f>SUM(C15:F15)</f>
        <v>76.25</v>
      </c>
      <c r="H15" s="46" t="str">
        <f>IF(G15&gt;=91,"A1",IF(G15&gt;=81,"A2",IF(G15&gt;=71,"B1",IF(G15&gt;=61,"B2",IF(G15&gt;=51,"C1",IF(G15&gt;=41,"C2",IF(G15&gt;=33,"D","E")))))))</f>
        <v>B1</v>
      </c>
    </row>
    <row r="16" spans="1:9">
      <c r="A16" s="40">
        <v>2</v>
      </c>
      <c r="B16" s="41" t="s">
        <v>418</v>
      </c>
      <c r="C16" s="42">
        <v>7.25</v>
      </c>
      <c r="D16" s="43">
        <v>3</v>
      </c>
      <c r="E16" s="43">
        <v>3</v>
      </c>
      <c r="F16" s="43">
        <v>48</v>
      </c>
      <c r="G16" s="45">
        <f t="shared" ref="G16:G20" si="0">SUM(C16:F16)</f>
        <v>61.25</v>
      </c>
      <c r="H16" s="46" t="str">
        <f t="shared" ref="H16:H20" si="1">IF(G16&gt;=91,"A1",IF(G16&gt;=81,"A2",IF(G16&gt;=71,"B1",IF(G16&gt;=61,"B2",IF(G16&gt;=51,"C1",IF(G16&gt;=41,"C2",IF(G16&gt;=33,"D","E")))))))</f>
        <v>B2</v>
      </c>
    </row>
    <row r="17" spans="1:8">
      <c r="A17" s="40">
        <v>3</v>
      </c>
      <c r="B17" s="41" t="s">
        <v>419</v>
      </c>
      <c r="C17" s="42">
        <v>7.5</v>
      </c>
      <c r="D17" s="43">
        <v>4</v>
      </c>
      <c r="E17" s="43">
        <v>4</v>
      </c>
      <c r="F17" s="43">
        <v>55.5</v>
      </c>
      <c r="G17" s="45">
        <f t="shared" si="0"/>
        <v>71</v>
      </c>
      <c r="H17" s="46" t="str">
        <f t="shared" si="1"/>
        <v>B1</v>
      </c>
    </row>
    <row r="18" spans="1:8">
      <c r="A18" s="40">
        <v>4</v>
      </c>
      <c r="B18" s="41" t="s">
        <v>420</v>
      </c>
      <c r="C18" s="42">
        <v>7.25</v>
      </c>
      <c r="D18" s="43">
        <v>4</v>
      </c>
      <c r="E18" s="43">
        <v>4</v>
      </c>
      <c r="F18" s="43">
        <v>58.5</v>
      </c>
      <c r="G18" s="45">
        <f t="shared" si="0"/>
        <v>73.75</v>
      </c>
      <c r="H18" s="46" t="str">
        <f t="shared" si="1"/>
        <v>B1</v>
      </c>
    </row>
    <row r="19" spans="1:8">
      <c r="A19" s="40">
        <v>5</v>
      </c>
      <c r="B19" s="41" t="s">
        <v>470</v>
      </c>
      <c r="C19" s="42">
        <v>7</v>
      </c>
      <c r="D19" s="43">
        <v>4</v>
      </c>
      <c r="E19" s="43">
        <v>4</v>
      </c>
      <c r="F19" s="43">
        <v>60.5</v>
      </c>
      <c r="G19" s="45">
        <f t="shared" si="0"/>
        <v>75.5</v>
      </c>
      <c r="H19" s="46" t="str">
        <f t="shared" si="1"/>
        <v>B1</v>
      </c>
    </row>
    <row r="20" spans="1:8">
      <c r="A20" s="40">
        <v>6</v>
      </c>
      <c r="B20" s="47" t="s">
        <v>471</v>
      </c>
      <c r="C20" s="43"/>
      <c r="D20" s="43"/>
      <c r="E20" s="43"/>
      <c r="F20" s="43">
        <v>36</v>
      </c>
      <c r="G20" s="45">
        <f t="shared" si="0"/>
        <v>36</v>
      </c>
      <c r="H20" s="46" t="str">
        <f t="shared" si="1"/>
        <v>D</v>
      </c>
    </row>
    <row r="21" spans="1:8">
      <c r="A21" s="40"/>
      <c r="B21" s="41"/>
      <c r="C21" s="48"/>
      <c r="D21" s="48"/>
      <c r="E21" s="48"/>
      <c r="F21" s="49"/>
      <c r="G21" s="45"/>
      <c r="H21" s="46"/>
    </row>
    <row r="22" spans="1:8">
      <c r="A22" s="40"/>
      <c r="B22" s="41"/>
      <c r="C22" s="50"/>
      <c r="D22" s="50"/>
      <c r="E22" s="50"/>
      <c r="F22" s="51"/>
      <c r="G22" s="45"/>
      <c r="H22" s="46"/>
    </row>
    <row r="23" spans="1:8">
      <c r="A23" s="40"/>
      <c r="B23" s="41"/>
      <c r="C23" s="50"/>
      <c r="D23" s="50"/>
      <c r="E23" s="50"/>
      <c r="F23" s="51"/>
      <c r="G23" s="45"/>
      <c r="H23" s="46"/>
    </row>
    <row r="24" spans="1:8">
      <c r="A24" s="52" t="s">
        <v>401</v>
      </c>
      <c r="B24" s="53"/>
      <c r="C24" s="54"/>
      <c r="D24" s="54"/>
      <c r="E24" s="54"/>
      <c r="F24" s="55"/>
      <c r="G24" s="56">
        <f>SUM(G15:G19)</f>
        <v>357.75</v>
      </c>
      <c r="H24" s="57"/>
    </row>
    <row r="25" spans="1:8">
      <c r="A25" s="52" t="s">
        <v>472</v>
      </c>
      <c r="B25" s="53"/>
      <c r="C25" s="54"/>
      <c r="D25" s="54"/>
      <c r="E25" s="54"/>
      <c r="F25" s="55"/>
      <c r="G25" s="58">
        <f>G24/5</f>
        <v>71.55</v>
      </c>
      <c r="H25" s="57" t="str">
        <f t="shared" ref="H25" si="2">IF(G25&gt;=91,"A1",IF(G25&gt;=81,"A2",IF(G25&gt;=71,"B1",IF(G25&gt;=61,"B2",IF(G25&gt;=51,"C1",IF(G25&gt;=41,"C2",IF(G25&gt;=33,"D","E")))))))</f>
        <v>B1</v>
      </c>
    </row>
    <row r="26" spans="1:8">
      <c r="A26" s="218" t="s">
        <v>473</v>
      </c>
      <c r="B26" s="219"/>
      <c r="C26" s="219"/>
      <c r="D26" s="219"/>
      <c r="E26" s="219"/>
      <c r="F26" s="219"/>
      <c r="G26" s="219"/>
      <c r="H26" s="220"/>
    </row>
    <row r="27" spans="1:8" ht="69.75" customHeight="1">
      <c r="A27" s="221" t="s">
        <v>474</v>
      </c>
      <c r="B27" s="222"/>
      <c r="C27" s="223" t="s">
        <v>475</v>
      </c>
      <c r="D27" s="224"/>
      <c r="E27" s="224"/>
      <c r="F27" s="224"/>
      <c r="G27" s="223" t="s">
        <v>476</v>
      </c>
      <c r="H27" s="225"/>
    </row>
    <row r="32" spans="1:8">
      <c r="A32" s="206" t="s">
        <v>405</v>
      </c>
      <c r="B32" s="207"/>
      <c r="C32" s="207"/>
      <c r="D32" s="207"/>
      <c r="E32" s="207"/>
      <c r="F32" s="207"/>
      <c r="G32" s="207"/>
      <c r="H32" s="208"/>
    </row>
    <row r="33" spans="1:9">
      <c r="A33" s="209" t="s">
        <v>406</v>
      </c>
      <c r="B33" s="210"/>
      <c r="C33" s="210"/>
      <c r="D33" s="210"/>
      <c r="E33" s="210"/>
      <c r="F33" s="210"/>
      <c r="G33" s="210"/>
      <c r="H33" s="211"/>
    </row>
    <row r="34" spans="1:9">
      <c r="A34" s="209" t="s">
        <v>407</v>
      </c>
      <c r="B34" s="210"/>
      <c r="C34" s="210"/>
      <c r="D34" s="210"/>
      <c r="E34" s="210"/>
      <c r="F34" s="210"/>
      <c r="G34" s="210"/>
      <c r="H34" s="211"/>
    </row>
    <row r="35" spans="1:9">
      <c r="A35" s="209" t="s">
        <v>462</v>
      </c>
      <c r="B35" s="210"/>
      <c r="C35" s="210"/>
      <c r="D35" s="210"/>
      <c r="E35" s="210"/>
      <c r="F35" s="210"/>
      <c r="G35" s="210"/>
      <c r="H35" s="211"/>
    </row>
    <row r="36" spans="1:9">
      <c r="A36" s="209" t="s">
        <v>463</v>
      </c>
      <c r="B36" s="210"/>
      <c r="C36" s="210"/>
      <c r="D36" s="210"/>
      <c r="E36" s="210"/>
      <c r="F36" s="210"/>
      <c r="G36" s="210"/>
      <c r="H36" s="211"/>
    </row>
    <row r="37" spans="1:9">
      <c r="A37" s="32" t="s">
        <v>411</v>
      </c>
      <c r="C37" s="30" t="s">
        <v>207</v>
      </c>
      <c r="D37" s="33"/>
      <c r="E37" s="33"/>
      <c r="F37" s="30"/>
      <c r="G37" s="30"/>
      <c r="H37" s="31"/>
      <c r="I37" s="33"/>
    </row>
    <row r="38" spans="1:9">
      <c r="A38" s="32" t="s">
        <v>31</v>
      </c>
      <c r="C38" s="34" t="s">
        <v>477</v>
      </c>
      <c r="D38" s="33"/>
      <c r="E38" s="33"/>
      <c r="F38" s="35" t="s">
        <v>464</v>
      </c>
      <c r="G38" s="35"/>
      <c r="H38" s="36">
        <v>2</v>
      </c>
      <c r="I38" s="33"/>
    </row>
    <row r="39" spans="1:9">
      <c r="A39" s="32" t="s">
        <v>465</v>
      </c>
      <c r="C39" s="37" t="s">
        <v>52</v>
      </c>
      <c r="D39" s="30"/>
      <c r="E39" s="30"/>
      <c r="F39" s="33"/>
      <c r="G39" s="33"/>
      <c r="H39" s="38"/>
      <c r="I39" s="33"/>
    </row>
    <row r="40" spans="1:9">
      <c r="A40" s="32" t="s">
        <v>466</v>
      </c>
      <c r="B40" s="33"/>
      <c r="C40" s="34" t="s">
        <v>56</v>
      </c>
      <c r="D40" s="33"/>
      <c r="E40" s="33"/>
      <c r="F40" s="33" t="s">
        <v>467</v>
      </c>
      <c r="G40" s="33"/>
      <c r="H40" s="39" t="s">
        <v>55</v>
      </c>
      <c r="I40" s="33"/>
    </row>
    <row r="41" spans="1:9">
      <c r="A41" s="212" t="s">
        <v>468</v>
      </c>
      <c r="B41" s="213"/>
      <c r="C41" s="213"/>
      <c r="D41" s="213"/>
      <c r="E41" s="213"/>
      <c r="F41" s="213"/>
      <c r="G41" s="213"/>
      <c r="H41" s="214"/>
    </row>
    <row r="42" spans="1:9">
      <c r="A42" s="215" t="s">
        <v>443</v>
      </c>
      <c r="B42" s="216"/>
      <c r="C42" s="216"/>
      <c r="D42" s="216"/>
      <c r="E42" s="216"/>
      <c r="F42" s="216"/>
      <c r="G42" s="216"/>
      <c r="H42" s="217"/>
    </row>
    <row r="43" spans="1:9">
      <c r="A43" s="226" t="s">
        <v>413</v>
      </c>
      <c r="B43" s="227" t="s">
        <v>414</v>
      </c>
      <c r="C43" s="228" t="s">
        <v>448</v>
      </c>
      <c r="D43" s="228" t="s">
        <v>469</v>
      </c>
      <c r="E43" s="228" t="s">
        <v>450</v>
      </c>
      <c r="F43" s="231" t="s">
        <v>451</v>
      </c>
      <c r="G43" s="228" t="s">
        <v>453</v>
      </c>
      <c r="H43" s="234" t="s">
        <v>416</v>
      </c>
    </row>
    <row r="44" spans="1:9">
      <c r="A44" s="226"/>
      <c r="B44" s="227"/>
      <c r="C44" s="229"/>
      <c r="D44" s="229"/>
      <c r="E44" s="229"/>
      <c r="F44" s="232"/>
      <c r="G44" s="229"/>
      <c r="H44" s="235"/>
    </row>
    <row r="45" spans="1:9">
      <c r="A45" s="226"/>
      <c r="B45" s="227"/>
      <c r="C45" s="230"/>
      <c r="D45" s="230"/>
      <c r="E45" s="230"/>
      <c r="F45" s="233"/>
      <c r="G45" s="230"/>
      <c r="H45" s="236"/>
    </row>
    <row r="46" spans="1:9">
      <c r="A46" s="40">
        <v>1</v>
      </c>
      <c r="B46" s="41" t="s">
        <v>417</v>
      </c>
      <c r="C46" s="42">
        <v>6.75</v>
      </c>
      <c r="D46" s="43">
        <v>3</v>
      </c>
      <c r="E46" s="43">
        <v>3.5</v>
      </c>
      <c r="F46" s="44">
        <v>44</v>
      </c>
      <c r="G46" s="45">
        <f>SUM(C46:F46)</f>
        <v>57.25</v>
      </c>
      <c r="H46" s="46" t="str">
        <f>IF(G46&gt;=91,"A1",IF(G46&gt;=81,"A2",IF(G46&gt;=71,"B1",IF(G46&gt;=61,"B2",IF(G46&gt;=51,"C1",IF(G46&gt;=41,"C2",IF(G46&gt;=33,"D","E")))))))</f>
        <v>C1</v>
      </c>
    </row>
    <row r="47" spans="1:9">
      <c r="A47" s="40">
        <v>2</v>
      </c>
      <c r="B47" s="41" t="s">
        <v>418</v>
      </c>
      <c r="C47" s="42">
        <v>4.5</v>
      </c>
      <c r="D47" s="43">
        <v>3</v>
      </c>
      <c r="E47" s="43">
        <v>4</v>
      </c>
      <c r="F47" s="43">
        <v>43</v>
      </c>
      <c r="G47" s="45">
        <f t="shared" ref="G47:G51" si="3">SUM(C47:F47)</f>
        <v>54.5</v>
      </c>
      <c r="H47" s="46" t="str">
        <f t="shared" ref="H47:H51" si="4">IF(G47&gt;=91,"A1",IF(G47&gt;=81,"A2",IF(G47&gt;=71,"B1",IF(G47&gt;=61,"B2",IF(G47&gt;=51,"C1",IF(G47&gt;=41,"C2",IF(G47&gt;=33,"D","E")))))))</f>
        <v>C1</v>
      </c>
    </row>
    <row r="48" spans="1:9">
      <c r="A48" s="40">
        <v>3</v>
      </c>
      <c r="B48" s="41" t="s">
        <v>419</v>
      </c>
      <c r="C48" s="42">
        <v>7.5</v>
      </c>
      <c r="D48" s="43">
        <v>4</v>
      </c>
      <c r="E48" s="43">
        <v>3.5</v>
      </c>
      <c r="F48" s="43">
        <v>26.5</v>
      </c>
      <c r="G48" s="45">
        <f t="shared" si="3"/>
        <v>41.5</v>
      </c>
      <c r="H48" s="46" t="str">
        <f t="shared" si="4"/>
        <v>C2</v>
      </c>
    </row>
    <row r="49" spans="1:8">
      <c r="A49" s="40">
        <v>4</v>
      </c>
      <c r="B49" s="41" t="s">
        <v>420</v>
      </c>
      <c r="C49" s="59">
        <v>3.5</v>
      </c>
      <c r="D49" s="43">
        <v>2</v>
      </c>
      <c r="E49" s="43">
        <v>2</v>
      </c>
      <c r="F49" s="43">
        <v>28.5</v>
      </c>
      <c r="G49" s="45">
        <f t="shared" si="3"/>
        <v>36</v>
      </c>
      <c r="H49" s="46" t="str">
        <f t="shared" si="4"/>
        <v>D</v>
      </c>
    </row>
    <row r="50" spans="1:8">
      <c r="A50" s="40">
        <v>5</v>
      </c>
      <c r="B50" s="41" t="s">
        <v>470</v>
      </c>
      <c r="C50" s="42">
        <v>4</v>
      </c>
      <c r="D50" s="43">
        <v>3</v>
      </c>
      <c r="E50" s="43">
        <v>3</v>
      </c>
      <c r="F50" s="43">
        <v>23.5</v>
      </c>
      <c r="G50" s="45">
        <f t="shared" si="3"/>
        <v>33.5</v>
      </c>
      <c r="H50" s="46" t="str">
        <f t="shared" si="4"/>
        <v>D</v>
      </c>
    </row>
    <row r="51" spans="1:8">
      <c r="A51" s="40">
        <v>6</v>
      </c>
      <c r="B51" s="47" t="s">
        <v>471</v>
      </c>
      <c r="C51" s="43"/>
      <c r="D51" s="43"/>
      <c r="E51" s="43"/>
      <c r="F51" s="43">
        <v>23</v>
      </c>
      <c r="G51" s="45">
        <f t="shared" si="3"/>
        <v>23</v>
      </c>
      <c r="H51" s="46" t="str">
        <f t="shared" si="4"/>
        <v>E</v>
      </c>
    </row>
    <row r="52" spans="1:8">
      <c r="A52" s="40"/>
      <c r="B52" s="41"/>
      <c r="C52" s="48"/>
      <c r="D52" s="48"/>
      <c r="E52" s="48"/>
      <c r="F52" s="49"/>
      <c r="G52" s="45"/>
      <c r="H52" s="46"/>
    </row>
    <row r="53" spans="1:8">
      <c r="A53" s="40"/>
      <c r="B53" s="41"/>
      <c r="C53" s="50"/>
      <c r="D53" s="50"/>
      <c r="E53" s="50"/>
      <c r="F53" s="51"/>
      <c r="G53" s="45"/>
      <c r="H53" s="46"/>
    </row>
    <row r="54" spans="1:8">
      <c r="A54" s="40"/>
      <c r="B54" s="41"/>
      <c r="C54" s="50"/>
      <c r="D54" s="50"/>
      <c r="E54" s="50"/>
      <c r="F54" s="51"/>
      <c r="G54" s="45"/>
      <c r="H54" s="46"/>
    </row>
    <row r="55" spans="1:8">
      <c r="A55" s="52" t="s">
        <v>401</v>
      </c>
      <c r="B55" s="53"/>
      <c r="C55" s="54"/>
      <c r="D55" s="54"/>
      <c r="E55" s="54"/>
      <c r="F55" s="55"/>
      <c r="G55" s="56">
        <f>SUM(G46:G50)</f>
        <v>222.75</v>
      </c>
      <c r="H55" s="57"/>
    </row>
    <row r="56" spans="1:8">
      <c r="A56" s="52" t="s">
        <v>472</v>
      </c>
      <c r="B56" s="53"/>
      <c r="C56" s="54"/>
      <c r="D56" s="54"/>
      <c r="E56" s="54"/>
      <c r="F56" s="55"/>
      <c r="G56" s="58">
        <f>G55/5</f>
        <v>44.55</v>
      </c>
      <c r="H56" s="57" t="str">
        <f t="shared" ref="H56" si="5">IF(G56&gt;=91,"A1",IF(G56&gt;=81,"A2",IF(G56&gt;=71,"B1",IF(G56&gt;=61,"B2",IF(G56&gt;=51,"C1",IF(G56&gt;=41,"C2",IF(G56&gt;=33,"D","E")))))))</f>
        <v>C2</v>
      </c>
    </row>
    <row r="57" spans="1:8">
      <c r="A57" s="218" t="s">
        <v>473</v>
      </c>
      <c r="B57" s="219"/>
      <c r="C57" s="219"/>
      <c r="D57" s="219"/>
      <c r="E57" s="219"/>
      <c r="F57" s="219"/>
      <c r="G57" s="219"/>
      <c r="H57" s="220"/>
    </row>
    <row r="58" spans="1:8" ht="66.75" customHeight="1">
      <c r="A58" s="221" t="s">
        <v>474</v>
      </c>
      <c r="B58" s="222"/>
      <c r="C58" s="223" t="s">
        <v>475</v>
      </c>
      <c r="D58" s="224"/>
      <c r="E58" s="224"/>
      <c r="F58" s="224"/>
      <c r="G58" s="223" t="s">
        <v>476</v>
      </c>
      <c r="H58" s="225"/>
    </row>
    <row r="61" spans="1:8">
      <c r="A61" s="206" t="s">
        <v>405</v>
      </c>
      <c r="B61" s="207"/>
      <c r="C61" s="207"/>
      <c r="D61" s="207"/>
      <c r="E61" s="207"/>
      <c r="F61" s="207"/>
      <c r="G61" s="207"/>
      <c r="H61" s="208"/>
    </row>
    <row r="62" spans="1:8">
      <c r="A62" s="209" t="s">
        <v>406</v>
      </c>
      <c r="B62" s="210"/>
      <c r="C62" s="210"/>
      <c r="D62" s="210"/>
      <c r="E62" s="210"/>
      <c r="F62" s="210"/>
      <c r="G62" s="210"/>
      <c r="H62" s="211"/>
    </row>
    <row r="63" spans="1:8">
      <c r="A63" s="209" t="s">
        <v>407</v>
      </c>
      <c r="B63" s="210"/>
      <c r="C63" s="210"/>
      <c r="D63" s="210"/>
      <c r="E63" s="210"/>
      <c r="F63" s="210"/>
      <c r="G63" s="210"/>
      <c r="H63" s="211"/>
    </row>
    <row r="64" spans="1:8">
      <c r="A64" s="209" t="s">
        <v>462</v>
      </c>
      <c r="B64" s="210"/>
      <c r="C64" s="210"/>
      <c r="D64" s="210"/>
      <c r="E64" s="210"/>
      <c r="F64" s="210"/>
      <c r="G64" s="210"/>
      <c r="H64" s="211"/>
    </row>
    <row r="65" spans="1:8">
      <c r="A65" s="209" t="s">
        <v>463</v>
      </c>
      <c r="B65" s="210"/>
      <c r="C65" s="210"/>
      <c r="D65" s="210"/>
      <c r="E65" s="210"/>
      <c r="F65" s="210"/>
      <c r="G65" s="210"/>
      <c r="H65" s="211"/>
    </row>
    <row r="66" spans="1:8">
      <c r="A66" s="32" t="s">
        <v>411</v>
      </c>
      <c r="C66" s="30" t="s">
        <v>207</v>
      </c>
      <c r="D66" s="33"/>
      <c r="E66" s="33"/>
      <c r="F66" s="30"/>
      <c r="G66" s="30"/>
      <c r="H66" s="31"/>
    </row>
    <row r="67" spans="1:8">
      <c r="A67" s="32" t="s">
        <v>31</v>
      </c>
      <c r="C67" s="34" t="s">
        <v>478</v>
      </c>
      <c r="D67" s="33"/>
      <c r="E67" s="33"/>
      <c r="F67" s="35" t="s">
        <v>464</v>
      </c>
      <c r="G67" s="35"/>
      <c r="H67" s="36">
        <v>3</v>
      </c>
    </row>
    <row r="68" spans="1:8">
      <c r="A68" s="32" t="s">
        <v>465</v>
      </c>
      <c r="C68" s="37" t="s">
        <v>479</v>
      </c>
      <c r="D68" s="30"/>
      <c r="E68" s="30"/>
      <c r="F68" s="33"/>
      <c r="G68" s="33"/>
      <c r="H68" s="38"/>
    </row>
    <row r="69" spans="1:8">
      <c r="A69" s="32" t="s">
        <v>466</v>
      </c>
      <c r="B69" s="33"/>
      <c r="C69" s="34" t="s">
        <v>68</v>
      </c>
      <c r="D69" s="33"/>
      <c r="E69" s="33"/>
      <c r="F69" s="33" t="s">
        <v>467</v>
      </c>
      <c r="G69" s="33"/>
      <c r="H69" s="39" t="s">
        <v>67</v>
      </c>
    </row>
    <row r="70" spans="1:8">
      <c r="A70" s="212" t="s">
        <v>468</v>
      </c>
      <c r="B70" s="213"/>
      <c r="C70" s="213"/>
      <c r="D70" s="213"/>
      <c r="E70" s="213"/>
      <c r="F70" s="213"/>
      <c r="G70" s="213"/>
      <c r="H70" s="214"/>
    </row>
    <row r="71" spans="1:8">
      <c r="A71" s="215" t="s">
        <v>443</v>
      </c>
      <c r="B71" s="216"/>
      <c r="C71" s="216"/>
      <c r="D71" s="216"/>
      <c r="E71" s="216"/>
      <c r="F71" s="216"/>
      <c r="G71" s="216"/>
      <c r="H71" s="217"/>
    </row>
    <row r="72" spans="1:8">
      <c r="A72" s="226" t="s">
        <v>413</v>
      </c>
      <c r="B72" s="227" t="s">
        <v>414</v>
      </c>
      <c r="C72" s="228" t="s">
        <v>448</v>
      </c>
      <c r="D72" s="228" t="s">
        <v>469</v>
      </c>
      <c r="E72" s="228" t="s">
        <v>450</v>
      </c>
      <c r="F72" s="231" t="s">
        <v>451</v>
      </c>
      <c r="G72" s="228" t="s">
        <v>453</v>
      </c>
      <c r="H72" s="234" t="s">
        <v>416</v>
      </c>
    </row>
    <row r="73" spans="1:8">
      <c r="A73" s="226"/>
      <c r="B73" s="227"/>
      <c r="C73" s="229"/>
      <c r="D73" s="229"/>
      <c r="E73" s="229"/>
      <c r="F73" s="232"/>
      <c r="G73" s="229"/>
      <c r="H73" s="235"/>
    </row>
    <row r="74" spans="1:8">
      <c r="A74" s="226"/>
      <c r="B74" s="227"/>
      <c r="C74" s="230"/>
      <c r="D74" s="230"/>
      <c r="E74" s="230"/>
      <c r="F74" s="233"/>
      <c r="G74" s="230"/>
      <c r="H74" s="236"/>
    </row>
    <row r="75" spans="1:8">
      <c r="A75" s="40">
        <v>1</v>
      </c>
      <c r="B75" s="41" t="s">
        <v>417</v>
      </c>
      <c r="C75" s="42">
        <v>7.25</v>
      </c>
      <c r="D75" s="43">
        <v>3</v>
      </c>
      <c r="E75" s="43">
        <v>3.5</v>
      </c>
      <c r="F75" s="60">
        <v>52</v>
      </c>
      <c r="G75" s="45">
        <f>SUM(C75:F75)</f>
        <v>65.75</v>
      </c>
      <c r="H75" s="46" t="str">
        <f>IF(G75&gt;=91,"A1",IF(G75&gt;=81,"A2",IF(G75&gt;=71,"B1",IF(G75&gt;=61,"B2",IF(G75&gt;=51,"C1",IF(G75&gt;=41,"C2",IF(G75&gt;=33,"D","E")))))))</f>
        <v>B2</v>
      </c>
    </row>
    <row r="76" spans="1:8">
      <c r="A76" s="40">
        <v>2</v>
      </c>
      <c r="B76" s="41" t="s">
        <v>418</v>
      </c>
      <c r="C76" s="42">
        <v>7.5</v>
      </c>
      <c r="D76" s="43">
        <v>4</v>
      </c>
      <c r="E76" s="43">
        <v>4</v>
      </c>
      <c r="F76" s="43">
        <v>51.5</v>
      </c>
      <c r="G76" s="45">
        <f t="shared" ref="G76:G80" si="6">SUM(C76:F76)</f>
        <v>67</v>
      </c>
      <c r="H76" s="46" t="str">
        <f t="shared" ref="H76:H80" si="7">IF(G76&gt;=91,"A1",IF(G76&gt;=81,"A2",IF(G76&gt;=71,"B1",IF(G76&gt;=61,"B2",IF(G76&gt;=51,"C1",IF(G76&gt;=41,"C2",IF(G76&gt;=33,"D","E")))))))</f>
        <v>B2</v>
      </c>
    </row>
    <row r="77" spans="1:8">
      <c r="A77" s="40">
        <v>3</v>
      </c>
      <c r="B77" s="41" t="s">
        <v>419</v>
      </c>
      <c r="C77" s="42">
        <v>8</v>
      </c>
      <c r="D77" s="43">
        <v>4</v>
      </c>
      <c r="E77" s="43">
        <v>4</v>
      </c>
      <c r="F77" s="43">
        <v>44.5</v>
      </c>
      <c r="G77" s="45">
        <f t="shared" si="6"/>
        <v>60.5</v>
      </c>
      <c r="H77" s="46" t="str">
        <f t="shared" si="7"/>
        <v>C1</v>
      </c>
    </row>
    <row r="78" spans="1:8">
      <c r="A78" s="40">
        <v>4</v>
      </c>
      <c r="B78" s="41" t="s">
        <v>420</v>
      </c>
      <c r="C78" s="42">
        <v>5.25</v>
      </c>
      <c r="D78" s="43">
        <v>4</v>
      </c>
      <c r="E78" s="43">
        <v>3</v>
      </c>
      <c r="F78" s="43">
        <v>43</v>
      </c>
      <c r="G78" s="45">
        <f t="shared" si="6"/>
        <v>55.25</v>
      </c>
      <c r="H78" s="46" t="str">
        <f t="shared" si="7"/>
        <v>C1</v>
      </c>
    </row>
    <row r="79" spans="1:8">
      <c r="A79" s="40">
        <v>5</v>
      </c>
      <c r="B79" s="41" t="s">
        <v>470</v>
      </c>
      <c r="C79" s="42">
        <v>7.25</v>
      </c>
      <c r="D79" s="43">
        <v>3</v>
      </c>
      <c r="E79" s="43">
        <v>4</v>
      </c>
      <c r="F79" s="43">
        <v>45</v>
      </c>
      <c r="G79" s="45">
        <f t="shared" si="6"/>
        <v>59.25</v>
      </c>
      <c r="H79" s="46" t="str">
        <f t="shared" si="7"/>
        <v>C1</v>
      </c>
    </row>
    <row r="80" spans="1:8">
      <c r="A80" s="40">
        <v>6</v>
      </c>
      <c r="B80" s="47" t="s">
        <v>471</v>
      </c>
      <c r="C80" s="43"/>
      <c r="D80" s="43"/>
      <c r="E80" s="43"/>
      <c r="F80" s="43">
        <v>42</v>
      </c>
      <c r="G80" s="45">
        <f t="shared" si="6"/>
        <v>42</v>
      </c>
      <c r="H80" s="46" t="str">
        <f t="shared" si="7"/>
        <v>C2</v>
      </c>
    </row>
    <row r="81" spans="1:8">
      <c r="A81" s="40"/>
      <c r="B81" s="41"/>
      <c r="C81" s="48"/>
      <c r="D81" s="48"/>
      <c r="E81" s="48"/>
      <c r="F81" s="49"/>
      <c r="G81" s="45"/>
      <c r="H81" s="46"/>
    </row>
    <row r="82" spans="1:8">
      <c r="A82" s="40"/>
      <c r="B82" s="41"/>
      <c r="C82" s="50"/>
      <c r="D82" s="50"/>
      <c r="E82" s="50"/>
      <c r="F82" s="51"/>
      <c r="G82" s="45"/>
      <c r="H82" s="46"/>
    </row>
    <row r="83" spans="1:8">
      <c r="A83" s="40"/>
      <c r="B83" s="41"/>
      <c r="C83" s="50"/>
      <c r="D83" s="50"/>
      <c r="E83" s="50"/>
      <c r="F83" s="51"/>
      <c r="G83" s="45"/>
      <c r="H83" s="46"/>
    </row>
    <row r="84" spans="1:8">
      <c r="A84" s="52" t="s">
        <v>401</v>
      </c>
      <c r="B84" s="53"/>
      <c r="C84" s="54"/>
      <c r="D84" s="54"/>
      <c r="E84" s="54"/>
      <c r="F84" s="55"/>
      <c r="G84" s="56">
        <f>SUM(G75:G79)</f>
        <v>307.75</v>
      </c>
      <c r="H84" s="57"/>
    </row>
    <row r="85" spans="1:8">
      <c r="A85" s="52" t="s">
        <v>472</v>
      </c>
      <c r="B85" s="53"/>
      <c r="C85" s="54"/>
      <c r="D85" s="54"/>
      <c r="E85" s="54"/>
      <c r="F85" s="55"/>
      <c r="G85" s="58">
        <f>G84/5</f>
        <v>61.55</v>
      </c>
      <c r="H85" s="57" t="str">
        <f t="shared" ref="H85" si="8">IF(G85&gt;=91,"A1",IF(G85&gt;=81,"A2",IF(G85&gt;=71,"B1",IF(G85&gt;=61,"B2",IF(G85&gt;=51,"C1",IF(G85&gt;=41,"C2",IF(G85&gt;=33,"D","E")))))))</f>
        <v>B2</v>
      </c>
    </row>
    <row r="86" spans="1:8" ht="31.15" customHeight="1">
      <c r="A86" s="218" t="s">
        <v>473</v>
      </c>
      <c r="B86" s="219"/>
      <c r="C86" s="219"/>
      <c r="D86" s="219"/>
      <c r="E86" s="219"/>
      <c r="F86" s="219"/>
      <c r="G86" s="219"/>
      <c r="H86" s="220"/>
    </row>
    <row r="87" spans="1:8" ht="48.6" customHeight="1">
      <c r="A87" s="221" t="s">
        <v>474</v>
      </c>
      <c r="B87" s="222"/>
      <c r="C87" s="223" t="s">
        <v>475</v>
      </c>
      <c r="D87" s="224"/>
      <c r="E87" s="224"/>
      <c r="F87" s="224"/>
      <c r="G87" s="223" t="s">
        <v>476</v>
      </c>
      <c r="H87" s="225"/>
    </row>
    <row r="88" spans="1:8">
      <c r="A88" s="61"/>
      <c r="H88" s="62"/>
    </row>
    <row r="89" spans="1:8">
      <c r="A89" s="61"/>
      <c r="H89" s="62"/>
    </row>
    <row r="90" spans="1:8">
      <c r="A90" s="61"/>
      <c r="H90" s="62"/>
    </row>
    <row r="91" spans="1:8">
      <c r="A91" s="206" t="s">
        <v>405</v>
      </c>
      <c r="B91" s="207"/>
      <c r="C91" s="207"/>
      <c r="D91" s="207"/>
      <c r="E91" s="207"/>
      <c r="F91" s="207"/>
      <c r="G91" s="207"/>
      <c r="H91" s="208"/>
    </row>
    <row r="92" spans="1:8">
      <c r="A92" s="209" t="s">
        <v>406</v>
      </c>
      <c r="B92" s="210"/>
      <c r="C92" s="210"/>
      <c r="D92" s="210"/>
      <c r="E92" s="210"/>
      <c r="F92" s="210"/>
      <c r="G92" s="210"/>
      <c r="H92" s="211"/>
    </row>
    <row r="93" spans="1:8">
      <c r="A93" s="209" t="s">
        <v>407</v>
      </c>
      <c r="B93" s="210"/>
      <c r="C93" s="210"/>
      <c r="D93" s="210"/>
      <c r="E93" s="210"/>
      <c r="F93" s="210"/>
      <c r="G93" s="210"/>
      <c r="H93" s="211"/>
    </row>
    <row r="94" spans="1:8">
      <c r="A94" s="209" t="s">
        <v>462</v>
      </c>
      <c r="B94" s="210"/>
      <c r="C94" s="210"/>
      <c r="D94" s="210"/>
      <c r="E94" s="210"/>
      <c r="F94" s="210"/>
      <c r="G94" s="210"/>
      <c r="H94" s="211"/>
    </row>
    <row r="95" spans="1:8">
      <c r="A95" s="209" t="s">
        <v>463</v>
      </c>
      <c r="B95" s="210"/>
      <c r="C95" s="210"/>
      <c r="D95" s="210"/>
      <c r="E95" s="210"/>
      <c r="F95" s="210"/>
      <c r="G95" s="210"/>
      <c r="H95" s="211"/>
    </row>
    <row r="96" spans="1:8">
      <c r="A96" s="32" t="s">
        <v>411</v>
      </c>
      <c r="C96" s="30" t="s">
        <v>207</v>
      </c>
      <c r="D96" s="33"/>
      <c r="E96" s="33"/>
      <c r="F96" s="30"/>
      <c r="G96" s="30"/>
      <c r="H96" s="31"/>
    </row>
    <row r="97" spans="1:8">
      <c r="A97" s="32" t="s">
        <v>31</v>
      </c>
      <c r="C97" s="34" t="s">
        <v>77</v>
      </c>
      <c r="D97" s="33"/>
      <c r="E97" s="33"/>
      <c r="F97" s="35" t="s">
        <v>464</v>
      </c>
      <c r="G97" s="35"/>
      <c r="H97" s="36">
        <v>4</v>
      </c>
    </row>
    <row r="98" spans="1:8">
      <c r="A98" s="32" t="s">
        <v>465</v>
      </c>
      <c r="C98" s="37" t="s">
        <v>78</v>
      </c>
      <c r="D98" s="30"/>
      <c r="E98" s="30"/>
      <c r="F98" s="33"/>
      <c r="G98" s="33"/>
      <c r="H98" s="38"/>
    </row>
    <row r="99" spans="1:8">
      <c r="A99" s="32" t="s">
        <v>466</v>
      </c>
      <c r="B99" s="33"/>
      <c r="C99" s="34" t="s">
        <v>83</v>
      </c>
      <c r="D99" s="33"/>
      <c r="E99" s="33"/>
      <c r="F99" s="33" t="s">
        <v>467</v>
      </c>
      <c r="G99" s="33"/>
      <c r="H99" s="39" t="s">
        <v>480</v>
      </c>
    </row>
    <row r="100" spans="1:8">
      <c r="A100" s="212" t="s">
        <v>468</v>
      </c>
      <c r="B100" s="213"/>
      <c r="C100" s="213"/>
      <c r="D100" s="213"/>
      <c r="E100" s="213"/>
      <c r="F100" s="213"/>
      <c r="G100" s="213"/>
      <c r="H100" s="214"/>
    </row>
    <row r="101" spans="1:8">
      <c r="A101" s="215" t="s">
        <v>443</v>
      </c>
      <c r="B101" s="216"/>
      <c r="C101" s="216"/>
      <c r="D101" s="216"/>
      <c r="E101" s="216"/>
      <c r="F101" s="216"/>
      <c r="G101" s="216"/>
      <c r="H101" s="217"/>
    </row>
    <row r="102" spans="1:8">
      <c r="A102" s="226" t="s">
        <v>413</v>
      </c>
      <c r="B102" s="227" t="s">
        <v>414</v>
      </c>
      <c r="C102" s="228" t="s">
        <v>448</v>
      </c>
      <c r="D102" s="228" t="s">
        <v>469</v>
      </c>
      <c r="E102" s="228" t="s">
        <v>450</v>
      </c>
      <c r="F102" s="231" t="s">
        <v>451</v>
      </c>
      <c r="G102" s="228" t="s">
        <v>453</v>
      </c>
      <c r="H102" s="234" t="s">
        <v>416</v>
      </c>
    </row>
    <row r="103" spans="1:8">
      <c r="A103" s="226"/>
      <c r="B103" s="227"/>
      <c r="C103" s="229"/>
      <c r="D103" s="229"/>
      <c r="E103" s="229"/>
      <c r="F103" s="232"/>
      <c r="G103" s="229"/>
      <c r="H103" s="235"/>
    </row>
    <row r="104" spans="1:8">
      <c r="A104" s="226"/>
      <c r="B104" s="227"/>
      <c r="C104" s="230"/>
      <c r="D104" s="230"/>
      <c r="E104" s="230"/>
      <c r="F104" s="233"/>
      <c r="G104" s="230"/>
      <c r="H104" s="236"/>
    </row>
    <row r="105" spans="1:8">
      <c r="A105" s="40">
        <v>1</v>
      </c>
      <c r="B105" s="41" t="s">
        <v>417</v>
      </c>
      <c r="C105" s="42">
        <v>6.5</v>
      </c>
      <c r="D105" s="43">
        <v>5</v>
      </c>
      <c r="E105" s="43">
        <v>5</v>
      </c>
      <c r="F105" s="60">
        <v>62</v>
      </c>
      <c r="G105" s="45">
        <f>SUM(C105:F105)</f>
        <v>78.5</v>
      </c>
      <c r="H105" s="46" t="str">
        <f>IF(G105&gt;=91,"A1",IF(G105&gt;=81,"A2",IF(G105&gt;=71,"B1",IF(G105&gt;=61,"B2",IF(G105&gt;=51,"C1",IF(G105&gt;=41,"C2",IF(G105&gt;=33,"D","E")))))))</f>
        <v>B1</v>
      </c>
    </row>
    <row r="106" spans="1:8">
      <c r="A106" s="40">
        <v>2</v>
      </c>
      <c r="B106" s="41" t="s">
        <v>418</v>
      </c>
      <c r="C106" s="42">
        <v>9.25</v>
      </c>
      <c r="D106" s="43">
        <v>5</v>
      </c>
      <c r="E106" s="43">
        <v>5</v>
      </c>
      <c r="F106" s="43">
        <v>69</v>
      </c>
      <c r="G106" s="45">
        <f t="shared" ref="G106:G110" si="9">SUM(C106:F106)</f>
        <v>88.25</v>
      </c>
      <c r="H106" s="46" t="str">
        <f t="shared" ref="H106:H110" si="10">IF(G106&gt;=91,"A1",IF(G106&gt;=81,"A2",IF(G106&gt;=71,"B1",IF(G106&gt;=61,"B2",IF(G106&gt;=51,"C1",IF(G106&gt;=41,"C2",IF(G106&gt;=33,"D","E")))))))</f>
        <v>A2</v>
      </c>
    </row>
    <row r="107" spans="1:8">
      <c r="A107" s="40">
        <v>3</v>
      </c>
      <c r="B107" s="41" t="s">
        <v>419</v>
      </c>
      <c r="C107" s="42">
        <v>7.75</v>
      </c>
      <c r="D107" s="43">
        <v>5</v>
      </c>
      <c r="E107" s="43">
        <v>5</v>
      </c>
      <c r="F107" s="43">
        <v>47.5</v>
      </c>
      <c r="G107" s="45">
        <f t="shared" si="9"/>
        <v>65.25</v>
      </c>
      <c r="H107" s="46" t="str">
        <f t="shared" si="10"/>
        <v>B2</v>
      </c>
    </row>
    <row r="108" spans="1:8">
      <c r="A108" s="40">
        <v>4</v>
      </c>
      <c r="B108" s="41" t="s">
        <v>420</v>
      </c>
      <c r="C108" s="42">
        <v>7.25</v>
      </c>
      <c r="D108" s="43">
        <v>5</v>
      </c>
      <c r="E108" s="43">
        <v>5</v>
      </c>
      <c r="F108" s="43">
        <v>65.5</v>
      </c>
      <c r="G108" s="45">
        <f t="shared" si="9"/>
        <v>82.75</v>
      </c>
      <c r="H108" s="46" t="str">
        <f t="shared" si="10"/>
        <v>A2</v>
      </c>
    </row>
    <row r="109" spans="1:8">
      <c r="A109" s="40">
        <v>5</v>
      </c>
      <c r="B109" s="41" t="s">
        <v>470</v>
      </c>
      <c r="C109" s="42">
        <v>8</v>
      </c>
      <c r="D109" s="43">
        <v>4</v>
      </c>
      <c r="E109" s="43">
        <v>4</v>
      </c>
      <c r="F109" s="43">
        <v>64</v>
      </c>
      <c r="G109" s="45">
        <f t="shared" si="9"/>
        <v>80</v>
      </c>
      <c r="H109" s="46" t="str">
        <f t="shared" si="10"/>
        <v>B1</v>
      </c>
    </row>
    <row r="110" spans="1:8">
      <c r="A110" s="40">
        <v>6</v>
      </c>
      <c r="B110" s="47" t="s">
        <v>471</v>
      </c>
      <c r="C110" s="43"/>
      <c r="D110" s="43"/>
      <c r="E110" s="43"/>
      <c r="F110" s="43">
        <v>44.5</v>
      </c>
      <c r="G110" s="45">
        <f t="shared" si="9"/>
        <v>44.5</v>
      </c>
      <c r="H110" s="46" t="str">
        <f t="shared" si="10"/>
        <v>C2</v>
      </c>
    </row>
    <row r="111" spans="1:8">
      <c r="A111" s="40"/>
      <c r="B111" s="41"/>
      <c r="C111" s="48"/>
      <c r="D111" s="48"/>
      <c r="E111" s="48"/>
      <c r="F111" s="49"/>
      <c r="G111" s="45"/>
      <c r="H111" s="46"/>
    </row>
    <row r="112" spans="1:8">
      <c r="A112" s="40"/>
      <c r="B112" s="41"/>
      <c r="C112" s="50"/>
      <c r="D112" s="50"/>
      <c r="E112" s="50"/>
      <c r="F112" s="51"/>
      <c r="G112" s="45"/>
      <c r="H112" s="46"/>
    </row>
    <row r="113" spans="1:9">
      <c r="A113" s="40"/>
      <c r="B113" s="41"/>
      <c r="C113" s="50"/>
      <c r="D113" s="50"/>
      <c r="E113" s="50"/>
      <c r="F113" s="51"/>
      <c r="G113" s="45"/>
      <c r="H113" s="46"/>
    </row>
    <row r="114" spans="1:9">
      <c r="A114" s="52" t="s">
        <v>401</v>
      </c>
      <c r="B114" s="53"/>
      <c r="C114" s="54"/>
      <c r="D114" s="54"/>
      <c r="E114" s="54"/>
      <c r="F114" s="55"/>
      <c r="G114" s="56">
        <f>SUM(G105:G109)</f>
        <v>394.75</v>
      </c>
      <c r="H114" s="57"/>
    </row>
    <row r="115" spans="1:9">
      <c r="A115" s="52" t="s">
        <v>472</v>
      </c>
      <c r="B115" s="53"/>
      <c r="C115" s="54"/>
      <c r="D115" s="54"/>
      <c r="E115" s="54"/>
      <c r="F115" s="55"/>
      <c r="G115" s="58">
        <f>G114/5</f>
        <v>78.95</v>
      </c>
      <c r="H115" s="57" t="str">
        <f t="shared" ref="H115" si="11">IF(G115&gt;=91,"A1",IF(G115&gt;=81,"A2",IF(G115&gt;=71,"B1",IF(G115&gt;=61,"B2",IF(G115&gt;=51,"C1",IF(G115&gt;=41,"C2",IF(G115&gt;=33,"D","E")))))))</f>
        <v>B1</v>
      </c>
    </row>
    <row r="116" spans="1:9">
      <c r="A116" s="218" t="s">
        <v>473</v>
      </c>
      <c r="B116" s="219"/>
      <c r="C116" s="219"/>
      <c r="D116" s="219"/>
      <c r="E116" s="219"/>
      <c r="F116" s="219"/>
      <c r="G116" s="219"/>
      <c r="H116" s="220"/>
    </row>
    <row r="117" spans="1:9" ht="73.5" customHeight="1">
      <c r="A117" s="221" t="s">
        <v>474</v>
      </c>
      <c r="B117" s="222"/>
      <c r="C117" s="223" t="s">
        <v>475</v>
      </c>
      <c r="D117" s="224"/>
      <c r="E117" s="224"/>
      <c r="F117" s="224"/>
      <c r="G117" s="223" t="s">
        <v>476</v>
      </c>
      <c r="H117" s="225"/>
    </row>
    <row r="118" spans="1:9">
      <c r="A118" s="61"/>
      <c r="H118" s="62"/>
    </row>
    <row r="119" spans="1:9">
      <c r="A119" s="61"/>
      <c r="H119" s="62"/>
    </row>
    <row r="120" spans="1:9">
      <c r="A120" s="61"/>
      <c r="H120" s="62"/>
    </row>
    <row r="121" spans="1:9">
      <c r="A121" s="206" t="s">
        <v>405</v>
      </c>
      <c r="B121" s="207"/>
      <c r="C121" s="207"/>
      <c r="D121" s="207"/>
      <c r="E121" s="207"/>
      <c r="F121" s="207"/>
      <c r="G121" s="207"/>
      <c r="H121" s="208"/>
    </row>
    <row r="122" spans="1:9">
      <c r="A122" s="206" t="s">
        <v>406</v>
      </c>
      <c r="B122" s="207"/>
      <c r="C122" s="207"/>
      <c r="D122" s="207"/>
      <c r="E122" s="207"/>
      <c r="F122" s="207"/>
      <c r="G122" s="207"/>
      <c r="H122" s="208"/>
    </row>
    <row r="123" spans="1:9">
      <c r="A123" s="209" t="s">
        <v>407</v>
      </c>
      <c r="B123" s="210"/>
      <c r="C123" s="210"/>
      <c r="D123" s="210"/>
      <c r="E123" s="210"/>
      <c r="F123" s="210"/>
      <c r="G123" s="210"/>
      <c r="H123" s="211"/>
    </row>
    <row r="124" spans="1:9">
      <c r="A124" s="209" t="s">
        <v>462</v>
      </c>
      <c r="B124" s="210"/>
      <c r="C124" s="210"/>
      <c r="D124" s="210"/>
      <c r="E124" s="210"/>
      <c r="F124" s="210"/>
      <c r="G124" s="210"/>
      <c r="H124" s="211"/>
    </row>
    <row r="125" spans="1:9">
      <c r="A125" s="209" t="s">
        <v>463</v>
      </c>
      <c r="B125" s="210"/>
      <c r="C125" s="210"/>
      <c r="D125" s="210"/>
      <c r="E125" s="210"/>
      <c r="F125" s="210"/>
      <c r="G125" s="210"/>
      <c r="H125" s="211"/>
    </row>
    <row r="126" spans="1:9">
      <c r="A126" s="32" t="s">
        <v>411</v>
      </c>
      <c r="B126" s="33" t="s">
        <v>3</v>
      </c>
      <c r="C126" s="30"/>
      <c r="D126" s="33"/>
      <c r="E126" s="33"/>
      <c r="F126" s="30"/>
      <c r="G126" s="30"/>
      <c r="H126" s="31"/>
      <c r="I126" s="33"/>
    </row>
    <row r="127" spans="1:9">
      <c r="A127" s="32" t="s">
        <v>31</v>
      </c>
      <c r="B127" s="33" t="s">
        <v>91</v>
      </c>
      <c r="C127" s="34"/>
      <c r="D127" s="33"/>
      <c r="E127" s="33"/>
      <c r="F127" s="35" t="s">
        <v>464</v>
      </c>
      <c r="G127" s="35"/>
      <c r="H127" s="36">
        <v>5</v>
      </c>
      <c r="I127" s="33"/>
    </row>
    <row r="128" spans="1:9">
      <c r="A128" s="32" t="s">
        <v>465</v>
      </c>
      <c r="B128" s="33" t="s">
        <v>92</v>
      </c>
      <c r="C128" s="37"/>
      <c r="D128" s="30"/>
      <c r="E128" s="30"/>
      <c r="F128" s="33"/>
      <c r="G128" s="33"/>
      <c r="H128" s="38"/>
      <c r="I128" s="33"/>
    </row>
    <row r="129" spans="1:9">
      <c r="A129" s="32" t="s">
        <v>466</v>
      </c>
      <c r="B129" s="33"/>
      <c r="C129" s="34" t="s">
        <v>97</v>
      </c>
      <c r="D129" s="33"/>
      <c r="E129" s="33"/>
      <c r="F129" s="33" t="s">
        <v>467</v>
      </c>
      <c r="G129" s="33"/>
      <c r="H129" s="39" t="s">
        <v>96</v>
      </c>
      <c r="I129" s="33"/>
    </row>
    <row r="130" spans="1:9">
      <c r="A130" s="212" t="s">
        <v>468</v>
      </c>
      <c r="B130" s="213"/>
      <c r="C130" s="213"/>
      <c r="D130" s="213"/>
      <c r="E130" s="213"/>
      <c r="F130" s="213"/>
      <c r="G130" s="213"/>
      <c r="H130" s="214"/>
    </row>
    <row r="131" spans="1:9">
      <c r="A131" s="215" t="s">
        <v>443</v>
      </c>
      <c r="B131" s="216"/>
      <c r="C131" s="216"/>
      <c r="D131" s="216"/>
      <c r="E131" s="216"/>
      <c r="F131" s="216"/>
      <c r="G131" s="216"/>
      <c r="H131" s="217"/>
    </row>
    <row r="132" spans="1:9">
      <c r="A132" s="226" t="s">
        <v>413</v>
      </c>
      <c r="B132" s="227" t="s">
        <v>414</v>
      </c>
      <c r="C132" s="228" t="s">
        <v>448</v>
      </c>
      <c r="D132" s="228" t="s">
        <v>469</v>
      </c>
      <c r="E132" s="228" t="s">
        <v>450</v>
      </c>
      <c r="F132" s="231" t="s">
        <v>451</v>
      </c>
      <c r="G132" s="228" t="s">
        <v>453</v>
      </c>
      <c r="H132" s="234" t="s">
        <v>416</v>
      </c>
    </row>
    <row r="133" spans="1:9">
      <c r="A133" s="226"/>
      <c r="B133" s="227"/>
      <c r="C133" s="229"/>
      <c r="D133" s="229"/>
      <c r="E133" s="229"/>
      <c r="F133" s="232"/>
      <c r="G133" s="229"/>
      <c r="H133" s="235"/>
    </row>
    <row r="134" spans="1:9">
      <c r="A134" s="226"/>
      <c r="B134" s="227"/>
      <c r="C134" s="230"/>
      <c r="D134" s="230"/>
      <c r="E134" s="230"/>
      <c r="F134" s="233"/>
      <c r="G134" s="230"/>
      <c r="H134" s="236"/>
    </row>
    <row r="135" spans="1:9">
      <c r="A135" s="40">
        <v>1</v>
      </c>
      <c r="B135" s="41" t="s">
        <v>417</v>
      </c>
      <c r="C135" s="42">
        <v>7.25</v>
      </c>
      <c r="D135" s="43">
        <v>3</v>
      </c>
      <c r="E135" s="43">
        <v>2</v>
      </c>
      <c r="F135" s="60">
        <v>53.5</v>
      </c>
      <c r="G135" s="45">
        <f>SUM(C135:F135)</f>
        <v>65.75</v>
      </c>
      <c r="H135" s="46" t="str">
        <f>IF(G135&gt;=91,"A1",IF(G135&gt;=81,"A2",IF(G135&gt;=71,"B1",IF(G135&gt;=61,"B2",IF(G135&gt;=51,"C1",IF(G135&gt;=41,"C2",IF(G135&gt;=33,"D","E")))))))</f>
        <v>B2</v>
      </c>
    </row>
    <row r="136" spans="1:9">
      <c r="A136" s="40">
        <v>2</v>
      </c>
      <c r="B136" s="41" t="s">
        <v>418</v>
      </c>
      <c r="C136" s="42">
        <v>6.5</v>
      </c>
      <c r="D136" s="43">
        <v>3</v>
      </c>
      <c r="E136" s="43">
        <v>3</v>
      </c>
      <c r="F136" s="43">
        <v>42</v>
      </c>
      <c r="G136" s="45">
        <f t="shared" ref="G136:G140" si="12">SUM(C136:F136)</f>
        <v>54.5</v>
      </c>
      <c r="H136" s="46" t="str">
        <f t="shared" ref="H136:H140" si="13">IF(G136&gt;=91,"A1",IF(G136&gt;=81,"A2",IF(G136&gt;=71,"B1",IF(G136&gt;=61,"B2",IF(G136&gt;=51,"C1",IF(G136&gt;=41,"C2",IF(G136&gt;=33,"D","E")))))))</f>
        <v>C1</v>
      </c>
    </row>
    <row r="137" spans="1:9">
      <c r="A137" s="40">
        <v>3</v>
      </c>
      <c r="B137" s="41" t="s">
        <v>419</v>
      </c>
      <c r="C137" s="42">
        <v>10</v>
      </c>
      <c r="D137" s="43">
        <v>3</v>
      </c>
      <c r="E137" s="43">
        <v>4</v>
      </c>
      <c r="F137" s="43">
        <v>38</v>
      </c>
      <c r="G137" s="45">
        <f t="shared" si="12"/>
        <v>55</v>
      </c>
      <c r="H137" s="46" t="str">
        <f t="shared" si="13"/>
        <v>C1</v>
      </c>
    </row>
    <row r="138" spans="1:9">
      <c r="A138" s="40">
        <v>4</v>
      </c>
      <c r="B138" s="41" t="s">
        <v>420</v>
      </c>
      <c r="C138" s="42">
        <v>4.75</v>
      </c>
      <c r="D138" s="43">
        <v>3</v>
      </c>
      <c r="E138" s="43">
        <v>2</v>
      </c>
      <c r="F138" s="43">
        <v>30.5</v>
      </c>
      <c r="G138" s="45">
        <f t="shared" si="12"/>
        <v>40.25</v>
      </c>
      <c r="H138" s="46" t="str">
        <f t="shared" si="13"/>
        <v>D</v>
      </c>
    </row>
    <row r="139" spans="1:9">
      <c r="A139" s="40">
        <v>5</v>
      </c>
      <c r="B139" s="41" t="s">
        <v>470</v>
      </c>
      <c r="C139" s="42">
        <v>6.5</v>
      </c>
      <c r="D139" s="43">
        <v>3</v>
      </c>
      <c r="E139" s="43">
        <v>4</v>
      </c>
      <c r="F139" s="43">
        <v>38</v>
      </c>
      <c r="G139" s="45">
        <f t="shared" si="12"/>
        <v>51.5</v>
      </c>
      <c r="H139" s="46" t="str">
        <f t="shared" si="13"/>
        <v>C1</v>
      </c>
    </row>
    <row r="140" spans="1:9">
      <c r="A140" s="40">
        <v>6</v>
      </c>
      <c r="B140" s="47" t="s">
        <v>471</v>
      </c>
      <c r="C140" s="43"/>
      <c r="D140" s="43"/>
      <c r="E140" s="43"/>
      <c r="F140" s="43">
        <v>28</v>
      </c>
      <c r="G140" s="45">
        <f t="shared" si="12"/>
        <v>28</v>
      </c>
      <c r="H140" s="46" t="str">
        <f t="shared" si="13"/>
        <v>E</v>
      </c>
    </row>
    <row r="141" spans="1:9">
      <c r="A141" s="40"/>
      <c r="B141" s="41"/>
      <c r="C141" s="48"/>
      <c r="D141" s="48"/>
      <c r="E141" s="48"/>
      <c r="F141" s="49"/>
      <c r="G141" s="45"/>
      <c r="H141" s="46"/>
    </row>
    <row r="142" spans="1:9">
      <c r="A142" s="40"/>
      <c r="B142" s="41"/>
      <c r="C142" s="50"/>
      <c r="D142" s="50"/>
      <c r="E142" s="50"/>
      <c r="F142" s="51"/>
      <c r="G142" s="45"/>
      <c r="H142" s="46"/>
    </row>
    <row r="143" spans="1:9">
      <c r="A143" s="40"/>
      <c r="B143" s="41"/>
      <c r="C143" s="50"/>
      <c r="D143" s="50"/>
      <c r="E143" s="50"/>
      <c r="F143" s="51"/>
      <c r="G143" s="45"/>
      <c r="H143" s="46"/>
    </row>
    <row r="144" spans="1:9">
      <c r="A144" s="52" t="s">
        <v>401</v>
      </c>
      <c r="B144" s="53"/>
      <c r="C144" s="54"/>
      <c r="D144" s="54"/>
      <c r="E144" s="54"/>
      <c r="F144" s="55"/>
      <c r="G144" s="56">
        <f>SUM(G135:G139)</f>
        <v>267</v>
      </c>
      <c r="H144" s="57"/>
    </row>
    <row r="145" spans="1:8">
      <c r="A145" s="52" t="s">
        <v>472</v>
      </c>
      <c r="B145" s="53"/>
      <c r="C145" s="54"/>
      <c r="D145" s="54"/>
      <c r="E145" s="54"/>
      <c r="F145" s="55"/>
      <c r="G145" s="58">
        <f>G144/5</f>
        <v>53.4</v>
      </c>
      <c r="H145" s="57" t="str">
        <f t="shared" ref="H145" si="14">IF(G145&gt;=91,"A1",IF(G145&gt;=81,"A2",IF(G145&gt;=71,"B1",IF(G145&gt;=61,"B2",IF(G145&gt;=51,"C1",IF(G145&gt;=41,"C2",IF(G145&gt;=33,"D","E")))))))</f>
        <v>C1</v>
      </c>
    </row>
    <row r="146" spans="1:8">
      <c r="A146" s="218" t="s">
        <v>473</v>
      </c>
      <c r="B146" s="219"/>
      <c r="C146" s="219"/>
      <c r="D146" s="219"/>
      <c r="E146" s="219"/>
      <c r="F146" s="219"/>
      <c r="G146" s="219"/>
      <c r="H146" s="220"/>
    </row>
    <row r="147" spans="1:8" ht="46.15" customHeight="1">
      <c r="A147" s="221" t="s">
        <v>474</v>
      </c>
      <c r="B147" s="222"/>
      <c r="C147" s="223" t="s">
        <v>475</v>
      </c>
      <c r="D147" s="224"/>
      <c r="E147" s="224"/>
      <c r="F147" s="224"/>
      <c r="G147" s="223" t="s">
        <v>476</v>
      </c>
      <c r="H147" s="225"/>
    </row>
    <row r="148" spans="1:8">
      <c r="A148" s="61"/>
      <c r="H148" s="62"/>
    </row>
    <row r="149" spans="1:8">
      <c r="A149" s="61"/>
      <c r="H149" s="62"/>
    </row>
    <row r="150" spans="1:8">
      <c r="A150" s="206" t="s">
        <v>405</v>
      </c>
      <c r="B150" s="207"/>
      <c r="C150" s="207"/>
      <c r="D150" s="207"/>
      <c r="E150" s="207"/>
      <c r="F150" s="207"/>
      <c r="G150" s="207"/>
      <c r="H150" s="208"/>
    </row>
    <row r="151" spans="1:8">
      <c r="A151" s="209" t="s">
        <v>406</v>
      </c>
      <c r="B151" s="210"/>
      <c r="C151" s="210"/>
      <c r="D151" s="210"/>
      <c r="E151" s="210"/>
      <c r="F151" s="210"/>
      <c r="G151" s="210"/>
      <c r="H151" s="211"/>
    </row>
    <row r="152" spans="1:8">
      <c r="A152" s="209" t="s">
        <v>407</v>
      </c>
      <c r="B152" s="210"/>
      <c r="C152" s="210"/>
      <c r="D152" s="210"/>
      <c r="E152" s="210"/>
      <c r="F152" s="210"/>
      <c r="G152" s="210"/>
      <c r="H152" s="211"/>
    </row>
    <row r="153" spans="1:8">
      <c r="A153" s="209" t="s">
        <v>462</v>
      </c>
      <c r="B153" s="210"/>
      <c r="C153" s="210"/>
      <c r="D153" s="210"/>
      <c r="E153" s="210"/>
      <c r="F153" s="210"/>
      <c r="G153" s="210"/>
      <c r="H153" s="211"/>
    </row>
    <row r="154" spans="1:8">
      <c r="A154" s="209" t="s">
        <v>463</v>
      </c>
      <c r="B154" s="210"/>
      <c r="C154" s="210"/>
      <c r="D154" s="210"/>
      <c r="E154" s="210"/>
      <c r="F154" s="210"/>
      <c r="G154" s="210"/>
      <c r="H154" s="211"/>
    </row>
    <row r="155" spans="1:8">
      <c r="A155" s="32" t="s">
        <v>411</v>
      </c>
      <c r="C155" s="30" t="s">
        <v>207</v>
      </c>
      <c r="D155" s="33"/>
      <c r="E155" s="33"/>
      <c r="F155" s="30"/>
      <c r="G155" s="30"/>
      <c r="H155" s="31"/>
    </row>
    <row r="156" spans="1:8">
      <c r="A156" s="32" t="s">
        <v>31</v>
      </c>
      <c r="C156" s="34" t="s">
        <v>105</v>
      </c>
      <c r="D156" s="33"/>
      <c r="E156" s="33"/>
      <c r="F156" s="35" t="s">
        <v>464</v>
      </c>
      <c r="G156" s="35"/>
      <c r="H156" s="36">
        <v>6</v>
      </c>
    </row>
    <row r="157" spans="1:8">
      <c r="A157" s="32" t="s">
        <v>465</v>
      </c>
      <c r="C157" s="37" t="s">
        <v>106</v>
      </c>
      <c r="D157" s="30"/>
      <c r="E157" s="30"/>
      <c r="F157" s="33"/>
      <c r="G157" s="33"/>
      <c r="H157" s="38"/>
    </row>
    <row r="158" spans="1:8">
      <c r="A158" s="32" t="s">
        <v>466</v>
      </c>
      <c r="B158" s="33"/>
      <c r="C158" s="34" t="s">
        <v>481</v>
      </c>
      <c r="D158" s="33"/>
      <c r="E158" s="33"/>
      <c r="F158" s="33" t="s">
        <v>467</v>
      </c>
      <c r="G158" s="33"/>
      <c r="H158" s="39" t="s">
        <v>482</v>
      </c>
    </row>
    <row r="159" spans="1:8">
      <c r="A159" s="212" t="s">
        <v>468</v>
      </c>
      <c r="B159" s="213"/>
      <c r="C159" s="213"/>
      <c r="D159" s="213"/>
      <c r="E159" s="213"/>
      <c r="F159" s="213"/>
      <c r="G159" s="213"/>
      <c r="H159" s="214"/>
    </row>
    <row r="160" spans="1:8">
      <c r="A160" s="215" t="s">
        <v>443</v>
      </c>
      <c r="B160" s="216"/>
      <c r="C160" s="216"/>
      <c r="D160" s="216"/>
      <c r="E160" s="216"/>
      <c r="F160" s="216"/>
      <c r="G160" s="216"/>
      <c r="H160" s="217"/>
    </row>
    <row r="161" spans="1:8">
      <c r="A161" s="226" t="s">
        <v>413</v>
      </c>
      <c r="B161" s="227" t="s">
        <v>414</v>
      </c>
      <c r="C161" s="228" t="s">
        <v>448</v>
      </c>
      <c r="D161" s="228" t="s">
        <v>469</v>
      </c>
      <c r="E161" s="228" t="s">
        <v>450</v>
      </c>
      <c r="F161" s="231" t="s">
        <v>451</v>
      </c>
      <c r="G161" s="228" t="s">
        <v>453</v>
      </c>
      <c r="H161" s="234" t="s">
        <v>416</v>
      </c>
    </row>
    <row r="162" spans="1:8">
      <c r="A162" s="226"/>
      <c r="B162" s="227"/>
      <c r="C162" s="229"/>
      <c r="D162" s="229"/>
      <c r="E162" s="229"/>
      <c r="F162" s="232"/>
      <c r="G162" s="229"/>
      <c r="H162" s="235"/>
    </row>
    <row r="163" spans="1:8">
      <c r="A163" s="226"/>
      <c r="B163" s="227"/>
      <c r="C163" s="230"/>
      <c r="D163" s="230"/>
      <c r="E163" s="230"/>
      <c r="F163" s="233"/>
      <c r="G163" s="230"/>
      <c r="H163" s="236"/>
    </row>
    <row r="164" spans="1:8">
      <c r="A164" s="40">
        <v>1</v>
      </c>
      <c r="B164" s="41" t="s">
        <v>417</v>
      </c>
      <c r="C164" s="42">
        <v>8.25</v>
      </c>
      <c r="D164" s="43">
        <v>5</v>
      </c>
      <c r="E164" s="43">
        <v>5</v>
      </c>
      <c r="F164" s="60">
        <v>68</v>
      </c>
      <c r="G164" s="45">
        <f>SUM(C164:F164)</f>
        <v>86.25</v>
      </c>
      <c r="H164" s="46" t="str">
        <f>IF(G164&gt;=91,"A1",IF(G164&gt;=81,"A2",IF(G164&gt;=71,"B1",IF(G164&gt;=61,"B2",IF(G164&gt;=51,"C1",IF(G164&gt;=41,"C2",IF(G164&gt;=33,"D","E")))))))</f>
        <v>A2</v>
      </c>
    </row>
    <row r="165" spans="1:8">
      <c r="A165" s="40">
        <v>2</v>
      </c>
      <c r="B165" s="41" t="s">
        <v>418</v>
      </c>
      <c r="C165" s="42">
        <v>9.25</v>
      </c>
      <c r="D165" s="43">
        <v>5</v>
      </c>
      <c r="E165" s="43">
        <v>5</v>
      </c>
      <c r="F165" s="43">
        <v>68.5</v>
      </c>
      <c r="G165" s="45">
        <f t="shared" ref="G165:G169" si="15">SUM(C165:F165)</f>
        <v>87.75</v>
      </c>
      <c r="H165" s="46" t="str">
        <f t="shared" ref="H165:H169" si="16">IF(G165&gt;=91,"A1",IF(G165&gt;=81,"A2",IF(G165&gt;=71,"B1",IF(G165&gt;=61,"B2",IF(G165&gt;=51,"C1",IF(G165&gt;=41,"C2",IF(G165&gt;=33,"D","E")))))))</f>
        <v>A2</v>
      </c>
    </row>
    <row r="166" spans="1:8">
      <c r="A166" s="40">
        <v>3</v>
      </c>
      <c r="B166" s="41" t="s">
        <v>419</v>
      </c>
      <c r="C166" s="42">
        <v>9.5</v>
      </c>
      <c r="D166" s="43">
        <v>5</v>
      </c>
      <c r="E166" s="43">
        <v>5</v>
      </c>
      <c r="F166" s="43">
        <v>70.5</v>
      </c>
      <c r="G166" s="45">
        <f t="shared" si="15"/>
        <v>90</v>
      </c>
      <c r="H166" s="46" t="str">
        <f t="shared" si="16"/>
        <v>A2</v>
      </c>
    </row>
    <row r="167" spans="1:8">
      <c r="A167" s="40">
        <v>4</v>
      </c>
      <c r="B167" s="41" t="s">
        <v>420</v>
      </c>
      <c r="C167" s="42">
        <v>10</v>
      </c>
      <c r="D167" s="43">
        <v>5</v>
      </c>
      <c r="E167" s="43">
        <v>5</v>
      </c>
      <c r="F167" s="43">
        <v>66.5</v>
      </c>
      <c r="G167" s="45">
        <f t="shared" si="15"/>
        <v>86.5</v>
      </c>
      <c r="H167" s="46" t="str">
        <f t="shared" si="16"/>
        <v>A2</v>
      </c>
    </row>
    <row r="168" spans="1:8">
      <c r="A168" s="40">
        <v>5</v>
      </c>
      <c r="B168" s="41" t="s">
        <v>470</v>
      </c>
      <c r="C168" s="42">
        <v>9.5</v>
      </c>
      <c r="D168" s="43">
        <v>5</v>
      </c>
      <c r="E168" s="43">
        <v>5</v>
      </c>
      <c r="F168" s="43">
        <v>77</v>
      </c>
      <c r="G168" s="45">
        <f t="shared" si="15"/>
        <v>96.5</v>
      </c>
      <c r="H168" s="46" t="str">
        <f t="shared" si="16"/>
        <v>A1</v>
      </c>
    </row>
    <row r="169" spans="1:8">
      <c r="A169" s="40">
        <v>6</v>
      </c>
      <c r="B169" s="47" t="s">
        <v>471</v>
      </c>
      <c r="C169" s="43"/>
      <c r="D169" s="43"/>
      <c r="E169" s="43"/>
      <c r="F169" s="43">
        <v>42</v>
      </c>
      <c r="G169" s="45">
        <f t="shared" si="15"/>
        <v>42</v>
      </c>
      <c r="H169" s="46" t="str">
        <f t="shared" si="16"/>
        <v>C2</v>
      </c>
    </row>
    <row r="170" spans="1:8">
      <c r="A170" s="40"/>
      <c r="B170" s="41"/>
      <c r="C170" s="48"/>
      <c r="D170" s="48"/>
      <c r="E170" s="48"/>
      <c r="F170" s="49"/>
      <c r="G170" s="45"/>
      <c r="H170" s="46"/>
    </row>
    <row r="171" spans="1:8">
      <c r="A171" s="40"/>
      <c r="B171" s="41"/>
      <c r="C171" s="50"/>
      <c r="D171" s="50"/>
      <c r="E171" s="50"/>
      <c r="F171" s="51"/>
      <c r="G171" s="45"/>
      <c r="H171" s="46"/>
    </row>
    <row r="172" spans="1:8">
      <c r="A172" s="40"/>
      <c r="B172" s="41"/>
      <c r="C172" s="50"/>
      <c r="D172" s="50"/>
      <c r="E172" s="50"/>
      <c r="F172" s="51"/>
      <c r="G172" s="45"/>
      <c r="H172" s="46"/>
    </row>
    <row r="173" spans="1:8">
      <c r="A173" s="52" t="s">
        <v>401</v>
      </c>
      <c r="B173" s="53"/>
      <c r="C173" s="54"/>
      <c r="D173" s="54"/>
      <c r="E173" s="54"/>
      <c r="F173" s="55"/>
      <c r="G173" s="56">
        <f>SUM(G164:G168)</f>
        <v>447</v>
      </c>
      <c r="H173" s="57"/>
    </row>
    <row r="174" spans="1:8">
      <c r="A174" s="52" t="s">
        <v>472</v>
      </c>
      <c r="B174" s="53"/>
      <c r="C174" s="54"/>
      <c r="D174" s="54"/>
      <c r="E174" s="54"/>
      <c r="F174" s="55"/>
      <c r="G174" s="58">
        <f>G173/5</f>
        <v>89.4</v>
      </c>
      <c r="H174" s="57" t="str">
        <f t="shared" ref="H174" si="17">IF(G174&gt;=91,"A1",IF(G174&gt;=81,"A2",IF(G174&gt;=71,"B1",IF(G174&gt;=61,"B2",IF(G174&gt;=51,"C1",IF(G174&gt;=41,"C2",IF(G174&gt;=33,"D","E")))))))</f>
        <v>A2</v>
      </c>
    </row>
    <row r="175" spans="1:8">
      <c r="A175" s="218" t="s">
        <v>473</v>
      </c>
      <c r="B175" s="219"/>
      <c r="C175" s="219"/>
      <c r="D175" s="219"/>
      <c r="E175" s="219"/>
      <c r="F175" s="219"/>
      <c r="G175" s="219"/>
      <c r="H175" s="220"/>
    </row>
    <row r="176" spans="1:8" ht="75.75" customHeight="1">
      <c r="A176" s="221" t="s">
        <v>474</v>
      </c>
      <c r="B176" s="222"/>
      <c r="C176" s="223" t="s">
        <v>475</v>
      </c>
      <c r="D176" s="224"/>
      <c r="E176" s="224"/>
      <c r="F176" s="224"/>
      <c r="G176" s="223" t="s">
        <v>476</v>
      </c>
      <c r="H176" s="225"/>
    </row>
    <row r="177" spans="1:8">
      <c r="A177" s="61"/>
      <c r="H177" s="62"/>
    </row>
    <row r="178" spans="1:8">
      <c r="A178" s="61"/>
      <c r="H178" s="62"/>
    </row>
    <row r="179" spans="1:8">
      <c r="A179" s="206" t="s">
        <v>405</v>
      </c>
      <c r="B179" s="207"/>
      <c r="C179" s="207"/>
      <c r="D179" s="207"/>
      <c r="E179" s="207"/>
      <c r="F179" s="207"/>
      <c r="G179" s="207"/>
      <c r="H179" s="208"/>
    </row>
    <row r="180" spans="1:8">
      <c r="A180" s="209" t="s">
        <v>406</v>
      </c>
      <c r="B180" s="210"/>
      <c r="C180" s="210"/>
      <c r="D180" s="210"/>
      <c r="E180" s="210"/>
      <c r="F180" s="210"/>
      <c r="G180" s="210"/>
      <c r="H180" s="211"/>
    </row>
    <row r="181" spans="1:8">
      <c r="A181" s="209" t="s">
        <v>407</v>
      </c>
      <c r="B181" s="210"/>
      <c r="C181" s="210"/>
      <c r="D181" s="210"/>
      <c r="E181" s="210"/>
      <c r="F181" s="210"/>
      <c r="G181" s="210"/>
      <c r="H181" s="211"/>
    </row>
    <row r="182" spans="1:8">
      <c r="A182" s="209" t="s">
        <v>462</v>
      </c>
      <c r="B182" s="210"/>
      <c r="C182" s="210"/>
      <c r="D182" s="210"/>
      <c r="E182" s="210"/>
      <c r="F182" s="210"/>
      <c r="G182" s="210"/>
      <c r="H182" s="211"/>
    </row>
    <row r="183" spans="1:8">
      <c r="A183" s="209" t="s">
        <v>463</v>
      </c>
      <c r="B183" s="210"/>
      <c r="C183" s="210"/>
      <c r="D183" s="210"/>
      <c r="E183" s="210"/>
      <c r="F183" s="210"/>
      <c r="G183" s="210"/>
      <c r="H183" s="211"/>
    </row>
    <row r="184" spans="1:8">
      <c r="A184" s="32" t="s">
        <v>411</v>
      </c>
      <c r="C184" s="30" t="s">
        <v>207</v>
      </c>
      <c r="D184" s="33"/>
      <c r="E184" s="33"/>
      <c r="F184" s="30"/>
      <c r="G184" s="30"/>
      <c r="H184" s="31"/>
    </row>
    <row r="185" spans="1:8">
      <c r="A185" s="32" t="s">
        <v>31</v>
      </c>
      <c r="C185" s="34" t="s">
        <v>119</v>
      </c>
      <c r="D185" s="33"/>
      <c r="E185" s="33"/>
      <c r="F185" s="35" t="s">
        <v>464</v>
      </c>
      <c r="G185" s="35"/>
      <c r="H185" s="36">
        <v>7</v>
      </c>
    </row>
    <row r="186" spans="1:8">
      <c r="A186" s="32" t="s">
        <v>465</v>
      </c>
      <c r="C186" s="37" t="s">
        <v>120</v>
      </c>
      <c r="D186" s="30"/>
      <c r="E186" s="30"/>
      <c r="F186" s="33"/>
      <c r="G186" s="33"/>
      <c r="H186" s="38"/>
    </row>
    <row r="187" spans="1:8">
      <c r="A187" s="32" t="s">
        <v>466</v>
      </c>
      <c r="B187" s="33"/>
      <c r="C187" s="34" t="s">
        <v>123</v>
      </c>
      <c r="D187" s="33"/>
      <c r="E187" s="33"/>
      <c r="F187" s="33" t="s">
        <v>467</v>
      </c>
      <c r="G187" s="33"/>
      <c r="H187" s="39" t="s">
        <v>483</v>
      </c>
    </row>
    <row r="188" spans="1:8">
      <c r="A188" s="212" t="s">
        <v>468</v>
      </c>
      <c r="B188" s="213"/>
      <c r="C188" s="213"/>
      <c r="D188" s="213"/>
      <c r="E188" s="213"/>
      <c r="F188" s="213"/>
      <c r="G188" s="213"/>
      <c r="H188" s="214"/>
    </row>
    <row r="189" spans="1:8">
      <c r="A189" s="215" t="s">
        <v>443</v>
      </c>
      <c r="B189" s="216"/>
      <c r="C189" s="216"/>
      <c r="D189" s="216"/>
      <c r="E189" s="216"/>
      <c r="F189" s="216"/>
      <c r="G189" s="216"/>
      <c r="H189" s="217"/>
    </row>
    <row r="190" spans="1:8">
      <c r="A190" s="226" t="s">
        <v>413</v>
      </c>
      <c r="B190" s="227" t="s">
        <v>414</v>
      </c>
      <c r="C190" s="228" t="s">
        <v>448</v>
      </c>
      <c r="D190" s="228" t="s">
        <v>469</v>
      </c>
      <c r="E190" s="228" t="s">
        <v>450</v>
      </c>
      <c r="F190" s="231" t="s">
        <v>451</v>
      </c>
      <c r="G190" s="228" t="s">
        <v>453</v>
      </c>
      <c r="H190" s="234" t="s">
        <v>416</v>
      </c>
    </row>
    <row r="191" spans="1:8">
      <c r="A191" s="226"/>
      <c r="B191" s="227"/>
      <c r="C191" s="229"/>
      <c r="D191" s="229"/>
      <c r="E191" s="229"/>
      <c r="F191" s="232"/>
      <c r="G191" s="229"/>
      <c r="H191" s="235"/>
    </row>
    <row r="192" spans="1:8">
      <c r="A192" s="226"/>
      <c r="B192" s="227"/>
      <c r="C192" s="230"/>
      <c r="D192" s="230"/>
      <c r="E192" s="230"/>
      <c r="F192" s="233"/>
      <c r="G192" s="230"/>
      <c r="H192" s="236"/>
    </row>
    <row r="193" spans="1:8">
      <c r="A193" s="40">
        <v>1</v>
      </c>
      <c r="B193" s="41" t="s">
        <v>417</v>
      </c>
      <c r="C193" s="42">
        <v>8.25</v>
      </c>
      <c r="D193" s="43">
        <v>4</v>
      </c>
      <c r="E193" s="43">
        <v>4</v>
      </c>
      <c r="F193" s="60">
        <v>56.5</v>
      </c>
      <c r="G193" s="45">
        <f>SUM(C193:F193)</f>
        <v>72.75</v>
      </c>
      <c r="H193" s="46" t="str">
        <f>IF(G193&gt;=91,"A1",IF(G193&gt;=81,"A2",IF(G193&gt;=71,"B1",IF(G193&gt;=61,"B2",IF(G193&gt;=51,"C1",IF(G193&gt;=41,"C2",IF(G193&gt;=33,"D","E")))))))</f>
        <v>B1</v>
      </c>
    </row>
    <row r="194" spans="1:8">
      <c r="A194" s="40">
        <v>2</v>
      </c>
      <c r="B194" s="41" t="s">
        <v>418</v>
      </c>
      <c r="C194" s="63">
        <v>6.25</v>
      </c>
      <c r="D194" s="43">
        <v>4</v>
      </c>
      <c r="E194" s="43">
        <v>4</v>
      </c>
      <c r="F194" s="43">
        <v>52</v>
      </c>
      <c r="G194" s="45">
        <f t="shared" ref="G194:G198" si="18">SUM(C194:F194)</f>
        <v>66.25</v>
      </c>
      <c r="H194" s="46" t="str">
        <f t="shared" ref="H194:H198" si="19">IF(G194&gt;=91,"A1",IF(G194&gt;=81,"A2",IF(G194&gt;=71,"B1",IF(G194&gt;=61,"B2",IF(G194&gt;=51,"C1",IF(G194&gt;=41,"C2",IF(G194&gt;=33,"D","E")))))))</f>
        <v>B2</v>
      </c>
    </row>
    <row r="195" spans="1:8">
      <c r="A195" s="40">
        <v>3</v>
      </c>
      <c r="B195" s="41" t="s">
        <v>419</v>
      </c>
      <c r="C195" s="42">
        <v>5.5</v>
      </c>
      <c r="D195" s="43">
        <v>5</v>
      </c>
      <c r="E195" s="43">
        <v>4</v>
      </c>
      <c r="F195" s="43">
        <v>62.5</v>
      </c>
      <c r="G195" s="45">
        <f t="shared" si="18"/>
        <v>77</v>
      </c>
      <c r="H195" s="46" t="str">
        <f t="shared" si="19"/>
        <v>B1</v>
      </c>
    </row>
    <row r="196" spans="1:8">
      <c r="A196" s="40">
        <v>4</v>
      </c>
      <c r="B196" s="41" t="s">
        <v>420</v>
      </c>
      <c r="C196" s="42">
        <v>4.5</v>
      </c>
      <c r="D196" s="43">
        <v>4</v>
      </c>
      <c r="E196" s="43">
        <v>5</v>
      </c>
      <c r="F196" s="43">
        <v>59</v>
      </c>
      <c r="G196" s="45">
        <f t="shared" si="18"/>
        <v>72.5</v>
      </c>
      <c r="H196" s="46" t="str">
        <f t="shared" si="19"/>
        <v>B1</v>
      </c>
    </row>
    <row r="197" spans="1:8">
      <c r="A197" s="40">
        <v>5</v>
      </c>
      <c r="B197" s="41" t="s">
        <v>470</v>
      </c>
      <c r="C197" s="42">
        <v>8.25</v>
      </c>
      <c r="D197" s="43">
        <v>4</v>
      </c>
      <c r="E197" s="43">
        <v>4</v>
      </c>
      <c r="F197" s="43">
        <v>68.5</v>
      </c>
      <c r="G197" s="45">
        <f t="shared" si="18"/>
        <v>84.75</v>
      </c>
      <c r="H197" s="46" t="str">
        <f t="shared" si="19"/>
        <v>A2</v>
      </c>
    </row>
    <row r="198" spans="1:8">
      <c r="A198" s="40">
        <v>6</v>
      </c>
      <c r="B198" s="47" t="s">
        <v>471</v>
      </c>
      <c r="C198" s="43"/>
      <c r="D198" s="43"/>
      <c r="E198" s="43"/>
      <c r="F198" s="43">
        <v>47.5</v>
      </c>
      <c r="G198" s="45">
        <f t="shared" si="18"/>
        <v>47.5</v>
      </c>
      <c r="H198" s="46" t="str">
        <f t="shared" si="19"/>
        <v>C2</v>
      </c>
    </row>
    <row r="199" spans="1:8">
      <c r="A199" s="40"/>
      <c r="B199" s="41"/>
      <c r="C199" s="48"/>
      <c r="D199" s="48"/>
      <c r="E199" s="48"/>
      <c r="F199" s="49"/>
      <c r="G199" s="45"/>
      <c r="H199" s="46"/>
    </row>
    <row r="200" spans="1:8">
      <c r="A200" s="40"/>
      <c r="B200" s="41"/>
      <c r="C200" s="50"/>
      <c r="D200" s="50"/>
      <c r="E200" s="50"/>
      <c r="F200" s="51"/>
      <c r="G200" s="45"/>
      <c r="H200" s="46"/>
    </row>
    <row r="201" spans="1:8">
      <c r="A201" s="40"/>
      <c r="B201" s="41"/>
      <c r="C201" s="50"/>
      <c r="D201" s="50"/>
      <c r="E201" s="50"/>
      <c r="F201" s="51"/>
      <c r="G201" s="45"/>
      <c r="H201" s="46"/>
    </row>
    <row r="202" spans="1:8">
      <c r="A202" s="52" t="s">
        <v>401</v>
      </c>
      <c r="B202" s="53"/>
      <c r="C202" s="54"/>
      <c r="D202" s="54"/>
      <c r="E202" s="54"/>
      <c r="F202" s="55"/>
      <c r="G202" s="56">
        <f>SUM(G193:G197)</f>
        <v>373.25</v>
      </c>
      <c r="H202" s="57"/>
    </row>
    <row r="203" spans="1:8">
      <c r="A203" s="52" t="s">
        <v>472</v>
      </c>
      <c r="B203" s="53"/>
      <c r="C203" s="54"/>
      <c r="D203" s="54"/>
      <c r="E203" s="54"/>
      <c r="F203" s="55"/>
      <c r="G203" s="58">
        <f>G202/5</f>
        <v>74.650000000000006</v>
      </c>
      <c r="H203" s="57" t="str">
        <f t="shared" ref="H203" si="20">IF(G203&gt;=91,"A1",IF(G203&gt;=81,"A2",IF(G203&gt;=71,"B1",IF(G203&gt;=61,"B2",IF(G203&gt;=51,"C1",IF(G203&gt;=41,"C2",IF(G203&gt;=33,"D","E")))))))</f>
        <v>B1</v>
      </c>
    </row>
    <row r="204" spans="1:8">
      <c r="A204" s="218" t="s">
        <v>473</v>
      </c>
      <c r="B204" s="219"/>
      <c r="C204" s="219"/>
      <c r="D204" s="219"/>
      <c r="E204" s="219"/>
      <c r="F204" s="219"/>
      <c r="G204" s="219"/>
      <c r="H204" s="220"/>
    </row>
    <row r="205" spans="1:8" ht="67.5" customHeight="1">
      <c r="A205" s="221" t="s">
        <v>474</v>
      </c>
      <c r="B205" s="222"/>
      <c r="C205" s="223" t="s">
        <v>475</v>
      </c>
      <c r="D205" s="224"/>
      <c r="E205" s="224"/>
      <c r="F205" s="224"/>
      <c r="G205" s="223" t="s">
        <v>476</v>
      </c>
      <c r="H205" s="225"/>
    </row>
    <row r="209" spans="1:9">
      <c r="A209" s="206" t="s">
        <v>405</v>
      </c>
      <c r="B209" s="207"/>
      <c r="C209" s="207"/>
      <c r="D209" s="207"/>
      <c r="E209" s="207"/>
      <c r="F209" s="207"/>
      <c r="G209" s="207"/>
      <c r="H209" s="208"/>
    </row>
    <row r="210" spans="1:9">
      <c r="A210" s="209" t="s">
        <v>406</v>
      </c>
      <c r="B210" s="210"/>
      <c r="C210" s="210"/>
      <c r="D210" s="210"/>
      <c r="E210" s="210"/>
      <c r="F210" s="210"/>
      <c r="G210" s="210"/>
      <c r="H210" s="211"/>
    </row>
    <row r="211" spans="1:9">
      <c r="A211" s="209" t="s">
        <v>407</v>
      </c>
      <c r="B211" s="210"/>
      <c r="C211" s="210"/>
      <c r="D211" s="210"/>
      <c r="E211" s="210"/>
      <c r="F211" s="210"/>
      <c r="G211" s="210"/>
      <c r="H211" s="211"/>
    </row>
    <row r="212" spans="1:9">
      <c r="A212" s="209" t="s">
        <v>462</v>
      </c>
      <c r="B212" s="210"/>
      <c r="C212" s="210"/>
      <c r="D212" s="210"/>
      <c r="E212" s="210"/>
      <c r="F212" s="210"/>
      <c r="G212" s="210"/>
      <c r="H212" s="211"/>
    </row>
    <row r="213" spans="1:9">
      <c r="A213" s="209" t="s">
        <v>463</v>
      </c>
      <c r="B213" s="210"/>
      <c r="C213" s="210"/>
      <c r="D213" s="210"/>
      <c r="E213" s="210"/>
      <c r="F213" s="210"/>
      <c r="G213" s="210"/>
      <c r="H213" s="211"/>
    </row>
    <row r="214" spans="1:9">
      <c r="A214" s="32" t="s">
        <v>411</v>
      </c>
      <c r="C214" s="30" t="s">
        <v>207</v>
      </c>
      <c r="D214" s="33"/>
      <c r="E214" s="33"/>
      <c r="F214" s="30"/>
      <c r="G214" s="30"/>
      <c r="H214" s="31"/>
      <c r="I214" s="33"/>
    </row>
    <row r="215" spans="1:9">
      <c r="A215" s="32" t="s">
        <v>31</v>
      </c>
      <c r="C215" s="34" t="s">
        <v>129</v>
      </c>
      <c r="D215" s="33"/>
      <c r="E215" s="33"/>
      <c r="F215" s="35" t="s">
        <v>464</v>
      </c>
      <c r="G215" s="35"/>
      <c r="H215" s="36">
        <v>8</v>
      </c>
      <c r="I215" s="33"/>
    </row>
    <row r="216" spans="1:9">
      <c r="A216" s="32" t="s">
        <v>465</v>
      </c>
      <c r="C216" s="37" t="s">
        <v>130</v>
      </c>
      <c r="D216" s="30"/>
      <c r="E216" s="30"/>
      <c r="F216" s="33"/>
      <c r="G216" s="33"/>
      <c r="H216" s="38"/>
      <c r="I216" s="33"/>
    </row>
    <row r="217" spans="1:9">
      <c r="A217" s="32" t="s">
        <v>466</v>
      </c>
      <c r="B217" s="33"/>
      <c r="C217" s="34" t="s">
        <v>133</v>
      </c>
      <c r="D217" s="33"/>
      <c r="E217" s="33"/>
      <c r="F217" s="33" t="s">
        <v>467</v>
      </c>
      <c r="G217" s="33"/>
      <c r="H217" s="39" t="s">
        <v>484</v>
      </c>
      <c r="I217" s="33"/>
    </row>
    <row r="218" spans="1:9">
      <c r="A218" s="212" t="s">
        <v>468</v>
      </c>
      <c r="B218" s="213"/>
      <c r="C218" s="213"/>
      <c r="D218" s="213"/>
      <c r="E218" s="213"/>
      <c r="F218" s="213"/>
      <c r="G218" s="213"/>
      <c r="H218" s="214"/>
    </row>
    <row r="219" spans="1:9">
      <c r="A219" s="215" t="s">
        <v>443</v>
      </c>
      <c r="B219" s="216"/>
      <c r="C219" s="216"/>
      <c r="D219" s="216"/>
      <c r="E219" s="216"/>
      <c r="F219" s="216"/>
      <c r="G219" s="216"/>
      <c r="H219" s="217"/>
    </row>
    <row r="220" spans="1:9">
      <c r="A220" s="226" t="s">
        <v>413</v>
      </c>
      <c r="B220" s="227" t="s">
        <v>414</v>
      </c>
      <c r="C220" s="228" t="s">
        <v>448</v>
      </c>
      <c r="D220" s="228" t="s">
        <v>469</v>
      </c>
      <c r="E220" s="228" t="s">
        <v>450</v>
      </c>
      <c r="F220" s="231" t="s">
        <v>451</v>
      </c>
      <c r="G220" s="228" t="s">
        <v>453</v>
      </c>
      <c r="H220" s="234" t="s">
        <v>416</v>
      </c>
    </row>
    <row r="221" spans="1:9">
      <c r="A221" s="226"/>
      <c r="B221" s="227"/>
      <c r="C221" s="229"/>
      <c r="D221" s="229"/>
      <c r="E221" s="229"/>
      <c r="F221" s="232"/>
      <c r="G221" s="229"/>
      <c r="H221" s="235"/>
    </row>
    <row r="222" spans="1:9">
      <c r="A222" s="226"/>
      <c r="B222" s="227"/>
      <c r="C222" s="230"/>
      <c r="D222" s="230"/>
      <c r="E222" s="230"/>
      <c r="F222" s="233"/>
      <c r="G222" s="230"/>
      <c r="H222" s="236"/>
    </row>
    <row r="223" spans="1:9">
      <c r="A223" s="40">
        <v>1</v>
      </c>
      <c r="B223" s="41" t="s">
        <v>417</v>
      </c>
      <c r="C223" s="42">
        <v>6.25</v>
      </c>
      <c r="D223" s="43">
        <v>3</v>
      </c>
      <c r="E223" s="43">
        <v>3.5</v>
      </c>
      <c r="F223" s="60">
        <v>47.5</v>
      </c>
      <c r="G223" s="45">
        <f>SUM(C223:F223)</f>
        <v>60.25</v>
      </c>
      <c r="H223" s="46" t="str">
        <f>IF(G223&gt;=91,"A1",IF(G223&gt;=81,"A2",IF(G223&gt;=71,"B1",IF(G223&gt;=61,"B2",IF(G223&gt;=51,"C1",IF(G223&gt;=41,"C2",IF(G223&gt;=33,"D","E")))))))</f>
        <v>C1</v>
      </c>
    </row>
    <row r="224" spans="1:9">
      <c r="A224" s="40">
        <v>2</v>
      </c>
      <c r="B224" s="41" t="s">
        <v>418</v>
      </c>
      <c r="C224" s="42">
        <v>4.25</v>
      </c>
      <c r="D224" s="43">
        <v>4</v>
      </c>
      <c r="E224" s="43">
        <v>4</v>
      </c>
      <c r="F224" s="43">
        <v>40</v>
      </c>
      <c r="G224" s="45">
        <f t="shared" ref="G224:G228" si="21">SUM(C224:F224)</f>
        <v>52.25</v>
      </c>
      <c r="H224" s="46" t="str">
        <f t="shared" ref="H224:H228" si="22">IF(G224&gt;=91,"A1",IF(G224&gt;=81,"A2",IF(G224&gt;=71,"B1",IF(G224&gt;=61,"B2",IF(G224&gt;=51,"C1",IF(G224&gt;=41,"C2",IF(G224&gt;=33,"D","E")))))))</f>
        <v>C1</v>
      </c>
    </row>
    <row r="225" spans="1:8">
      <c r="A225" s="40">
        <v>3</v>
      </c>
      <c r="B225" s="41" t="s">
        <v>419</v>
      </c>
      <c r="C225" s="42">
        <v>6</v>
      </c>
      <c r="D225" s="43">
        <v>4</v>
      </c>
      <c r="E225" s="43">
        <v>4</v>
      </c>
      <c r="F225" s="43">
        <v>37</v>
      </c>
      <c r="G225" s="45">
        <f t="shared" si="21"/>
        <v>51</v>
      </c>
      <c r="H225" s="46" t="str">
        <f t="shared" si="22"/>
        <v>C1</v>
      </c>
    </row>
    <row r="226" spans="1:8">
      <c r="A226" s="40">
        <v>4</v>
      </c>
      <c r="B226" s="41" t="s">
        <v>420</v>
      </c>
      <c r="C226" s="42">
        <v>3.5</v>
      </c>
      <c r="D226" s="43">
        <v>2</v>
      </c>
      <c r="E226" s="43">
        <v>3</v>
      </c>
      <c r="F226" s="43">
        <v>22.5</v>
      </c>
      <c r="G226" s="45">
        <f t="shared" si="21"/>
        <v>31</v>
      </c>
      <c r="H226" s="46" t="str">
        <f t="shared" si="22"/>
        <v>E</v>
      </c>
    </row>
    <row r="227" spans="1:8">
      <c r="A227" s="40">
        <v>5</v>
      </c>
      <c r="B227" s="41" t="s">
        <v>470</v>
      </c>
      <c r="C227" s="42">
        <v>4.5</v>
      </c>
      <c r="D227" s="43">
        <v>3</v>
      </c>
      <c r="E227" s="43">
        <v>3</v>
      </c>
      <c r="F227" s="43">
        <v>25</v>
      </c>
      <c r="G227" s="45">
        <f t="shared" si="21"/>
        <v>35.5</v>
      </c>
      <c r="H227" s="46" t="str">
        <f t="shared" si="22"/>
        <v>D</v>
      </c>
    </row>
    <row r="228" spans="1:8">
      <c r="A228" s="40">
        <v>6</v>
      </c>
      <c r="B228" s="47" t="s">
        <v>471</v>
      </c>
      <c r="C228" s="43"/>
      <c r="D228" s="43"/>
      <c r="E228" s="43"/>
      <c r="F228" s="43">
        <v>24</v>
      </c>
      <c r="G228" s="45">
        <f t="shared" si="21"/>
        <v>24</v>
      </c>
      <c r="H228" s="46" t="str">
        <f t="shared" si="22"/>
        <v>E</v>
      </c>
    </row>
    <row r="229" spans="1:8">
      <c r="A229" s="40"/>
      <c r="B229" s="41"/>
      <c r="C229" s="48"/>
      <c r="D229" s="48"/>
      <c r="E229" s="48"/>
      <c r="F229" s="49"/>
      <c r="G229" s="45"/>
      <c r="H229" s="46"/>
    </row>
    <row r="230" spans="1:8">
      <c r="A230" s="40"/>
      <c r="B230" s="41"/>
      <c r="C230" s="50"/>
      <c r="D230" s="50"/>
      <c r="E230" s="50"/>
      <c r="F230" s="51"/>
      <c r="G230" s="45"/>
      <c r="H230" s="46"/>
    </row>
    <row r="231" spans="1:8">
      <c r="A231" s="40"/>
      <c r="B231" s="41"/>
      <c r="C231" s="50"/>
      <c r="D231" s="50"/>
      <c r="E231" s="50"/>
      <c r="F231" s="51"/>
      <c r="G231" s="45"/>
      <c r="H231" s="46"/>
    </row>
    <row r="232" spans="1:8">
      <c r="A232" s="52" t="s">
        <v>401</v>
      </c>
      <c r="B232" s="53"/>
      <c r="C232" s="54"/>
      <c r="D232" s="54"/>
      <c r="E232" s="54"/>
      <c r="F232" s="55"/>
      <c r="G232" s="56">
        <f>SUM(G223:G227)</f>
        <v>230</v>
      </c>
      <c r="H232" s="57"/>
    </row>
    <row r="233" spans="1:8">
      <c r="A233" s="52" t="s">
        <v>472</v>
      </c>
      <c r="B233" s="53"/>
      <c r="C233" s="54"/>
      <c r="D233" s="54"/>
      <c r="E233" s="54"/>
      <c r="F233" s="55"/>
      <c r="G233" s="58">
        <f>G232/5</f>
        <v>46</v>
      </c>
      <c r="H233" s="57" t="str">
        <f t="shared" ref="H233" si="23">IF(G233&gt;=91,"A1",IF(G233&gt;=81,"A2",IF(G233&gt;=71,"B1",IF(G233&gt;=61,"B2",IF(G233&gt;=51,"C1",IF(G233&gt;=41,"C2",IF(G233&gt;=33,"D","E")))))))</f>
        <v>C2</v>
      </c>
    </row>
    <row r="234" spans="1:8">
      <c r="A234" s="218" t="s">
        <v>473</v>
      </c>
      <c r="B234" s="219"/>
      <c r="C234" s="219"/>
      <c r="D234" s="219"/>
      <c r="E234" s="219"/>
      <c r="F234" s="219"/>
      <c r="G234" s="219"/>
      <c r="H234" s="220"/>
    </row>
    <row r="235" spans="1:8" ht="72" customHeight="1">
      <c r="A235" s="221" t="s">
        <v>474</v>
      </c>
      <c r="B235" s="222"/>
      <c r="C235" s="223" t="s">
        <v>475</v>
      </c>
      <c r="D235" s="224"/>
      <c r="E235" s="224"/>
      <c r="F235" s="224"/>
      <c r="G235" s="223" t="s">
        <v>476</v>
      </c>
      <c r="H235" s="225"/>
    </row>
    <row r="238" spans="1:8">
      <c r="A238" s="206" t="s">
        <v>405</v>
      </c>
      <c r="B238" s="207"/>
      <c r="C238" s="207"/>
      <c r="D238" s="207"/>
      <c r="E238" s="207"/>
      <c r="F238" s="207"/>
      <c r="G238" s="207"/>
      <c r="H238" s="208"/>
    </row>
    <row r="239" spans="1:8">
      <c r="A239" s="209" t="s">
        <v>406</v>
      </c>
      <c r="B239" s="210"/>
      <c r="C239" s="210"/>
      <c r="D239" s="210"/>
      <c r="E239" s="210"/>
      <c r="F239" s="210"/>
      <c r="G239" s="210"/>
      <c r="H239" s="211"/>
    </row>
    <row r="240" spans="1:8">
      <c r="A240" s="209" t="s">
        <v>407</v>
      </c>
      <c r="B240" s="210"/>
      <c r="C240" s="210"/>
      <c r="D240" s="210"/>
      <c r="E240" s="210"/>
      <c r="F240" s="210"/>
      <c r="G240" s="210"/>
      <c r="H240" s="211"/>
    </row>
    <row r="241" spans="1:8">
      <c r="A241" s="209" t="s">
        <v>462</v>
      </c>
      <c r="B241" s="210"/>
      <c r="C241" s="210"/>
      <c r="D241" s="210"/>
      <c r="E241" s="210"/>
      <c r="F241" s="210"/>
      <c r="G241" s="210"/>
      <c r="H241" s="211"/>
    </row>
    <row r="242" spans="1:8">
      <c r="A242" s="209" t="s">
        <v>463</v>
      </c>
      <c r="B242" s="210"/>
      <c r="C242" s="210"/>
      <c r="D242" s="210"/>
      <c r="E242" s="210"/>
      <c r="F242" s="210"/>
      <c r="G242" s="210"/>
      <c r="H242" s="211"/>
    </row>
    <row r="243" spans="1:8">
      <c r="A243" s="32" t="s">
        <v>411</v>
      </c>
      <c r="C243" s="30" t="s">
        <v>207</v>
      </c>
      <c r="D243" s="33"/>
      <c r="E243" s="33"/>
      <c r="F243" s="30"/>
      <c r="G243" s="30"/>
      <c r="H243" s="31"/>
    </row>
    <row r="244" spans="1:8">
      <c r="A244" s="32" t="s">
        <v>31</v>
      </c>
      <c r="C244" s="34" t="s">
        <v>140</v>
      </c>
      <c r="D244" s="33"/>
      <c r="E244" s="33"/>
      <c r="F244" s="35" t="s">
        <v>464</v>
      </c>
      <c r="G244" s="35"/>
      <c r="H244" s="36">
        <v>9</v>
      </c>
    </row>
    <row r="245" spans="1:8">
      <c r="A245" s="32" t="s">
        <v>465</v>
      </c>
      <c r="C245" s="37" t="s">
        <v>141</v>
      </c>
      <c r="D245" s="30"/>
      <c r="E245" s="30"/>
      <c r="F245" s="33"/>
      <c r="G245" s="33"/>
      <c r="H245" s="38"/>
    </row>
    <row r="246" spans="1:8">
      <c r="A246" s="32" t="s">
        <v>466</v>
      </c>
      <c r="B246" s="33"/>
      <c r="C246" s="34" t="s">
        <v>145</v>
      </c>
      <c r="D246" s="33"/>
      <c r="E246" s="33"/>
      <c r="F246" s="33" t="s">
        <v>467</v>
      </c>
      <c r="G246" s="33"/>
      <c r="H246" s="39" t="s">
        <v>144</v>
      </c>
    </row>
    <row r="247" spans="1:8">
      <c r="A247" s="212" t="s">
        <v>468</v>
      </c>
      <c r="B247" s="213"/>
      <c r="C247" s="213"/>
      <c r="D247" s="213"/>
      <c r="E247" s="213"/>
      <c r="F247" s="213"/>
      <c r="G247" s="213"/>
      <c r="H247" s="214"/>
    </row>
    <row r="248" spans="1:8">
      <c r="A248" s="215" t="s">
        <v>443</v>
      </c>
      <c r="B248" s="216"/>
      <c r="C248" s="216"/>
      <c r="D248" s="216"/>
      <c r="E248" s="216"/>
      <c r="F248" s="216"/>
      <c r="G248" s="216"/>
      <c r="H248" s="217"/>
    </row>
    <row r="249" spans="1:8">
      <c r="A249" s="226" t="s">
        <v>413</v>
      </c>
      <c r="B249" s="227" t="s">
        <v>414</v>
      </c>
      <c r="C249" s="228" t="s">
        <v>448</v>
      </c>
      <c r="D249" s="228" t="s">
        <v>469</v>
      </c>
      <c r="E249" s="228" t="s">
        <v>450</v>
      </c>
      <c r="F249" s="231" t="s">
        <v>451</v>
      </c>
      <c r="G249" s="228" t="s">
        <v>453</v>
      </c>
      <c r="H249" s="234" t="s">
        <v>416</v>
      </c>
    </row>
    <row r="250" spans="1:8">
      <c r="A250" s="226"/>
      <c r="B250" s="227"/>
      <c r="C250" s="229"/>
      <c r="D250" s="229"/>
      <c r="E250" s="229"/>
      <c r="F250" s="232"/>
      <c r="G250" s="229"/>
      <c r="H250" s="235"/>
    </row>
    <row r="251" spans="1:8">
      <c r="A251" s="226"/>
      <c r="B251" s="227"/>
      <c r="C251" s="230"/>
      <c r="D251" s="230"/>
      <c r="E251" s="230"/>
      <c r="F251" s="233"/>
      <c r="G251" s="230"/>
      <c r="H251" s="236"/>
    </row>
    <row r="252" spans="1:8">
      <c r="A252" s="40">
        <v>1</v>
      </c>
      <c r="B252" s="41" t="s">
        <v>417</v>
      </c>
      <c r="C252" s="42">
        <v>8.5</v>
      </c>
      <c r="D252" s="43">
        <v>5</v>
      </c>
      <c r="E252" s="43">
        <v>5</v>
      </c>
      <c r="F252" s="60">
        <v>69</v>
      </c>
      <c r="G252" s="45">
        <f>SUM(C252:F252)</f>
        <v>87.5</v>
      </c>
      <c r="H252" s="46" t="str">
        <f>IF(G252&gt;=91,"A1",IF(G252&gt;=81,"A2",IF(G252&gt;=71,"B1",IF(G252&gt;=61,"B2",IF(G252&gt;=51,"C1",IF(G252&gt;=41,"C2",IF(G252&gt;=33,"D","E")))))))</f>
        <v>A2</v>
      </c>
    </row>
    <row r="253" spans="1:8">
      <c r="A253" s="40">
        <v>2</v>
      </c>
      <c r="B253" s="41" t="s">
        <v>418</v>
      </c>
      <c r="C253" s="42">
        <v>9.5</v>
      </c>
      <c r="D253" s="43">
        <v>5</v>
      </c>
      <c r="E253" s="43">
        <v>5</v>
      </c>
      <c r="F253" s="43">
        <v>68</v>
      </c>
      <c r="G253" s="45">
        <f t="shared" ref="G253:G257" si="24">SUM(C253:F253)</f>
        <v>87.5</v>
      </c>
      <c r="H253" s="46" t="str">
        <f t="shared" ref="H253:H257" si="25">IF(G253&gt;=91,"A1",IF(G253&gt;=81,"A2",IF(G253&gt;=71,"B1",IF(G253&gt;=61,"B2",IF(G253&gt;=51,"C1",IF(G253&gt;=41,"C2",IF(G253&gt;=33,"D","E")))))))</f>
        <v>A2</v>
      </c>
    </row>
    <row r="254" spans="1:8">
      <c r="A254" s="40">
        <v>3</v>
      </c>
      <c r="B254" s="41" t="s">
        <v>419</v>
      </c>
      <c r="C254" s="42">
        <v>9.75</v>
      </c>
      <c r="D254" s="43">
        <v>5</v>
      </c>
      <c r="E254" s="43">
        <v>5</v>
      </c>
      <c r="F254" s="43">
        <v>76.5</v>
      </c>
      <c r="G254" s="45">
        <f t="shared" si="24"/>
        <v>96.25</v>
      </c>
      <c r="H254" s="46" t="str">
        <f t="shared" si="25"/>
        <v>A1</v>
      </c>
    </row>
    <row r="255" spans="1:8">
      <c r="A255" s="40">
        <v>4</v>
      </c>
      <c r="B255" s="41" t="s">
        <v>420</v>
      </c>
      <c r="C255" s="42">
        <v>8</v>
      </c>
      <c r="D255" s="43">
        <v>5</v>
      </c>
      <c r="E255" s="43">
        <v>5</v>
      </c>
      <c r="F255" s="43">
        <v>73</v>
      </c>
      <c r="G255" s="45">
        <f t="shared" si="24"/>
        <v>91</v>
      </c>
      <c r="H255" s="46" t="str">
        <f t="shared" si="25"/>
        <v>A1</v>
      </c>
    </row>
    <row r="256" spans="1:8">
      <c r="A256" s="40">
        <v>5</v>
      </c>
      <c r="B256" s="41" t="s">
        <v>470</v>
      </c>
      <c r="C256" s="42">
        <v>8.75</v>
      </c>
      <c r="D256" s="43">
        <v>5</v>
      </c>
      <c r="E256" s="43">
        <v>5</v>
      </c>
      <c r="F256" s="43">
        <v>72</v>
      </c>
      <c r="G256" s="45">
        <f t="shared" si="24"/>
        <v>90.75</v>
      </c>
      <c r="H256" s="46" t="str">
        <f t="shared" si="25"/>
        <v>A2</v>
      </c>
    </row>
    <row r="257" spans="1:9">
      <c r="A257" s="40">
        <v>6</v>
      </c>
      <c r="B257" s="47" t="s">
        <v>471</v>
      </c>
      <c r="C257" s="43"/>
      <c r="D257" s="43"/>
      <c r="E257" s="43"/>
      <c r="F257" s="43">
        <v>47</v>
      </c>
      <c r="G257" s="45">
        <f t="shared" si="24"/>
        <v>47</v>
      </c>
      <c r="H257" s="46" t="str">
        <f t="shared" si="25"/>
        <v>C2</v>
      </c>
    </row>
    <row r="258" spans="1:9">
      <c r="A258" s="40"/>
      <c r="B258" s="41"/>
      <c r="C258" s="48"/>
      <c r="D258" s="48"/>
      <c r="E258" s="48"/>
      <c r="F258" s="49"/>
      <c r="G258" s="45"/>
      <c r="H258" s="46"/>
    </row>
    <row r="259" spans="1:9">
      <c r="A259" s="40"/>
      <c r="B259" s="41"/>
      <c r="C259" s="50"/>
      <c r="D259" s="50"/>
      <c r="E259" s="50"/>
      <c r="F259" s="51"/>
      <c r="G259" s="45"/>
      <c r="H259" s="46"/>
    </row>
    <row r="260" spans="1:9">
      <c r="A260" s="40"/>
      <c r="B260" s="41"/>
      <c r="C260" s="50"/>
      <c r="D260" s="50"/>
      <c r="E260" s="50"/>
      <c r="F260" s="51"/>
      <c r="G260" s="45"/>
      <c r="H260" s="46"/>
    </row>
    <row r="261" spans="1:9">
      <c r="A261" s="52" t="s">
        <v>401</v>
      </c>
      <c r="B261" s="53"/>
      <c r="C261" s="54"/>
      <c r="D261" s="54"/>
      <c r="E261" s="54"/>
      <c r="F261" s="55"/>
      <c r="G261" s="56">
        <f>SUM(G252:G256)</f>
        <v>453</v>
      </c>
      <c r="H261" s="57"/>
    </row>
    <row r="262" spans="1:9">
      <c r="A262" s="52" t="s">
        <v>472</v>
      </c>
      <c r="B262" s="53"/>
      <c r="C262" s="54"/>
      <c r="D262" s="54"/>
      <c r="E262" s="54"/>
      <c r="F262" s="55"/>
      <c r="G262" s="58">
        <f>G261/5</f>
        <v>90.6</v>
      </c>
      <c r="H262" s="57" t="str">
        <f t="shared" ref="H262" si="26">IF(G262&gt;=91,"A1",IF(G262&gt;=81,"A2",IF(G262&gt;=71,"B1",IF(G262&gt;=61,"B2",IF(G262&gt;=51,"C1",IF(G262&gt;=41,"C2",IF(G262&gt;=33,"D","E")))))))</f>
        <v>A2</v>
      </c>
    </row>
    <row r="263" spans="1:9">
      <c r="A263" s="218" t="s">
        <v>473</v>
      </c>
      <c r="B263" s="219"/>
      <c r="C263" s="219"/>
      <c r="D263" s="219"/>
      <c r="E263" s="219"/>
      <c r="F263" s="219"/>
      <c r="G263" s="219"/>
      <c r="H263" s="220"/>
    </row>
    <row r="264" spans="1:9" ht="70.5" customHeight="1">
      <c r="A264" s="221" t="s">
        <v>474</v>
      </c>
      <c r="B264" s="222"/>
      <c r="C264" s="223" t="s">
        <v>475</v>
      </c>
      <c r="D264" s="224"/>
      <c r="E264" s="224"/>
      <c r="F264" s="224"/>
      <c r="G264" s="223" t="s">
        <v>476</v>
      </c>
      <c r="H264" s="225"/>
    </row>
    <row r="267" spans="1:9">
      <c r="A267" s="206" t="s">
        <v>405</v>
      </c>
      <c r="B267" s="207"/>
      <c r="C267" s="207"/>
      <c r="D267" s="207"/>
      <c r="E267" s="207"/>
      <c r="F267" s="207"/>
      <c r="G267" s="207"/>
      <c r="H267" s="208"/>
    </row>
    <row r="268" spans="1:9">
      <c r="A268" s="209" t="s">
        <v>406</v>
      </c>
      <c r="B268" s="210"/>
      <c r="C268" s="210"/>
      <c r="D268" s="210"/>
      <c r="E268" s="210"/>
      <c r="F268" s="210"/>
      <c r="G268" s="210"/>
      <c r="H268" s="211"/>
    </row>
    <row r="269" spans="1:9">
      <c r="A269" s="209" t="s">
        <v>407</v>
      </c>
      <c r="B269" s="210"/>
      <c r="C269" s="210"/>
      <c r="D269" s="210"/>
      <c r="E269" s="210"/>
      <c r="F269" s="210"/>
      <c r="G269" s="210"/>
      <c r="H269" s="211"/>
    </row>
    <row r="270" spans="1:9">
      <c r="A270" s="209" t="s">
        <v>462</v>
      </c>
      <c r="B270" s="210"/>
      <c r="C270" s="210"/>
      <c r="D270" s="210"/>
      <c r="E270" s="210"/>
      <c r="F270" s="210"/>
      <c r="G270" s="210"/>
      <c r="H270" s="211"/>
    </row>
    <row r="271" spans="1:9">
      <c r="A271" s="209" t="s">
        <v>463</v>
      </c>
      <c r="B271" s="210"/>
      <c r="C271" s="210"/>
      <c r="D271" s="210"/>
      <c r="E271" s="210"/>
      <c r="F271" s="210"/>
      <c r="G271" s="210"/>
      <c r="H271" s="211"/>
    </row>
    <row r="272" spans="1:9">
      <c r="A272" s="32" t="s">
        <v>411</v>
      </c>
      <c r="C272" s="30" t="s">
        <v>207</v>
      </c>
      <c r="D272" s="33"/>
      <c r="E272" s="33"/>
      <c r="F272" s="30"/>
      <c r="G272" s="30"/>
      <c r="H272" s="31"/>
      <c r="I272" s="33"/>
    </row>
    <row r="273" spans="1:9">
      <c r="A273" s="32" t="s">
        <v>31</v>
      </c>
      <c r="C273" s="34" t="s">
        <v>150</v>
      </c>
      <c r="D273" s="33"/>
      <c r="E273" s="33"/>
      <c r="F273" s="35" t="s">
        <v>464</v>
      </c>
      <c r="G273" s="35"/>
      <c r="H273" s="36">
        <v>10</v>
      </c>
      <c r="I273" s="33"/>
    </row>
    <row r="274" spans="1:9">
      <c r="A274" s="32" t="s">
        <v>465</v>
      </c>
      <c r="C274" s="37" t="s">
        <v>485</v>
      </c>
      <c r="D274" s="30"/>
      <c r="E274" s="30"/>
      <c r="F274" s="33"/>
      <c r="G274" s="33"/>
      <c r="H274" s="38"/>
      <c r="I274" s="33"/>
    </row>
    <row r="275" spans="1:9">
      <c r="A275" s="32" t="s">
        <v>466</v>
      </c>
      <c r="B275" s="33"/>
      <c r="C275" s="34" t="s">
        <v>154</v>
      </c>
      <c r="D275" s="33"/>
      <c r="E275" s="33"/>
      <c r="F275" s="33" t="s">
        <v>467</v>
      </c>
      <c r="G275" s="33"/>
      <c r="H275" s="39" t="s">
        <v>153</v>
      </c>
      <c r="I275" s="33"/>
    </row>
    <row r="276" spans="1:9">
      <c r="A276" s="212" t="s">
        <v>468</v>
      </c>
      <c r="B276" s="213"/>
      <c r="C276" s="213"/>
      <c r="D276" s="213"/>
      <c r="E276" s="213"/>
      <c r="F276" s="213"/>
      <c r="G276" s="213"/>
      <c r="H276" s="214"/>
    </row>
    <row r="277" spans="1:9">
      <c r="A277" s="215" t="s">
        <v>443</v>
      </c>
      <c r="B277" s="216"/>
      <c r="C277" s="216"/>
      <c r="D277" s="216"/>
      <c r="E277" s="216"/>
      <c r="F277" s="216"/>
      <c r="G277" s="216"/>
      <c r="H277" s="217"/>
    </row>
    <row r="278" spans="1:9">
      <c r="A278" s="226" t="s">
        <v>413</v>
      </c>
      <c r="B278" s="227" t="s">
        <v>414</v>
      </c>
      <c r="C278" s="228" t="s">
        <v>448</v>
      </c>
      <c r="D278" s="228" t="s">
        <v>469</v>
      </c>
      <c r="E278" s="228" t="s">
        <v>450</v>
      </c>
      <c r="F278" s="231" t="s">
        <v>451</v>
      </c>
      <c r="G278" s="228" t="s">
        <v>453</v>
      </c>
      <c r="H278" s="234" t="s">
        <v>416</v>
      </c>
    </row>
    <row r="279" spans="1:9">
      <c r="A279" s="226"/>
      <c r="B279" s="227"/>
      <c r="C279" s="229"/>
      <c r="D279" s="229"/>
      <c r="E279" s="229"/>
      <c r="F279" s="232"/>
      <c r="G279" s="229"/>
      <c r="H279" s="235"/>
    </row>
    <row r="280" spans="1:9" ht="21.6" customHeight="1">
      <c r="A280" s="226"/>
      <c r="B280" s="227"/>
      <c r="C280" s="230"/>
      <c r="D280" s="230"/>
      <c r="E280" s="230"/>
      <c r="F280" s="233"/>
      <c r="G280" s="230"/>
      <c r="H280" s="236"/>
    </row>
    <row r="281" spans="1:9">
      <c r="A281" s="40">
        <v>1</v>
      </c>
      <c r="B281" s="41" t="s">
        <v>417</v>
      </c>
      <c r="C281" s="42">
        <v>7.75</v>
      </c>
      <c r="D281" s="43">
        <v>4</v>
      </c>
      <c r="E281" s="43">
        <v>4</v>
      </c>
      <c r="F281" s="60">
        <v>58.5</v>
      </c>
      <c r="G281" s="45">
        <f>SUM(C281:F281)</f>
        <v>74.25</v>
      </c>
      <c r="H281" s="46" t="str">
        <f>IF(G281&gt;=91,"A1",IF(G281&gt;=81,"A2",IF(G281&gt;=71,"B1",IF(G281&gt;=61,"B2",IF(G281&gt;=51,"C1",IF(G281&gt;=41,"C2",IF(G281&gt;=33,"D","E")))))))</f>
        <v>B1</v>
      </c>
    </row>
    <row r="282" spans="1:9">
      <c r="A282" s="40">
        <v>2</v>
      </c>
      <c r="B282" s="41" t="s">
        <v>418</v>
      </c>
      <c r="C282" s="42">
        <v>7</v>
      </c>
      <c r="D282" s="43">
        <v>4</v>
      </c>
      <c r="E282" s="43">
        <v>4</v>
      </c>
      <c r="F282" s="43">
        <v>54.5</v>
      </c>
      <c r="G282" s="45">
        <f t="shared" ref="G282:G286" si="27">SUM(C282:F282)</f>
        <v>69.5</v>
      </c>
      <c r="H282" s="46" t="str">
        <f t="shared" ref="H282:H286" si="28">IF(G282&gt;=91,"A1",IF(G282&gt;=81,"A2",IF(G282&gt;=71,"B1",IF(G282&gt;=61,"B2",IF(G282&gt;=51,"C1",IF(G282&gt;=41,"C2",IF(G282&gt;=33,"D","E")))))))</f>
        <v>B2</v>
      </c>
    </row>
    <row r="283" spans="1:9">
      <c r="A283" s="40">
        <v>3</v>
      </c>
      <c r="B283" s="41" t="s">
        <v>419</v>
      </c>
      <c r="C283" s="64">
        <v>4.5</v>
      </c>
      <c r="D283" s="43">
        <v>3.5</v>
      </c>
      <c r="E283" s="43">
        <v>3.5</v>
      </c>
      <c r="F283" s="43">
        <v>27.5</v>
      </c>
      <c r="G283" s="45">
        <f t="shared" si="27"/>
        <v>39</v>
      </c>
      <c r="H283" s="46" t="str">
        <f t="shared" si="28"/>
        <v>D</v>
      </c>
    </row>
    <row r="284" spans="1:9">
      <c r="A284" s="40">
        <v>4</v>
      </c>
      <c r="B284" s="41" t="s">
        <v>420</v>
      </c>
      <c r="C284" s="42">
        <v>4.5</v>
      </c>
      <c r="D284" s="43">
        <v>2</v>
      </c>
      <c r="E284" s="43">
        <v>3</v>
      </c>
      <c r="F284" s="43">
        <v>41.5</v>
      </c>
      <c r="G284" s="45">
        <f t="shared" si="27"/>
        <v>51</v>
      </c>
      <c r="H284" s="46" t="str">
        <f t="shared" si="28"/>
        <v>C1</v>
      </c>
    </row>
    <row r="285" spans="1:9">
      <c r="A285" s="40">
        <v>5</v>
      </c>
      <c r="B285" s="41" t="s">
        <v>470</v>
      </c>
      <c r="C285" s="42">
        <v>6.25</v>
      </c>
      <c r="D285" s="43">
        <v>5</v>
      </c>
      <c r="E285" s="43">
        <v>4</v>
      </c>
      <c r="F285" s="43">
        <v>47</v>
      </c>
      <c r="G285" s="45">
        <f t="shared" si="27"/>
        <v>62.25</v>
      </c>
      <c r="H285" s="46" t="str">
        <f t="shared" si="28"/>
        <v>B2</v>
      </c>
    </row>
    <row r="286" spans="1:9">
      <c r="A286" s="40">
        <v>6</v>
      </c>
      <c r="B286" s="47" t="s">
        <v>471</v>
      </c>
      <c r="C286" s="43"/>
      <c r="D286" s="43"/>
      <c r="E286" s="43"/>
      <c r="F286" s="43">
        <v>36.5</v>
      </c>
      <c r="G286" s="45">
        <f t="shared" si="27"/>
        <v>36.5</v>
      </c>
      <c r="H286" s="46" t="str">
        <f t="shared" si="28"/>
        <v>D</v>
      </c>
    </row>
    <row r="287" spans="1:9">
      <c r="A287" s="40"/>
      <c r="B287" s="41"/>
      <c r="C287" s="48"/>
      <c r="D287" s="48"/>
      <c r="E287" s="48"/>
      <c r="F287" s="49"/>
      <c r="G287" s="45"/>
      <c r="H287" s="46"/>
    </row>
    <row r="288" spans="1:9">
      <c r="A288" s="40"/>
      <c r="B288" s="41"/>
      <c r="C288" s="50"/>
      <c r="D288" s="50"/>
      <c r="E288" s="50"/>
      <c r="F288" s="51"/>
      <c r="G288" s="45"/>
      <c r="H288" s="46"/>
    </row>
    <row r="289" spans="1:9">
      <c r="A289" s="40"/>
      <c r="B289" s="41"/>
      <c r="C289" s="50"/>
      <c r="D289" s="50"/>
      <c r="E289" s="50"/>
      <c r="F289" s="51"/>
      <c r="G289" s="45"/>
      <c r="H289" s="46"/>
    </row>
    <row r="290" spans="1:9">
      <c r="A290" s="52" t="s">
        <v>401</v>
      </c>
      <c r="B290" s="53"/>
      <c r="C290" s="54"/>
      <c r="D290" s="54"/>
      <c r="E290" s="54"/>
      <c r="F290" s="55"/>
      <c r="G290" s="56">
        <f>SUM(G281:G285)</f>
        <v>296</v>
      </c>
      <c r="H290" s="57"/>
    </row>
    <row r="291" spans="1:9">
      <c r="A291" s="52" t="s">
        <v>472</v>
      </c>
      <c r="B291" s="53"/>
      <c r="C291" s="54"/>
      <c r="D291" s="54"/>
      <c r="E291" s="54"/>
      <c r="F291" s="55"/>
      <c r="G291" s="58">
        <f>G290/5</f>
        <v>59.2</v>
      </c>
      <c r="H291" s="57" t="str">
        <f t="shared" ref="H291" si="29">IF(G291&gt;=91,"A1",IF(G291&gt;=81,"A2",IF(G291&gt;=71,"B1",IF(G291&gt;=61,"B2",IF(G291&gt;=51,"C1",IF(G291&gt;=41,"C2",IF(G291&gt;=33,"D","E")))))))</f>
        <v>C1</v>
      </c>
    </row>
    <row r="292" spans="1:9">
      <c r="A292" s="218" t="s">
        <v>473</v>
      </c>
      <c r="B292" s="219"/>
      <c r="C292" s="219"/>
      <c r="D292" s="219"/>
      <c r="E292" s="219"/>
      <c r="F292" s="219"/>
      <c r="G292" s="219"/>
      <c r="H292" s="220"/>
    </row>
    <row r="293" spans="1:9" ht="72.75" customHeight="1">
      <c r="A293" s="221" t="s">
        <v>474</v>
      </c>
      <c r="B293" s="222"/>
      <c r="C293" s="223" t="s">
        <v>475</v>
      </c>
      <c r="D293" s="224"/>
      <c r="E293" s="224"/>
      <c r="F293" s="224"/>
      <c r="G293" s="223" t="s">
        <v>476</v>
      </c>
      <c r="H293" s="225"/>
    </row>
    <row r="297" spans="1:9">
      <c r="A297" s="206" t="s">
        <v>405</v>
      </c>
      <c r="B297" s="207"/>
      <c r="C297" s="207"/>
      <c r="D297" s="207"/>
      <c r="E297" s="207"/>
      <c r="F297" s="207"/>
      <c r="G297" s="207"/>
      <c r="H297" s="208"/>
    </row>
    <row r="298" spans="1:9">
      <c r="A298" s="209" t="s">
        <v>406</v>
      </c>
      <c r="B298" s="210"/>
      <c r="C298" s="210"/>
      <c r="D298" s="210"/>
      <c r="E298" s="210"/>
      <c r="F298" s="210"/>
      <c r="G298" s="210"/>
      <c r="H298" s="211"/>
    </row>
    <row r="299" spans="1:9">
      <c r="A299" s="209" t="s">
        <v>407</v>
      </c>
      <c r="B299" s="210"/>
      <c r="C299" s="210"/>
      <c r="D299" s="210"/>
      <c r="E299" s="210"/>
      <c r="F299" s="210"/>
      <c r="G299" s="210"/>
      <c r="H299" s="211"/>
    </row>
    <row r="300" spans="1:9">
      <c r="A300" s="209" t="s">
        <v>462</v>
      </c>
      <c r="B300" s="210"/>
      <c r="C300" s="210"/>
      <c r="D300" s="210"/>
      <c r="E300" s="210"/>
      <c r="F300" s="210"/>
      <c r="G300" s="210"/>
      <c r="H300" s="211"/>
    </row>
    <row r="301" spans="1:9">
      <c r="A301" s="209" t="s">
        <v>463</v>
      </c>
      <c r="B301" s="210"/>
      <c r="C301" s="210"/>
      <c r="D301" s="210"/>
      <c r="E301" s="210"/>
      <c r="F301" s="210"/>
      <c r="G301" s="210"/>
      <c r="H301" s="211"/>
    </row>
    <row r="302" spans="1:9">
      <c r="A302" s="32" t="s">
        <v>411</v>
      </c>
      <c r="C302" s="30" t="s">
        <v>207</v>
      </c>
      <c r="D302" s="33"/>
      <c r="E302" s="33"/>
      <c r="F302" s="30"/>
      <c r="G302" s="30"/>
      <c r="H302" s="31"/>
      <c r="I302" s="33"/>
    </row>
    <row r="303" spans="1:9">
      <c r="A303" s="32" t="s">
        <v>31</v>
      </c>
      <c r="C303" s="34" t="s">
        <v>158</v>
      </c>
      <c r="D303" s="33"/>
      <c r="E303" s="33"/>
      <c r="F303" s="35" t="s">
        <v>464</v>
      </c>
      <c r="G303" s="35"/>
      <c r="H303" s="36">
        <v>11</v>
      </c>
      <c r="I303" s="33"/>
    </row>
    <row r="304" spans="1:9">
      <c r="A304" s="32" t="s">
        <v>465</v>
      </c>
      <c r="C304" s="37" t="s">
        <v>160</v>
      </c>
      <c r="D304" s="30"/>
      <c r="E304" s="30"/>
      <c r="F304" s="33"/>
      <c r="G304" s="33"/>
      <c r="H304" s="38"/>
      <c r="I304" s="33"/>
    </row>
    <row r="305" spans="1:9">
      <c r="A305" s="32" t="s">
        <v>466</v>
      </c>
      <c r="B305" s="33"/>
      <c r="C305" s="34" t="s">
        <v>164</v>
      </c>
      <c r="D305" s="33"/>
      <c r="E305" s="33"/>
      <c r="F305" s="33" t="s">
        <v>467</v>
      </c>
      <c r="G305" s="33"/>
      <c r="H305" s="39" t="s">
        <v>163</v>
      </c>
      <c r="I305" s="33"/>
    </row>
    <row r="306" spans="1:9">
      <c r="A306" s="212" t="s">
        <v>468</v>
      </c>
      <c r="B306" s="213"/>
      <c r="C306" s="213"/>
      <c r="D306" s="213"/>
      <c r="E306" s="213"/>
      <c r="F306" s="213"/>
      <c r="G306" s="213"/>
      <c r="H306" s="214"/>
    </row>
    <row r="307" spans="1:9">
      <c r="A307" s="215" t="s">
        <v>443</v>
      </c>
      <c r="B307" s="216"/>
      <c r="C307" s="216"/>
      <c r="D307" s="216"/>
      <c r="E307" s="216"/>
      <c r="F307" s="216"/>
      <c r="G307" s="216"/>
      <c r="H307" s="217"/>
    </row>
    <row r="308" spans="1:9">
      <c r="A308" s="226" t="s">
        <v>413</v>
      </c>
      <c r="B308" s="227" t="s">
        <v>414</v>
      </c>
      <c r="C308" s="228" t="s">
        <v>448</v>
      </c>
      <c r="D308" s="228" t="s">
        <v>469</v>
      </c>
      <c r="E308" s="228" t="s">
        <v>450</v>
      </c>
      <c r="F308" s="231" t="s">
        <v>451</v>
      </c>
      <c r="G308" s="228" t="s">
        <v>453</v>
      </c>
      <c r="H308" s="234" t="s">
        <v>416</v>
      </c>
    </row>
    <row r="309" spans="1:9">
      <c r="A309" s="226"/>
      <c r="B309" s="227"/>
      <c r="C309" s="229"/>
      <c r="D309" s="229"/>
      <c r="E309" s="229"/>
      <c r="F309" s="232"/>
      <c r="G309" s="229"/>
      <c r="H309" s="235"/>
    </row>
    <row r="310" spans="1:9" ht="21.6" customHeight="1">
      <c r="A310" s="226"/>
      <c r="B310" s="227"/>
      <c r="C310" s="230"/>
      <c r="D310" s="230"/>
      <c r="E310" s="230"/>
      <c r="F310" s="233"/>
      <c r="G310" s="230"/>
      <c r="H310" s="236"/>
    </row>
    <row r="311" spans="1:9">
      <c r="A311" s="40">
        <v>1</v>
      </c>
      <c r="B311" s="41" t="s">
        <v>417</v>
      </c>
      <c r="C311" s="42">
        <v>8.5</v>
      </c>
      <c r="D311" s="43">
        <v>4</v>
      </c>
      <c r="E311" s="43">
        <v>4</v>
      </c>
      <c r="F311" s="60">
        <v>59.5</v>
      </c>
      <c r="G311" s="45">
        <f>SUM(C311:F311)</f>
        <v>76</v>
      </c>
      <c r="H311" s="46" t="str">
        <f>IF(G311&gt;=91,"A1",IF(G311&gt;=81,"A2",IF(G311&gt;=71,"B1",IF(G311&gt;=61,"B2",IF(G311&gt;=51,"C1",IF(G311&gt;=41,"C2",IF(G311&gt;=33,"D","E")))))))</f>
        <v>B1</v>
      </c>
    </row>
    <row r="312" spans="1:9">
      <c r="A312" s="40">
        <v>2</v>
      </c>
      <c r="B312" s="41" t="s">
        <v>418</v>
      </c>
      <c r="C312" s="42">
        <v>8.25</v>
      </c>
      <c r="D312" s="43">
        <v>4</v>
      </c>
      <c r="E312" s="43">
        <v>5</v>
      </c>
      <c r="F312" s="43">
        <v>64</v>
      </c>
      <c r="G312" s="45">
        <f t="shared" ref="G312:G316" si="30">SUM(C312:F312)</f>
        <v>81.25</v>
      </c>
      <c r="H312" s="46" t="str">
        <f t="shared" ref="H312:H316" si="31">IF(G312&gt;=91,"A1",IF(G312&gt;=81,"A2",IF(G312&gt;=71,"B1",IF(G312&gt;=61,"B2",IF(G312&gt;=51,"C1",IF(G312&gt;=41,"C2",IF(G312&gt;=33,"D","E")))))))</f>
        <v>A2</v>
      </c>
    </row>
    <row r="313" spans="1:9">
      <c r="A313" s="40">
        <v>3</v>
      </c>
      <c r="B313" s="41" t="s">
        <v>419</v>
      </c>
      <c r="C313" s="42">
        <v>8.25</v>
      </c>
      <c r="D313" s="43">
        <v>5</v>
      </c>
      <c r="E313" s="43">
        <v>4</v>
      </c>
      <c r="F313" s="43">
        <v>55</v>
      </c>
      <c r="G313" s="45">
        <f t="shared" si="30"/>
        <v>72.25</v>
      </c>
      <c r="H313" s="46" t="str">
        <f t="shared" si="31"/>
        <v>B1</v>
      </c>
    </row>
    <row r="314" spans="1:9">
      <c r="A314" s="40">
        <v>4</v>
      </c>
      <c r="B314" s="41" t="s">
        <v>420</v>
      </c>
      <c r="C314" s="42">
        <v>8</v>
      </c>
      <c r="D314" s="43">
        <v>5</v>
      </c>
      <c r="E314" s="43">
        <v>5</v>
      </c>
      <c r="F314" s="43">
        <v>58.5</v>
      </c>
      <c r="G314" s="45">
        <f t="shared" si="30"/>
        <v>76.5</v>
      </c>
      <c r="H314" s="46" t="str">
        <f t="shared" si="31"/>
        <v>B1</v>
      </c>
    </row>
    <row r="315" spans="1:9">
      <c r="A315" s="40">
        <v>5</v>
      </c>
      <c r="B315" s="41" t="s">
        <v>470</v>
      </c>
      <c r="C315" s="42">
        <v>8</v>
      </c>
      <c r="D315" s="43">
        <v>4</v>
      </c>
      <c r="E315" s="43">
        <v>4</v>
      </c>
      <c r="F315" s="43">
        <v>52.5</v>
      </c>
      <c r="G315" s="45">
        <f t="shared" si="30"/>
        <v>68.5</v>
      </c>
      <c r="H315" s="46" t="str">
        <f t="shared" si="31"/>
        <v>B2</v>
      </c>
    </row>
    <row r="316" spans="1:9">
      <c r="A316" s="40">
        <v>6</v>
      </c>
      <c r="B316" s="47" t="s">
        <v>471</v>
      </c>
      <c r="C316" s="43"/>
      <c r="D316" s="43"/>
      <c r="E316" s="43"/>
      <c r="F316" s="43">
        <v>44.5</v>
      </c>
      <c r="G316" s="45">
        <f t="shared" si="30"/>
        <v>44.5</v>
      </c>
      <c r="H316" s="46" t="str">
        <f t="shared" si="31"/>
        <v>C2</v>
      </c>
    </row>
    <row r="317" spans="1:9">
      <c r="A317" s="40"/>
      <c r="B317" s="41"/>
      <c r="C317" s="48"/>
      <c r="D317" s="48"/>
      <c r="E317" s="48"/>
      <c r="F317" s="49"/>
      <c r="G317" s="45"/>
      <c r="H317" s="46"/>
    </row>
    <row r="318" spans="1:9">
      <c r="A318" s="40"/>
      <c r="B318" s="41"/>
      <c r="C318" s="50"/>
      <c r="D318" s="50"/>
      <c r="E318" s="50"/>
      <c r="F318" s="51"/>
      <c r="G318" s="45"/>
      <c r="H318" s="46"/>
    </row>
    <row r="319" spans="1:9">
      <c r="A319" s="40"/>
      <c r="B319" s="41"/>
      <c r="C319" s="50"/>
      <c r="D319" s="50"/>
      <c r="E319" s="50"/>
      <c r="F319" s="51"/>
      <c r="G319" s="45"/>
      <c r="H319" s="46"/>
    </row>
    <row r="320" spans="1:9">
      <c r="A320" s="52" t="s">
        <v>401</v>
      </c>
      <c r="B320" s="53"/>
      <c r="C320" s="54"/>
      <c r="D320" s="54"/>
      <c r="E320" s="54"/>
      <c r="F320" s="55"/>
      <c r="G320" s="56">
        <f>SUM(G311:G315)</f>
        <v>374.5</v>
      </c>
      <c r="H320" s="57"/>
    </row>
    <row r="321" spans="1:10">
      <c r="A321" s="52" t="s">
        <v>472</v>
      </c>
      <c r="B321" s="53"/>
      <c r="C321" s="54"/>
      <c r="D321" s="54"/>
      <c r="E321" s="54"/>
      <c r="F321" s="55"/>
      <c r="G321" s="58">
        <f>G320/5</f>
        <v>74.900000000000006</v>
      </c>
      <c r="H321" s="57" t="str">
        <f t="shared" ref="H321" si="32">IF(G321&gt;=91,"A1",IF(G321&gt;=81,"A2",IF(G321&gt;=71,"B1",IF(G321&gt;=61,"B2",IF(G321&gt;=51,"C1",IF(G321&gt;=41,"C2",IF(G321&gt;=33,"D","E")))))))</f>
        <v>B1</v>
      </c>
    </row>
    <row r="322" spans="1:10">
      <c r="A322" s="218" t="s">
        <v>473</v>
      </c>
      <c r="B322" s="219"/>
      <c r="C322" s="219"/>
      <c r="D322" s="219"/>
      <c r="E322" s="219"/>
      <c r="F322" s="219"/>
      <c r="G322" s="219"/>
      <c r="H322" s="220"/>
    </row>
    <row r="323" spans="1:10" ht="73.5" customHeight="1">
      <c r="A323" s="221" t="s">
        <v>474</v>
      </c>
      <c r="B323" s="222"/>
      <c r="C323" s="223" t="s">
        <v>475</v>
      </c>
      <c r="D323" s="224"/>
      <c r="E323" s="224"/>
      <c r="F323" s="224"/>
      <c r="G323" s="223" t="s">
        <v>476</v>
      </c>
      <c r="H323" s="225"/>
    </row>
    <row r="327" spans="1:10">
      <c r="A327" s="206" t="s">
        <v>405</v>
      </c>
      <c r="B327" s="207"/>
      <c r="C327" s="207"/>
      <c r="D327" s="207"/>
      <c r="E327" s="207"/>
      <c r="F327" s="207"/>
      <c r="G327" s="207"/>
      <c r="H327" s="208"/>
    </row>
    <row r="328" spans="1:10">
      <c r="A328" s="209" t="s">
        <v>406</v>
      </c>
      <c r="B328" s="210"/>
      <c r="C328" s="210"/>
      <c r="D328" s="210"/>
      <c r="E328" s="210"/>
      <c r="F328" s="210"/>
      <c r="G328" s="210"/>
      <c r="H328" s="211"/>
    </row>
    <row r="329" spans="1:10">
      <c r="A329" s="209" t="s">
        <v>407</v>
      </c>
      <c r="B329" s="210"/>
      <c r="C329" s="210"/>
      <c r="D329" s="210"/>
      <c r="E329" s="210"/>
      <c r="F329" s="210"/>
      <c r="G329" s="210"/>
      <c r="H329" s="211"/>
    </row>
    <row r="330" spans="1:10">
      <c r="A330" s="209" t="s">
        <v>462</v>
      </c>
      <c r="B330" s="210"/>
      <c r="C330" s="210"/>
      <c r="D330" s="210"/>
      <c r="E330" s="210"/>
      <c r="F330" s="210"/>
      <c r="G330" s="210"/>
      <c r="H330" s="211"/>
    </row>
    <row r="331" spans="1:10">
      <c r="A331" s="209" t="s">
        <v>463</v>
      </c>
      <c r="B331" s="210"/>
      <c r="C331" s="210"/>
      <c r="D331" s="210"/>
      <c r="E331" s="210"/>
      <c r="F331" s="210"/>
      <c r="G331" s="210"/>
      <c r="H331" s="211"/>
    </row>
    <row r="332" spans="1:10">
      <c r="A332" s="32" t="s">
        <v>411</v>
      </c>
      <c r="C332" s="30" t="s">
        <v>207</v>
      </c>
      <c r="D332" s="33"/>
      <c r="E332" s="33"/>
      <c r="F332" s="30"/>
      <c r="G332" s="30"/>
      <c r="H332" s="31"/>
      <c r="I332" s="33"/>
      <c r="J332" s="33"/>
    </row>
    <row r="333" spans="1:10">
      <c r="A333" s="32" t="s">
        <v>31</v>
      </c>
      <c r="C333" s="34" t="s">
        <v>169</v>
      </c>
      <c r="D333" s="33"/>
      <c r="E333" s="33"/>
      <c r="F333" s="35" t="s">
        <v>464</v>
      </c>
      <c r="G333" s="35"/>
      <c r="H333" s="36">
        <v>12</v>
      </c>
      <c r="I333" s="33"/>
      <c r="J333" s="33"/>
    </row>
    <row r="334" spans="1:10">
      <c r="A334" s="32" t="s">
        <v>465</v>
      </c>
      <c r="C334" s="37" t="s">
        <v>171</v>
      </c>
      <c r="D334" s="30"/>
      <c r="E334" s="30"/>
      <c r="F334" s="33"/>
      <c r="G334" s="33"/>
      <c r="H334" s="38"/>
      <c r="I334" s="33"/>
      <c r="J334" s="33"/>
    </row>
    <row r="335" spans="1:10">
      <c r="A335" s="32" t="s">
        <v>466</v>
      </c>
      <c r="B335" s="33"/>
      <c r="C335" s="34" t="s">
        <v>486</v>
      </c>
      <c r="D335" s="33"/>
      <c r="E335" s="33"/>
      <c r="F335" s="33" t="s">
        <v>467</v>
      </c>
      <c r="G335" s="33"/>
      <c r="H335" s="39" t="s">
        <v>173</v>
      </c>
      <c r="I335" s="33"/>
      <c r="J335" s="33"/>
    </row>
    <row r="336" spans="1:10">
      <c r="A336" s="212" t="s">
        <v>468</v>
      </c>
      <c r="B336" s="213"/>
      <c r="C336" s="213"/>
      <c r="D336" s="213"/>
      <c r="E336" s="213"/>
      <c r="F336" s="213"/>
      <c r="G336" s="213"/>
      <c r="H336" s="214"/>
    </row>
    <row r="337" spans="1:8">
      <c r="A337" s="215" t="s">
        <v>443</v>
      </c>
      <c r="B337" s="216"/>
      <c r="C337" s="216"/>
      <c r="D337" s="216"/>
      <c r="E337" s="216"/>
      <c r="F337" s="216"/>
      <c r="G337" s="216"/>
      <c r="H337" s="217"/>
    </row>
    <row r="338" spans="1:8">
      <c r="A338" s="226" t="s">
        <v>413</v>
      </c>
      <c r="B338" s="227" t="s">
        <v>414</v>
      </c>
      <c r="C338" s="228" t="s">
        <v>448</v>
      </c>
      <c r="D338" s="228" t="s">
        <v>469</v>
      </c>
      <c r="E338" s="228" t="s">
        <v>450</v>
      </c>
      <c r="F338" s="231" t="s">
        <v>451</v>
      </c>
      <c r="G338" s="228" t="s">
        <v>453</v>
      </c>
      <c r="H338" s="234" t="s">
        <v>416</v>
      </c>
    </row>
    <row r="339" spans="1:8">
      <c r="A339" s="226"/>
      <c r="B339" s="227"/>
      <c r="C339" s="229"/>
      <c r="D339" s="229"/>
      <c r="E339" s="229"/>
      <c r="F339" s="232"/>
      <c r="G339" s="229"/>
      <c r="H339" s="235"/>
    </row>
    <row r="340" spans="1:8" ht="21.6" customHeight="1">
      <c r="A340" s="226"/>
      <c r="B340" s="227"/>
      <c r="C340" s="230"/>
      <c r="D340" s="230"/>
      <c r="E340" s="230"/>
      <c r="F340" s="233"/>
      <c r="G340" s="230"/>
      <c r="H340" s="236"/>
    </row>
    <row r="341" spans="1:8">
      <c r="A341" s="40">
        <v>1</v>
      </c>
      <c r="B341" s="41" t="s">
        <v>417</v>
      </c>
      <c r="C341" s="42">
        <v>8.75</v>
      </c>
      <c r="D341" s="43">
        <v>4</v>
      </c>
      <c r="E341" s="43">
        <v>5</v>
      </c>
      <c r="F341" s="60">
        <v>66</v>
      </c>
      <c r="G341" s="45">
        <f>SUM(C341:F341)</f>
        <v>83.75</v>
      </c>
      <c r="H341" s="46" t="str">
        <f>IF(G341&gt;=91,"A1",IF(G341&gt;=81,"A2",IF(G341&gt;=71,"B1",IF(G341&gt;=61,"B2",IF(G341&gt;=51,"C1",IF(G341&gt;=41,"C2",IF(G341&gt;=33,"D","E")))))))</f>
        <v>A2</v>
      </c>
    </row>
    <row r="342" spans="1:8">
      <c r="A342" s="40">
        <v>2</v>
      </c>
      <c r="B342" s="41" t="s">
        <v>418</v>
      </c>
      <c r="C342" s="42">
        <v>8.25</v>
      </c>
      <c r="D342" s="43">
        <v>4</v>
      </c>
      <c r="E342" s="43">
        <v>5</v>
      </c>
      <c r="F342" s="43">
        <v>61.5</v>
      </c>
      <c r="G342" s="45">
        <f t="shared" ref="G342:G346" si="33">SUM(C342:F342)</f>
        <v>78.75</v>
      </c>
      <c r="H342" s="46" t="str">
        <f t="shared" ref="H342:H346" si="34">IF(G342&gt;=91,"A1",IF(G342&gt;=81,"A2",IF(G342&gt;=71,"B1",IF(G342&gt;=61,"B2",IF(G342&gt;=51,"C1",IF(G342&gt;=41,"C2",IF(G342&gt;=33,"D","E")))))))</f>
        <v>B1</v>
      </c>
    </row>
    <row r="343" spans="1:8">
      <c r="A343" s="40">
        <v>3</v>
      </c>
      <c r="B343" s="41" t="s">
        <v>419</v>
      </c>
      <c r="C343" s="42">
        <v>8</v>
      </c>
      <c r="D343" s="43">
        <v>5</v>
      </c>
      <c r="E343" s="43">
        <v>5</v>
      </c>
      <c r="F343" s="43">
        <v>67</v>
      </c>
      <c r="G343" s="45">
        <f t="shared" si="33"/>
        <v>85</v>
      </c>
      <c r="H343" s="46" t="str">
        <f t="shared" si="34"/>
        <v>A2</v>
      </c>
    </row>
    <row r="344" spans="1:8">
      <c r="A344" s="40">
        <v>4</v>
      </c>
      <c r="B344" s="41" t="s">
        <v>420</v>
      </c>
      <c r="C344" s="42">
        <v>7.5</v>
      </c>
      <c r="D344" s="43">
        <v>4</v>
      </c>
      <c r="E344" s="43">
        <v>5</v>
      </c>
      <c r="F344" s="43">
        <v>59</v>
      </c>
      <c r="G344" s="45">
        <f t="shared" si="33"/>
        <v>75.5</v>
      </c>
      <c r="H344" s="46" t="str">
        <f t="shared" si="34"/>
        <v>B1</v>
      </c>
    </row>
    <row r="345" spans="1:8">
      <c r="A345" s="40">
        <v>5</v>
      </c>
      <c r="B345" s="41" t="s">
        <v>470</v>
      </c>
      <c r="C345" s="42">
        <v>7.75</v>
      </c>
      <c r="D345" s="43">
        <v>5</v>
      </c>
      <c r="E345" s="43">
        <v>4</v>
      </c>
      <c r="F345" s="43">
        <v>65.5</v>
      </c>
      <c r="G345" s="45">
        <f t="shared" si="33"/>
        <v>82.25</v>
      </c>
      <c r="H345" s="46" t="str">
        <f t="shared" si="34"/>
        <v>A2</v>
      </c>
    </row>
    <row r="346" spans="1:8">
      <c r="A346" s="40">
        <v>6</v>
      </c>
      <c r="B346" s="47" t="s">
        <v>471</v>
      </c>
      <c r="C346" s="43"/>
      <c r="D346" s="43"/>
      <c r="E346" s="43"/>
      <c r="F346" s="43">
        <v>42</v>
      </c>
      <c r="G346" s="45">
        <f t="shared" si="33"/>
        <v>42</v>
      </c>
      <c r="H346" s="46" t="str">
        <f t="shared" si="34"/>
        <v>C2</v>
      </c>
    </row>
    <row r="347" spans="1:8">
      <c r="A347" s="40"/>
      <c r="B347" s="41"/>
      <c r="C347" s="48"/>
      <c r="D347" s="48"/>
      <c r="E347" s="48"/>
      <c r="F347" s="49"/>
      <c r="G347" s="45"/>
      <c r="H347" s="46"/>
    </row>
    <row r="348" spans="1:8">
      <c r="A348" s="40"/>
      <c r="B348" s="41"/>
      <c r="C348" s="50"/>
      <c r="D348" s="50"/>
      <c r="E348" s="50"/>
      <c r="F348" s="51"/>
      <c r="G348" s="45"/>
      <c r="H348" s="46"/>
    </row>
    <row r="349" spans="1:8">
      <c r="A349" s="40"/>
      <c r="B349" s="41"/>
      <c r="C349" s="50"/>
      <c r="D349" s="50"/>
      <c r="E349" s="50"/>
      <c r="F349" s="51"/>
      <c r="G349" s="45"/>
      <c r="H349" s="46"/>
    </row>
    <row r="350" spans="1:8">
      <c r="A350" s="52" t="s">
        <v>401</v>
      </c>
      <c r="B350" s="53"/>
      <c r="C350" s="54"/>
      <c r="D350" s="54"/>
      <c r="E350" s="54"/>
      <c r="F350" s="55"/>
      <c r="G350" s="56">
        <f>SUM(G341:G345)</f>
        <v>405.25</v>
      </c>
      <c r="H350" s="57"/>
    </row>
    <row r="351" spans="1:8">
      <c r="A351" s="52" t="s">
        <v>472</v>
      </c>
      <c r="B351" s="53"/>
      <c r="C351" s="54"/>
      <c r="D351" s="54"/>
      <c r="E351" s="54"/>
      <c r="F351" s="55"/>
      <c r="G351" s="58">
        <f>G350/5</f>
        <v>81.05</v>
      </c>
      <c r="H351" s="57" t="str">
        <f t="shared" ref="H351" si="35">IF(G351&gt;=91,"A1",IF(G351&gt;=81,"A2",IF(G351&gt;=71,"B1",IF(G351&gt;=61,"B2",IF(G351&gt;=51,"C1",IF(G351&gt;=41,"C2",IF(G351&gt;=33,"D","E")))))))</f>
        <v>A2</v>
      </c>
    </row>
    <row r="352" spans="1:8">
      <c r="A352" s="218" t="s">
        <v>473</v>
      </c>
      <c r="B352" s="219"/>
      <c r="C352" s="219"/>
      <c r="D352" s="219"/>
      <c r="E352" s="219"/>
      <c r="F352" s="219"/>
      <c r="G352" s="219"/>
      <c r="H352" s="220"/>
    </row>
    <row r="353" spans="1:8" ht="81" customHeight="1">
      <c r="A353" s="221" t="s">
        <v>474</v>
      </c>
      <c r="B353" s="222"/>
      <c r="C353" s="223" t="s">
        <v>475</v>
      </c>
      <c r="D353" s="224"/>
      <c r="E353" s="224"/>
      <c r="F353" s="224"/>
      <c r="G353" s="223" t="s">
        <v>476</v>
      </c>
      <c r="H353" s="225"/>
    </row>
    <row r="357" spans="1:8">
      <c r="A357" s="206" t="s">
        <v>405</v>
      </c>
      <c r="B357" s="207"/>
      <c r="C357" s="207"/>
      <c r="D357" s="207"/>
      <c r="E357" s="207"/>
      <c r="F357" s="207"/>
      <c r="G357" s="207"/>
      <c r="H357" s="208"/>
    </row>
    <row r="358" spans="1:8">
      <c r="A358" s="209" t="s">
        <v>406</v>
      </c>
      <c r="B358" s="210"/>
      <c r="C358" s="210"/>
      <c r="D358" s="210"/>
      <c r="E358" s="210"/>
      <c r="F358" s="210"/>
      <c r="G358" s="210"/>
      <c r="H358" s="211"/>
    </row>
    <row r="359" spans="1:8">
      <c r="A359" s="209" t="s">
        <v>407</v>
      </c>
      <c r="B359" s="210"/>
      <c r="C359" s="210"/>
      <c r="D359" s="210"/>
      <c r="E359" s="210"/>
      <c r="F359" s="210"/>
      <c r="G359" s="210"/>
      <c r="H359" s="211"/>
    </row>
    <row r="360" spans="1:8">
      <c r="A360" s="209" t="s">
        <v>462</v>
      </c>
      <c r="B360" s="210"/>
      <c r="C360" s="210"/>
      <c r="D360" s="210"/>
      <c r="E360" s="210"/>
      <c r="F360" s="210"/>
      <c r="G360" s="210"/>
      <c r="H360" s="211"/>
    </row>
    <row r="361" spans="1:8">
      <c r="A361" s="209" t="s">
        <v>463</v>
      </c>
      <c r="B361" s="210"/>
      <c r="C361" s="210"/>
      <c r="D361" s="210"/>
      <c r="E361" s="210"/>
      <c r="F361" s="210"/>
      <c r="G361" s="210"/>
      <c r="H361" s="211"/>
    </row>
    <row r="362" spans="1:8">
      <c r="A362" s="32" t="s">
        <v>411</v>
      </c>
      <c r="C362" s="30" t="s">
        <v>207</v>
      </c>
      <c r="D362" s="33"/>
      <c r="E362" s="33"/>
      <c r="F362" s="30"/>
      <c r="G362" s="30"/>
      <c r="H362" s="31"/>
    </row>
    <row r="363" spans="1:8">
      <c r="A363" s="32" t="s">
        <v>31</v>
      </c>
      <c r="C363" s="34" t="s">
        <v>487</v>
      </c>
      <c r="D363" s="33"/>
      <c r="E363" s="33"/>
      <c r="F363" s="35" t="s">
        <v>464</v>
      </c>
      <c r="G363" s="35"/>
      <c r="H363" s="36">
        <v>13</v>
      </c>
    </row>
    <row r="364" spans="1:8">
      <c r="A364" s="32" t="s">
        <v>465</v>
      </c>
      <c r="C364" s="37" t="s">
        <v>181</v>
      </c>
      <c r="D364" s="30"/>
      <c r="E364" s="30"/>
      <c r="F364" s="33"/>
      <c r="G364" s="33"/>
      <c r="H364" s="38"/>
    </row>
    <row r="365" spans="1:8">
      <c r="A365" s="32" t="s">
        <v>466</v>
      </c>
      <c r="B365" s="33"/>
      <c r="C365" s="34" t="s">
        <v>488</v>
      </c>
      <c r="D365" s="33"/>
      <c r="E365" s="33"/>
      <c r="F365" s="33" t="s">
        <v>467</v>
      </c>
      <c r="G365" s="33"/>
      <c r="H365" s="39" t="s">
        <v>183</v>
      </c>
    </row>
    <row r="366" spans="1:8">
      <c r="A366" s="212" t="s">
        <v>468</v>
      </c>
      <c r="B366" s="213"/>
      <c r="C366" s="213"/>
      <c r="D366" s="213"/>
      <c r="E366" s="213"/>
      <c r="F366" s="213"/>
      <c r="G366" s="213"/>
      <c r="H366" s="214"/>
    </row>
    <row r="367" spans="1:8">
      <c r="A367" s="215" t="s">
        <v>443</v>
      </c>
      <c r="B367" s="216"/>
      <c r="C367" s="216"/>
      <c r="D367" s="216"/>
      <c r="E367" s="216"/>
      <c r="F367" s="216"/>
      <c r="G367" s="216"/>
      <c r="H367" s="217"/>
    </row>
    <row r="368" spans="1:8">
      <c r="A368" s="226" t="s">
        <v>413</v>
      </c>
      <c r="B368" s="227" t="s">
        <v>414</v>
      </c>
      <c r="C368" s="228" t="s">
        <v>448</v>
      </c>
      <c r="D368" s="228" t="s">
        <v>469</v>
      </c>
      <c r="E368" s="228" t="s">
        <v>450</v>
      </c>
      <c r="F368" s="231" t="s">
        <v>451</v>
      </c>
      <c r="G368" s="228" t="s">
        <v>453</v>
      </c>
      <c r="H368" s="234" t="s">
        <v>416</v>
      </c>
    </row>
    <row r="369" spans="1:8">
      <c r="A369" s="226"/>
      <c r="B369" s="227"/>
      <c r="C369" s="229"/>
      <c r="D369" s="229"/>
      <c r="E369" s="229"/>
      <c r="F369" s="232"/>
      <c r="G369" s="229"/>
      <c r="H369" s="235"/>
    </row>
    <row r="370" spans="1:8" ht="19.149999999999999" customHeight="1">
      <c r="A370" s="226"/>
      <c r="B370" s="227"/>
      <c r="C370" s="230"/>
      <c r="D370" s="230"/>
      <c r="E370" s="230"/>
      <c r="F370" s="233"/>
      <c r="G370" s="230"/>
      <c r="H370" s="236"/>
    </row>
    <row r="371" spans="1:8">
      <c r="A371" s="40">
        <v>1</v>
      </c>
      <c r="B371" s="41" t="s">
        <v>417</v>
      </c>
      <c r="C371" s="42">
        <v>8.25</v>
      </c>
      <c r="D371" s="43">
        <v>4</v>
      </c>
      <c r="E371" s="43">
        <v>4</v>
      </c>
      <c r="F371" s="60">
        <v>68</v>
      </c>
      <c r="G371" s="45">
        <f>SUM(C371:F371)</f>
        <v>84.25</v>
      </c>
      <c r="H371" s="46" t="str">
        <f>IF(G371&gt;=91,"A1",IF(G371&gt;=81,"A2",IF(G371&gt;=71,"B1",IF(G371&gt;=61,"B2",IF(G371&gt;=51,"C1",IF(G371&gt;=41,"C2",IF(G371&gt;=33,"D","E")))))))</f>
        <v>A2</v>
      </c>
    </row>
    <row r="372" spans="1:8">
      <c r="A372" s="40">
        <v>2</v>
      </c>
      <c r="B372" s="41" t="s">
        <v>418</v>
      </c>
      <c r="C372" s="42">
        <v>8</v>
      </c>
      <c r="D372" s="43">
        <v>4</v>
      </c>
      <c r="E372" s="43">
        <v>5</v>
      </c>
      <c r="F372" s="43">
        <v>61</v>
      </c>
      <c r="G372" s="45">
        <f t="shared" ref="G372:G376" si="36">SUM(C372:F372)</f>
        <v>78</v>
      </c>
      <c r="H372" s="46" t="str">
        <f t="shared" ref="H372:H376" si="37">IF(G372&gt;=91,"A1",IF(G372&gt;=81,"A2",IF(G372&gt;=71,"B1",IF(G372&gt;=61,"B2",IF(G372&gt;=51,"C1",IF(G372&gt;=41,"C2",IF(G372&gt;=33,"D","E")))))))</f>
        <v>B1</v>
      </c>
    </row>
    <row r="373" spans="1:8">
      <c r="A373" s="40">
        <v>3</v>
      </c>
      <c r="B373" s="41" t="s">
        <v>419</v>
      </c>
      <c r="C373" s="42">
        <v>6</v>
      </c>
      <c r="D373" s="43">
        <v>4</v>
      </c>
      <c r="E373" s="43">
        <v>5</v>
      </c>
      <c r="F373" s="43">
        <v>56.5</v>
      </c>
      <c r="G373" s="45">
        <f t="shared" si="36"/>
        <v>71.5</v>
      </c>
      <c r="H373" s="46" t="str">
        <f t="shared" si="37"/>
        <v>B1</v>
      </c>
    </row>
    <row r="374" spans="1:8">
      <c r="A374" s="40">
        <v>4</v>
      </c>
      <c r="B374" s="41" t="s">
        <v>420</v>
      </c>
      <c r="C374" s="42">
        <v>3.5</v>
      </c>
      <c r="D374" s="43">
        <v>4</v>
      </c>
      <c r="E374" s="43">
        <v>4</v>
      </c>
      <c r="F374" s="43">
        <v>63</v>
      </c>
      <c r="G374" s="45">
        <f t="shared" si="36"/>
        <v>74.5</v>
      </c>
      <c r="H374" s="46" t="str">
        <f t="shared" si="37"/>
        <v>B1</v>
      </c>
    </row>
    <row r="375" spans="1:8">
      <c r="A375" s="40">
        <v>5</v>
      </c>
      <c r="B375" s="41" t="s">
        <v>470</v>
      </c>
      <c r="C375" s="42">
        <v>9.75</v>
      </c>
      <c r="D375" s="43">
        <v>4</v>
      </c>
      <c r="E375" s="43">
        <v>4</v>
      </c>
      <c r="F375" s="43">
        <v>59.5</v>
      </c>
      <c r="G375" s="45">
        <f t="shared" si="36"/>
        <v>77.25</v>
      </c>
      <c r="H375" s="46" t="str">
        <f t="shared" si="37"/>
        <v>B1</v>
      </c>
    </row>
    <row r="376" spans="1:8">
      <c r="A376" s="40">
        <v>6</v>
      </c>
      <c r="B376" s="47" t="s">
        <v>471</v>
      </c>
      <c r="C376" s="43"/>
      <c r="D376" s="43"/>
      <c r="E376" s="43"/>
      <c r="F376" s="43">
        <v>42</v>
      </c>
      <c r="G376" s="45">
        <f t="shared" si="36"/>
        <v>42</v>
      </c>
      <c r="H376" s="46" t="str">
        <f t="shared" si="37"/>
        <v>C2</v>
      </c>
    </row>
    <row r="377" spans="1:8">
      <c r="A377" s="40"/>
      <c r="B377" s="41"/>
      <c r="C377" s="48"/>
      <c r="D377" s="48"/>
      <c r="E377" s="48"/>
      <c r="F377" s="49"/>
      <c r="G377" s="45"/>
      <c r="H377" s="46"/>
    </row>
    <row r="378" spans="1:8">
      <c r="A378" s="40"/>
      <c r="B378" s="41"/>
      <c r="C378" s="50"/>
      <c r="D378" s="50"/>
      <c r="E378" s="50"/>
      <c r="F378" s="51"/>
      <c r="G378" s="45"/>
      <c r="H378" s="46"/>
    </row>
    <row r="379" spans="1:8">
      <c r="A379" s="40"/>
      <c r="B379" s="41"/>
      <c r="C379" s="50"/>
      <c r="D379" s="50"/>
      <c r="E379" s="50"/>
      <c r="F379" s="51"/>
      <c r="G379" s="45"/>
      <c r="H379" s="46"/>
    </row>
    <row r="380" spans="1:8">
      <c r="A380" s="52" t="s">
        <v>401</v>
      </c>
      <c r="B380" s="53"/>
      <c r="C380" s="54"/>
      <c r="D380" s="54"/>
      <c r="E380" s="54"/>
      <c r="F380" s="55"/>
      <c r="G380" s="56">
        <f>SUM(G371:G375)</f>
        <v>385.5</v>
      </c>
      <c r="H380" s="57"/>
    </row>
    <row r="381" spans="1:8">
      <c r="A381" s="52" t="s">
        <v>472</v>
      </c>
      <c r="B381" s="53"/>
      <c r="C381" s="54"/>
      <c r="D381" s="54"/>
      <c r="E381" s="54"/>
      <c r="F381" s="55"/>
      <c r="G381" s="58">
        <f>G380/5</f>
        <v>77.099999999999994</v>
      </c>
      <c r="H381" s="57" t="str">
        <f t="shared" ref="H381" si="38">IF(G381&gt;=91,"A1",IF(G381&gt;=81,"A2",IF(G381&gt;=71,"B1",IF(G381&gt;=61,"B2",IF(G381&gt;=51,"C1",IF(G381&gt;=41,"C2",IF(G381&gt;=33,"D","E")))))))</f>
        <v>B1</v>
      </c>
    </row>
    <row r="382" spans="1:8">
      <c r="A382" s="218" t="s">
        <v>473</v>
      </c>
      <c r="B382" s="219"/>
      <c r="C382" s="219"/>
      <c r="D382" s="219"/>
      <c r="E382" s="219"/>
      <c r="F382" s="219"/>
      <c r="G382" s="219"/>
      <c r="H382" s="220"/>
    </row>
    <row r="383" spans="1:8" ht="40.9" customHeight="1">
      <c r="A383" s="221" t="s">
        <v>474</v>
      </c>
      <c r="B383" s="222"/>
      <c r="C383" s="223" t="s">
        <v>475</v>
      </c>
      <c r="D383" s="224"/>
      <c r="E383" s="224"/>
      <c r="F383" s="224"/>
      <c r="G383" s="223" t="s">
        <v>476</v>
      </c>
      <c r="H383" s="225"/>
    </row>
    <row r="386" spans="1:8">
      <c r="A386" s="206" t="s">
        <v>405</v>
      </c>
      <c r="B386" s="207"/>
      <c r="C386" s="207"/>
      <c r="D386" s="207"/>
      <c r="E386" s="207"/>
      <c r="F386" s="207"/>
      <c r="G386" s="207"/>
      <c r="H386" s="208"/>
    </row>
    <row r="387" spans="1:8">
      <c r="A387" s="209" t="s">
        <v>406</v>
      </c>
      <c r="B387" s="210"/>
      <c r="C387" s="210"/>
      <c r="D387" s="210"/>
      <c r="E387" s="210"/>
      <c r="F387" s="210"/>
      <c r="G387" s="210"/>
      <c r="H387" s="211"/>
    </row>
    <row r="388" spans="1:8">
      <c r="A388" s="209" t="s">
        <v>407</v>
      </c>
      <c r="B388" s="210"/>
      <c r="C388" s="210"/>
      <c r="D388" s="210"/>
      <c r="E388" s="210"/>
      <c r="F388" s="210"/>
      <c r="G388" s="210"/>
      <c r="H388" s="211"/>
    </row>
    <row r="389" spans="1:8">
      <c r="A389" s="209" t="s">
        <v>462</v>
      </c>
      <c r="B389" s="210"/>
      <c r="C389" s="210"/>
      <c r="D389" s="210"/>
      <c r="E389" s="210"/>
      <c r="F389" s="210"/>
      <c r="G389" s="210"/>
      <c r="H389" s="211"/>
    </row>
    <row r="390" spans="1:8">
      <c r="A390" s="209" t="s">
        <v>463</v>
      </c>
      <c r="B390" s="210"/>
      <c r="C390" s="210"/>
      <c r="D390" s="210"/>
      <c r="E390" s="210"/>
      <c r="F390" s="210"/>
      <c r="G390" s="210"/>
      <c r="H390" s="211"/>
    </row>
    <row r="391" spans="1:8">
      <c r="A391" s="32" t="s">
        <v>411</v>
      </c>
      <c r="C391" s="30" t="s">
        <v>207</v>
      </c>
      <c r="D391" s="33"/>
      <c r="E391" s="33"/>
      <c r="F391" s="30"/>
      <c r="G391" s="30"/>
      <c r="H391" s="31"/>
    </row>
    <row r="392" spans="1:8">
      <c r="A392" s="32" t="s">
        <v>31</v>
      </c>
      <c r="C392" s="34" t="s">
        <v>489</v>
      </c>
      <c r="D392" s="33"/>
      <c r="E392" s="33"/>
      <c r="F392" s="35" t="s">
        <v>464</v>
      </c>
      <c r="G392" s="35"/>
      <c r="H392" s="36">
        <v>14</v>
      </c>
    </row>
    <row r="393" spans="1:8">
      <c r="A393" s="32" t="s">
        <v>465</v>
      </c>
      <c r="C393" s="37" t="s">
        <v>193</v>
      </c>
      <c r="D393" s="30"/>
      <c r="E393" s="30"/>
      <c r="F393" s="33"/>
      <c r="G393" s="33"/>
      <c r="H393" s="38"/>
    </row>
    <row r="394" spans="1:8">
      <c r="A394" s="32" t="s">
        <v>466</v>
      </c>
      <c r="B394" s="33"/>
      <c r="C394" s="34" t="s">
        <v>197</v>
      </c>
      <c r="D394" s="33"/>
      <c r="E394" s="33"/>
      <c r="F394" s="33" t="s">
        <v>467</v>
      </c>
      <c r="G394" s="33"/>
      <c r="H394" s="39" t="s">
        <v>196</v>
      </c>
    </row>
    <row r="395" spans="1:8">
      <c r="A395" s="212" t="s">
        <v>468</v>
      </c>
      <c r="B395" s="213"/>
      <c r="C395" s="213"/>
      <c r="D395" s="213"/>
      <c r="E395" s="213"/>
      <c r="F395" s="213"/>
      <c r="G395" s="213"/>
      <c r="H395" s="214"/>
    </row>
    <row r="396" spans="1:8">
      <c r="A396" s="215" t="s">
        <v>443</v>
      </c>
      <c r="B396" s="216"/>
      <c r="C396" s="216"/>
      <c r="D396" s="216"/>
      <c r="E396" s="216"/>
      <c r="F396" s="216"/>
      <c r="G396" s="216"/>
      <c r="H396" s="217"/>
    </row>
    <row r="397" spans="1:8">
      <c r="A397" s="226" t="s">
        <v>413</v>
      </c>
      <c r="B397" s="227" t="s">
        <v>414</v>
      </c>
      <c r="C397" s="228" t="s">
        <v>448</v>
      </c>
      <c r="D397" s="228" t="s">
        <v>469</v>
      </c>
      <c r="E397" s="228" t="s">
        <v>450</v>
      </c>
      <c r="F397" s="231" t="s">
        <v>451</v>
      </c>
      <c r="G397" s="228" t="s">
        <v>453</v>
      </c>
      <c r="H397" s="234" t="s">
        <v>416</v>
      </c>
    </row>
    <row r="398" spans="1:8">
      <c r="A398" s="226"/>
      <c r="B398" s="227"/>
      <c r="C398" s="229"/>
      <c r="D398" s="229"/>
      <c r="E398" s="229"/>
      <c r="F398" s="232"/>
      <c r="G398" s="229"/>
      <c r="H398" s="235"/>
    </row>
    <row r="399" spans="1:8" ht="21.6" customHeight="1">
      <c r="A399" s="226"/>
      <c r="B399" s="227"/>
      <c r="C399" s="230"/>
      <c r="D399" s="230"/>
      <c r="E399" s="230"/>
      <c r="F399" s="233"/>
      <c r="G399" s="230"/>
      <c r="H399" s="236"/>
    </row>
    <row r="400" spans="1:8">
      <c r="A400" s="40">
        <v>1</v>
      </c>
      <c r="B400" s="41" t="s">
        <v>417</v>
      </c>
      <c r="C400" s="42">
        <v>5.25</v>
      </c>
      <c r="D400" s="43">
        <v>3</v>
      </c>
      <c r="E400" s="43">
        <v>3</v>
      </c>
      <c r="F400" s="60">
        <v>42.5</v>
      </c>
      <c r="G400" s="45">
        <f>SUM(C400:F400)</f>
        <v>53.75</v>
      </c>
      <c r="H400" s="46" t="str">
        <f>IF(G400&gt;=91,"A1",IF(G400&gt;=81,"A2",IF(G400&gt;=71,"B1",IF(G400&gt;=61,"B2",IF(G400&gt;=51,"C1",IF(G400&gt;=41,"C2",IF(G400&gt;=33,"D","E")))))))</f>
        <v>C1</v>
      </c>
    </row>
    <row r="401" spans="1:8">
      <c r="A401" s="40">
        <v>2</v>
      </c>
      <c r="B401" s="41" t="s">
        <v>418</v>
      </c>
      <c r="C401" s="42">
        <v>5.75</v>
      </c>
      <c r="D401" s="43">
        <v>4</v>
      </c>
      <c r="E401" s="43">
        <v>4</v>
      </c>
      <c r="F401" s="43">
        <v>48</v>
      </c>
      <c r="G401" s="45">
        <f t="shared" ref="G401:G404" si="39">SUM(C401:F401)</f>
        <v>61.75</v>
      </c>
      <c r="H401" s="46" t="str">
        <f t="shared" ref="H401:H405" si="40">IF(G401&gt;=91,"A1",IF(G401&gt;=81,"A2",IF(G401&gt;=71,"B1",IF(G401&gt;=61,"B2",IF(G401&gt;=51,"C1",IF(G401&gt;=41,"C2",IF(G401&gt;=33,"D","E")))))))</f>
        <v>B2</v>
      </c>
    </row>
    <row r="402" spans="1:8">
      <c r="A402" s="40">
        <v>3</v>
      </c>
      <c r="B402" s="41" t="s">
        <v>419</v>
      </c>
      <c r="C402" s="42">
        <v>3.5</v>
      </c>
      <c r="D402" s="43">
        <v>4</v>
      </c>
      <c r="E402" s="43">
        <v>3.5</v>
      </c>
      <c r="F402" s="43">
        <v>27.5</v>
      </c>
      <c r="G402" s="45">
        <f t="shared" si="39"/>
        <v>38.5</v>
      </c>
      <c r="H402" s="46" t="str">
        <f t="shared" si="40"/>
        <v>D</v>
      </c>
    </row>
    <row r="403" spans="1:8">
      <c r="A403" s="40">
        <v>4</v>
      </c>
      <c r="B403" s="41" t="s">
        <v>420</v>
      </c>
      <c r="C403" s="42">
        <v>4.5</v>
      </c>
      <c r="D403" s="43">
        <v>2</v>
      </c>
      <c r="E403" s="43">
        <v>3</v>
      </c>
      <c r="F403" s="43">
        <v>31</v>
      </c>
      <c r="G403" s="45">
        <f t="shared" si="39"/>
        <v>40.5</v>
      </c>
      <c r="H403" s="46" t="str">
        <f t="shared" si="40"/>
        <v>D</v>
      </c>
    </row>
    <row r="404" spans="1:8">
      <c r="A404" s="40">
        <v>5</v>
      </c>
      <c r="B404" s="41" t="s">
        <v>470</v>
      </c>
      <c r="C404" s="42">
        <v>3.75</v>
      </c>
      <c r="D404" s="43">
        <v>3</v>
      </c>
      <c r="E404" s="43">
        <v>3</v>
      </c>
      <c r="F404" s="43">
        <v>19</v>
      </c>
      <c r="G404" s="45">
        <f t="shared" si="39"/>
        <v>28.75</v>
      </c>
      <c r="H404" s="46" t="str">
        <f t="shared" si="40"/>
        <v>E</v>
      </c>
    </row>
    <row r="405" spans="1:8">
      <c r="A405" s="40">
        <v>6</v>
      </c>
      <c r="B405" s="47" t="s">
        <v>471</v>
      </c>
      <c r="C405" s="43"/>
      <c r="D405" s="43"/>
      <c r="E405" s="43"/>
      <c r="F405" s="43"/>
      <c r="G405" s="45">
        <v>24</v>
      </c>
      <c r="H405" s="46" t="str">
        <f t="shared" si="40"/>
        <v>E</v>
      </c>
    </row>
    <row r="406" spans="1:8">
      <c r="A406" s="40"/>
      <c r="B406" s="41"/>
      <c r="C406" s="48"/>
      <c r="D406" s="48"/>
      <c r="E406" s="48"/>
      <c r="F406" s="49"/>
      <c r="G406" s="45"/>
      <c r="H406" s="46"/>
    </row>
    <row r="407" spans="1:8">
      <c r="A407" s="40"/>
      <c r="B407" s="41"/>
      <c r="C407" s="50"/>
      <c r="D407" s="50"/>
      <c r="E407" s="50"/>
      <c r="F407" s="51"/>
      <c r="G407" s="45"/>
      <c r="H407" s="46"/>
    </row>
    <row r="408" spans="1:8">
      <c r="A408" s="40"/>
      <c r="B408" s="41"/>
      <c r="C408" s="50"/>
      <c r="D408" s="50"/>
      <c r="E408" s="50"/>
      <c r="F408" s="51"/>
      <c r="G408" s="45"/>
      <c r="H408" s="46"/>
    </row>
    <row r="409" spans="1:8">
      <c r="A409" s="52" t="s">
        <v>401</v>
      </c>
      <c r="B409" s="53"/>
      <c r="C409" s="54"/>
      <c r="D409" s="54"/>
      <c r="E409" s="54"/>
      <c r="F409" s="55"/>
      <c r="G409" s="56">
        <f>SUM(G400:G404)</f>
        <v>223.25</v>
      </c>
      <c r="H409" s="57"/>
    </row>
    <row r="410" spans="1:8">
      <c r="A410" s="52" t="s">
        <v>472</v>
      </c>
      <c r="B410" s="53"/>
      <c r="C410" s="54"/>
      <c r="D410" s="54"/>
      <c r="E410" s="54"/>
      <c r="F410" s="55"/>
      <c r="G410" s="58">
        <f>G409/5</f>
        <v>44.65</v>
      </c>
      <c r="H410" s="57" t="str">
        <f t="shared" ref="H410" si="41">IF(G410&gt;=91,"A1",IF(G410&gt;=81,"A2",IF(G410&gt;=71,"B1",IF(G410&gt;=61,"B2",IF(G410&gt;=51,"C1",IF(G410&gt;=41,"C2",IF(G410&gt;=33,"D","E")))))))</f>
        <v>C2</v>
      </c>
    </row>
    <row r="411" spans="1:8">
      <c r="A411" s="218" t="s">
        <v>473</v>
      </c>
      <c r="B411" s="219"/>
      <c r="C411" s="219"/>
      <c r="D411" s="219"/>
      <c r="E411" s="219"/>
      <c r="F411" s="219"/>
      <c r="G411" s="219"/>
      <c r="H411" s="220"/>
    </row>
    <row r="412" spans="1:8" ht="45.6" customHeight="1">
      <c r="A412" s="221" t="s">
        <v>474</v>
      </c>
      <c r="B412" s="222"/>
      <c r="C412" s="223" t="s">
        <v>475</v>
      </c>
      <c r="D412" s="224"/>
      <c r="E412" s="224"/>
      <c r="F412" s="224"/>
      <c r="G412" s="223" t="s">
        <v>476</v>
      </c>
      <c r="H412" s="225"/>
    </row>
    <row r="416" spans="1:8">
      <c r="A416" s="206" t="s">
        <v>405</v>
      </c>
      <c r="B416" s="207"/>
      <c r="C416" s="207"/>
      <c r="D416" s="207"/>
      <c r="E416" s="207"/>
      <c r="F416" s="207"/>
      <c r="G416" s="207"/>
      <c r="H416" s="208"/>
    </row>
    <row r="417" spans="1:8">
      <c r="A417" s="209" t="s">
        <v>406</v>
      </c>
      <c r="B417" s="210"/>
      <c r="C417" s="210"/>
      <c r="D417" s="210"/>
      <c r="E417" s="210"/>
      <c r="F417" s="210"/>
      <c r="G417" s="210"/>
      <c r="H417" s="211"/>
    </row>
    <row r="418" spans="1:8">
      <c r="A418" s="209" t="s">
        <v>407</v>
      </c>
      <c r="B418" s="210"/>
      <c r="C418" s="210"/>
      <c r="D418" s="210"/>
      <c r="E418" s="210"/>
      <c r="F418" s="210"/>
      <c r="G418" s="210"/>
      <c r="H418" s="211"/>
    </row>
    <row r="419" spans="1:8">
      <c r="A419" s="209" t="s">
        <v>462</v>
      </c>
      <c r="B419" s="210"/>
      <c r="C419" s="210"/>
      <c r="D419" s="210"/>
      <c r="E419" s="210"/>
      <c r="F419" s="210"/>
      <c r="G419" s="210"/>
      <c r="H419" s="211"/>
    </row>
    <row r="420" spans="1:8">
      <c r="A420" s="209" t="s">
        <v>463</v>
      </c>
      <c r="B420" s="210"/>
      <c r="C420" s="210"/>
      <c r="D420" s="210"/>
      <c r="E420" s="210"/>
      <c r="F420" s="210"/>
      <c r="G420" s="210"/>
      <c r="H420" s="211"/>
    </row>
    <row r="421" spans="1:8">
      <c r="A421" s="32" t="s">
        <v>411</v>
      </c>
      <c r="C421" s="30" t="s">
        <v>207</v>
      </c>
      <c r="D421" s="33"/>
      <c r="E421" s="33"/>
      <c r="F421" s="30"/>
      <c r="G421" s="30"/>
      <c r="H421" s="31"/>
    </row>
    <row r="422" spans="1:8">
      <c r="A422" s="32" t="s">
        <v>31</v>
      </c>
      <c r="C422" s="34" t="s">
        <v>200</v>
      </c>
      <c r="D422" s="33"/>
      <c r="E422" s="33"/>
      <c r="F422" s="35" t="s">
        <v>464</v>
      </c>
      <c r="G422" s="35"/>
      <c r="H422" s="36">
        <v>15</v>
      </c>
    </row>
    <row r="423" spans="1:8">
      <c r="A423" s="32" t="s">
        <v>465</v>
      </c>
      <c r="C423" s="37" t="s">
        <v>202</v>
      </c>
      <c r="D423" s="30"/>
      <c r="E423" s="30"/>
      <c r="F423" s="33"/>
      <c r="G423" s="33"/>
      <c r="H423" s="38"/>
    </row>
    <row r="424" spans="1:8">
      <c r="A424" s="32" t="s">
        <v>466</v>
      </c>
      <c r="B424" s="33"/>
      <c r="C424" s="34" t="s">
        <v>205</v>
      </c>
      <c r="D424" s="33"/>
      <c r="E424" s="33"/>
      <c r="F424" s="33" t="s">
        <v>467</v>
      </c>
      <c r="G424" s="33"/>
      <c r="H424" s="39" t="s">
        <v>204</v>
      </c>
    </row>
    <row r="425" spans="1:8">
      <c r="A425" s="212" t="s">
        <v>468</v>
      </c>
      <c r="B425" s="213"/>
      <c r="C425" s="213"/>
      <c r="D425" s="213"/>
      <c r="E425" s="213"/>
      <c r="F425" s="213"/>
      <c r="G425" s="213"/>
      <c r="H425" s="214"/>
    </row>
    <row r="426" spans="1:8">
      <c r="A426" s="215" t="s">
        <v>443</v>
      </c>
      <c r="B426" s="216"/>
      <c r="C426" s="216"/>
      <c r="D426" s="216"/>
      <c r="E426" s="216"/>
      <c r="F426" s="216"/>
      <c r="G426" s="216"/>
      <c r="H426" s="217"/>
    </row>
    <row r="427" spans="1:8">
      <c r="A427" s="226" t="s">
        <v>413</v>
      </c>
      <c r="B427" s="227" t="s">
        <v>414</v>
      </c>
      <c r="C427" s="228" t="s">
        <v>448</v>
      </c>
      <c r="D427" s="228" t="s">
        <v>469</v>
      </c>
      <c r="E427" s="228" t="s">
        <v>450</v>
      </c>
      <c r="F427" s="231" t="s">
        <v>451</v>
      </c>
      <c r="G427" s="228" t="s">
        <v>453</v>
      </c>
      <c r="H427" s="234" t="s">
        <v>416</v>
      </c>
    </row>
    <row r="428" spans="1:8">
      <c r="A428" s="226"/>
      <c r="B428" s="227"/>
      <c r="C428" s="229"/>
      <c r="D428" s="229"/>
      <c r="E428" s="229"/>
      <c r="F428" s="232"/>
      <c r="G428" s="229"/>
      <c r="H428" s="235"/>
    </row>
    <row r="429" spans="1:8" ht="22.9" customHeight="1">
      <c r="A429" s="226"/>
      <c r="B429" s="227"/>
      <c r="C429" s="230"/>
      <c r="D429" s="230"/>
      <c r="E429" s="230"/>
      <c r="F429" s="233"/>
      <c r="G429" s="230"/>
      <c r="H429" s="236"/>
    </row>
    <row r="430" spans="1:8">
      <c r="A430" s="40">
        <v>1</v>
      </c>
      <c r="B430" s="41" t="s">
        <v>417</v>
      </c>
      <c r="C430" s="42">
        <v>5.5</v>
      </c>
      <c r="D430" s="43">
        <v>3.5</v>
      </c>
      <c r="E430" s="43">
        <v>3.5</v>
      </c>
      <c r="F430" s="60">
        <v>46</v>
      </c>
      <c r="G430" s="45">
        <f>SUM(C430:F430)</f>
        <v>58.5</v>
      </c>
      <c r="H430" s="46" t="str">
        <f>IF(G430&gt;=91,"A1",IF(G430&gt;=81,"A2",IF(G430&gt;=71,"B1",IF(G430&gt;=61,"B2",IF(G430&gt;=51,"C1",IF(G430&gt;=41,"C2",IF(G430&gt;=33,"D","E")))))))</f>
        <v>C1</v>
      </c>
    </row>
    <row r="431" spans="1:8">
      <c r="A431" s="40">
        <v>2</v>
      </c>
      <c r="B431" s="41" t="s">
        <v>418</v>
      </c>
      <c r="C431" s="42">
        <v>5.25</v>
      </c>
      <c r="D431" s="43">
        <v>3</v>
      </c>
      <c r="E431" s="43">
        <v>4</v>
      </c>
      <c r="F431" s="43">
        <v>37.5</v>
      </c>
      <c r="G431" s="45">
        <f t="shared" ref="G431:G435" si="42">SUM(C431:F431)</f>
        <v>49.75</v>
      </c>
      <c r="H431" s="46" t="str">
        <f t="shared" ref="H431:H435" si="43">IF(G431&gt;=91,"A1",IF(G431&gt;=81,"A2",IF(G431&gt;=71,"B1",IF(G431&gt;=61,"B2",IF(G431&gt;=51,"C1",IF(G431&gt;=41,"C2",IF(G431&gt;=33,"D","E")))))))</f>
        <v>C2</v>
      </c>
    </row>
    <row r="432" spans="1:8">
      <c r="A432" s="40">
        <v>3</v>
      </c>
      <c r="B432" s="41" t="s">
        <v>419</v>
      </c>
      <c r="C432" s="42">
        <v>2</v>
      </c>
      <c r="D432" s="43">
        <v>3.5</v>
      </c>
      <c r="E432" s="43">
        <v>3.5</v>
      </c>
      <c r="F432" s="43">
        <v>40</v>
      </c>
      <c r="G432" s="45">
        <f t="shared" si="42"/>
        <v>49</v>
      </c>
      <c r="H432" s="46" t="str">
        <f t="shared" si="43"/>
        <v>C2</v>
      </c>
    </row>
    <row r="433" spans="1:8">
      <c r="A433" s="40">
        <v>4</v>
      </c>
      <c r="B433" s="41" t="s">
        <v>420</v>
      </c>
      <c r="C433" s="42">
        <v>2.5</v>
      </c>
      <c r="D433" s="43">
        <v>2</v>
      </c>
      <c r="E433" s="43">
        <v>2</v>
      </c>
      <c r="F433" s="43">
        <v>31</v>
      </c>
      <c r="G433" s="45">
        <f t="shared" si="42"/>
        <v>37.5</v>
      </c>
      <c r="H433" s="46" t="str">
        <f t="shared" si="43"/>
        <v>D</v>
      </c>
    </row>
    <row r="434" spans="1:8">
      <c r="A434" s="40">
        <v>5</v>
      </c>
      <c r="B434" s="41" t="s">
        <v>470</v>
      </c>
      <c r="C434" s="42">
        <v>2.75</v>
      </c>
      <c r="D434" s="43">
        <v>3</v>
      </c>
      <c r="E434" s="43">
        <v>3</v>
      </c>
      <c r="F434" s="43">
        <v>25</v>
      </c>
      <c r="G434" s="45">
        <f t="shared" si="42"/>
        <v>33.75</v>
      </c>
      <c r="H434" s="46" t="str">
        <f t="shared" si="43"/>
        <v>D</v>
      </c>
    </row>
    <row r="435" spans="1:8">
      <c r="A435" s="40">
        <v>6</v>
      </c>
      <c r="B435" s="47" t="s">
        <v>471</v>
      </c>
      <c r="C435" s="43"/>
      <c r="D435" s="43"/>
      <c r="E435" s="43"/>
      <c r="F435" s="43">
        <v>32.5</v>
      </c>
      <c r="G435" s="45">
        <f t="shared" si="42"/>
        <v>32.5</v>
      </c>
      <c r="H435" s="46" t="str">
        <f t="shared" si="43"/>
        <v>E</v>
      </c>
    </row>
    <row r="436" spans="1:8">
      <c r="A436" s="40"/>
      <c r="B436" s="41"/>
      <c r="C436" s="48"/>
      <c r="D436" s="48"/>
      <c r="E436" s="48"/>
      <c r="F436" s="49"/>
      <c r="G436" s="45"/>
      <c r="H436" s="46"/>
    </row>
    <row r="437" spans="1:8">
      <c r="A437" s="40"/>
      <c r="B437" s="41"/>
      <c r="C437" s="50"/>
      <c r="D437" s="50"/>
      <c r="E437" s="50"/>
      <c r="F437" s="51"/>
      <c r="G437" s="45"/>
      <c r="H437" s="46"/>
    </row>
    <row r="438" spans="1:8">
      <c r="A438" s="40"/>
      <c r="B438" s="41"/>
      <c r="C438" s="50"/>
      <c r="D438" s="50"/>
      <c r="E438" s="50"/>
      <c r="F438" s="51"/>
      <c r="G438" s="45"/>
      <c r="H438" s="46"/>
    </row>
    <row r="439" spans="1:8">
      <c r="A439" s="52" t="s">
        <v>401</v>
      </c>
      <c r="B439" s="53"/>
      <c r="C439" s="54"/>
      <c r="D439" s="54"/>
      <c r="E439" s="54"/>
      <c r="F439" s="55"/>
      <c r="G439" s="56">
        <f>SUM(G430:G434)</f>
        <v>228.5</v>
      </c>
      <c r="H439" s="57"/>
    </row>
    <row r="440" spans="1:8">
      <c r="A440" s="52" t="s">
        <v>472</v>
      </c>
      <c r="B440" s="53"/>
      <c r="C440" s="54"/>
      <c r="D440" s="54"/>
      <c r="E440" s="54"/>
      <c r="F440" s="55"/>
      <c r="G440" s="58">
        <f>G439/5</f>
        <v>45.7</v>
      </c>
      <c r="H440" s="57" t="str">
        <f t="shared" ref="H440" si="44">IF(G440&gt;=91,"A1",IF(G440&gt;=81,"A2",IF(G440&gt;=71,"B1",IF(G440&gt;=61,"B2",IF(G440&gt;=51,"C1",IF(G440&gt;=41,"C2",IF(G440&gt;=33,"D","E")))))))</f>
        <v>C2</v>
      </c>
    </row>
    <row r="441" spans="1:8">
      <c r="A441" s="218" t="s">
        <v>473</v>
      </c>
      <c r="B441" s="219"/>
      <c r="C441" s="219"/>
      <c r="D441" s="219"/>
      <c r="E441" s="219"/>
      <c r="F441" s="219"/>
      <c r="G441" s="219"/>
      <c r="H441" s="220"/>
    </row>
    <row r="442" spans="1:8" ht="70.5" customHeight="1">
      <c r="A442" s="221" t="s">
        <v>474</v>
      </c>
      <c r="B442" s="222"/>
      <c r="C442" s="223" t="s">
        <v>475</v>
      </c>
      <c r="D442" s="224"/>
      <c r="E442" s="224"/>
      <c r="F442" s="224"/>
      <c r="G442" s="223" t="s">
        <v>476</v>
      </c>
      <c r="H442" s="225"/>
    </row>
    <row r="445" spans="1:8">
      <c r="A445" s="206" t="s">
        <v>405</v>
      </c>
      <c r="B445" s="207"/>
      <c r="C445" s="207"/>
      <c r="D445" s="207"/>
      <c r="E445" s="207"/>
      <c r="F445" s="207"/>
      <c r="G445" s="207"/>
      <c r="H445" s="208"/>
    </row>
    <row r="446" spans="1:8">
      <c r="A446" s="209" t="s">
        <v>406</v>
      </c>
      <c r="B446" s="210"/>
      <c r="C446" s="210"/>
      <c r="D446" s="210"/>
      <c r="E446" s="210"/>
      <c r="F446" s="210"/>
      <c r="G446" s="210"/>
      <c r="H446" s="211"/>
    </row>
    <row r="447" spans="1:8">
      <c r="A447" s="209" t="s">
        <v>407</v>
      </c>
      <c r="B447" s="210"/>
      <c r="C447" s="210"/>
      <c r="D447" s="210"/>
      <c r="E447" s="210"/>
      <c r="F447" s="210"/>
      <c r="G447" s="210"/>
      <c r="H447" s="211"/>
    </row>
    <row r="448" spans="1:8">
      <c r="A448" s="209" t="s">
        <v>462</v>
      </c>
      <c r="B448" s="210"/>
      <c r="C448" s="210"/>
      <c r="D448" s="210"/>
      <c r="E448" s="210"/>
      <c r="F448" s="210"/>
      <c r="G448" s="210"/>
      <c r="H448" s="211"/>
    </row>
    <row r="449" spans="1:8">
      <c r="A449" s="209" t="s">
        <v>463</v>
      </c>
      <c r="B449" s="210"/>
      <c r="C449" s="210"/>
      <c r="D449" s="210"/>
      <c r="E449" s="210"/>
      <c r="F449" s="210"/>
      <c r="G449" s="210"/>
      <c r="H449" s="211"/>
    </row>
    <row r="450" spans="1:8">
      <c r="A450" s="32" t="s">
        <v>411</v>
      </c>
      <c r="C450" s="30" t="s">
        <v>207</v>
      </c>
      <c r="D450" s="33"/>
      <c r="E450" s="33"/>
      <c r="F450" s="30"/>
      <c r="G450" s="30"/>
      <c r="H450" s="31"/>
    </row>
    <row r="451" spans="1:8">
      <c r="A451" s="32" t="s">
        <v>31</v>
      </c>
      <c r="C451" s="34" t="s">
        <v>208</v>
      </c>
      <c r="D451" s="33"/>
      <c r="E451" s="33"/>
      <c r="F451" s="35" t="s">
        <v>464</v>
      </c>
      <c r="G451" s="35"/>
      <c r="H451" s="36">
        <v>16</v>
      </c>
    </row>
    <row r="452" spans="1:8">
      <c r="A452" s="32" t="s">
        <v>465</v>
      </c>
      <c r="C452" s="37" t="s">
        <v>151</v>
      </c>
      <c r="D452" s="30"/>
      <c r="E452" s="30"/>
      <c r="F452" s="33"/>
      <c r="G452" s="33"/>
      <c r="H452" s="38"/>
    </row>
    <row r="453" spans="1:8">
      <c r="A453" s="32" t="s">
        <v>466</v>
      </c>
      <c r="B453" s="33"/>
      <c r="C453" s="34" t="s">
        <v>490</v>
      </c>
      <c r="D453" s="33"/>
      <c r="E453" s="33"/>
      <c r="F453" s="33" t="s">
        <v>467</v>
      </c>
      <c r="G453" s="33"/>
      <c r="H453" s="39" t="s">
        <v>211</v>
      </c>
    </row>
    <row r="454" spans="1:8">
      <c r="A454" s="212" t="s">
        <v>468</v>
      </c>
      <c r="B454" s="213"/>
      <c r="C454" s="213"/>
      <c r="D454" s="213"/>
      <c r="E454" s="213"/>
      <c r="F454" s="213"/>
      <c r="G454" s="213"/>
      <c r="H454" s="214"/>
    </row>
    <row r="455" spans="1:8">
      <c r="A455" s="215" t="s">
        <v>443</v>
      </c>
      <c r="B455" s="216"/>
      <c r="C455" s="216"/>
      <c r="D455" s="216"/>
      <c r="E455" s="216"/>
      <c r="F455" s="216"/>
      <c r="G455" s="216"/>
      <c r="H455" s="217"/>
    </row>
    <row r="456" spans="1:8">
      <c r="A456" s="226" t="s">
        <v>413</v>
      </c>
      <c r="B456" s="227" t="s">
        <v>414</v>
      </c>
      <c r="C456" s="228" t="s">
        <v>448</v>
      </c>
      <c r="D456" s="228" t="s">
        <v>469</v>
      </c>
      <c r="E456" s="228" t="s">
        <v>450</v>
      </c>
      <c r="F456" s="231" t="s">
        <v>451</v>
      </c>
      <c r="G456" s="228" t="s">
        <v>453</v>
      </c>
      <c r="H456" s="234" t="s">
        <v>416</v>
      </c>
    </row>
    <row r="457" spans="1:8">
      <c r="A457" s="226"/>
      <c r="B457" s="227"/>
      <c r="C457" s="229"/>
      <c r="D457" s="229"/>
      <c r="E457" s="229"/>
      <c r="F457" s="232"/>
      <c r="G457" s="229"/>
      <c r="H457" s="235"/>
    </row>
    <row r="458" spans="1:8" ht="24.6" customHeight="1">
      <c r="A458" s="226"/>
      <c r="B458" s="227"/>
      <c r="C458" s="230"/>
      <c r="D458" s="230"/>
      <c r="E458" s="230"/>
      <c r="F458" s="233"/>
      <c r="G458" s="230"/>
      <c r="H458" s="236"/>
    </row>
    <row r="459" spans="1:8">
      <c r="A459" s="40">
        <v>1</v>
      </c>
      <c r="B459" s="41" t="s">
        <v>417</v>
      </c>
      <c r="C459" s="42">
        <v>8</v>
      </c>
      <c r="D459" s="43">
        <v>3.5</v>
      </c>
      <c r="E459" s="43">
        <v>4</v>
      </c>
      <c r="F459" s="60">
        <v>60.5</v>
      </c>
      <c r="G459" s="45">
        <f>SUM(C459:F459)</f>
        <v>76</v>
      </c>
      <c r="H459" s="46" t="str">
        <f>IF(G459&gt;=91,"A1",IF(G459&gt;=81,"A2",IF(G459&gt;=71,"B1",IF(G459&gt;=61,"B2",IF(G459&gt;=51,"C1",IF(G459&gt;=41,"C2",IF(G459&gt;=33,"D","E")))))))</f>
        <v>B1</v>
      </c>
    </row>
    <row r="460" spans="1:8">
      <c r="A460" s="40">
        <v>2</v>
      </c>
      <c r="B460" s="41" t="s">
        <v>418</v>
      </c>
      <c r="C460" s="42">
        <v>9</v>
      </c>
      <c r="D460" s="43">
        <v>4</v>
      </c>
      <c r="E460" s="43">
        <v>4</v>
      </c>
      <c r="F460" s="43">
        <v>62.5</v>
      </c>
      <c r="G460" s="45">
        <f t="shared" ref="G460:G464" si="45">SUM(C460:F460)</f>
        <v>79.5</v>
      </c>
      <c r="H460" s="46" t="str">
        <f t="shared" ref="H460:H464" si="46">IF(G460&gt;=91,"A1",IF(G460&gt;=81,"A2",IF(G460&gt;=71,"B1",IF(G460&gt;=61,"B2",IF(G460&gt;=51,"C1",IF(G460&gt;=41,"C2",IF(G460&gt;=33,"D","E")))))))</f>
        <v>B1</v>
      </c>
    </row>
    <row r="461" spans="1:8">
      <c r="A461" s="40">
        <v>3</v>
      </c>
      <c r="B461" s="41" t="s">
        <v>419</v>
      </c>
      <c r="C461" s="42">
        <v>7.5</v>
      </c>
      <c r="D461" s="43">
        <v>5</v>
      </c>
      <c r="E461" s="43">
        <v>4</v>
      </c>
      <c r="F461" s="43">
        <v>56.5</v>
      </c>
      <c r="G461" s="45">
        <f t="shared" si="45"/>
        <v>73</v>
      </c>
      <c r="H461" s="46" t="str">
        <f t="shared" si="46"/>
        <v>B1</v>
      </c>
    </row>
    <row r="462" spans="1:8">
      <c r="A462" s="40">
        <v>4</v>
      </c>
      <c r="B462" s="41" t="s">
        <v>420</v>
      </c>
      <c r="C462" s="42">
        <v>7</v>
      </c>
      <c r="D462" s="43">
        <v>3</v>
      </c>
      <c r="E462" s="43">
        <v>3</v>
      </c>
      <c r="F462" s="43">
        <v>41.5</v>
      </c>
      <c r="G462" s="45">
        <f t="shared" si="45"/>
        <v>54.5</v>
      </c>
      <c r="H462" s="46" t="str">
        <f t="shared" si="46"/>
        <v>C1</v>
      </c>
    </row>
    <row r="463" spans="1:8">
      <c r="A463" s="40">
        <v>5</v>
      </c>
      <c r="B463" s="41" t="s">
        <v>470</v>
      </c>
      <c r="C463" s="42">
        <v>8.25</v>
      </c>
      <c r="D463" s="43">
        <v>4</v>
      </c>
      <c r="E463" s="43">
        <v>4</v>
      </c>
      <c r="F463" s="43">
        <v>59.5</v>
      </c>
      <c r="G463" s="45">
        <f t="shared" si="45"/>
        <v>75.75</v>
      </c>
      <c r="H463" s="46" t="str">
        <f t="shared" si="46"/>
        <v>B1</v>
      </c>
    </row>
    <row r="464" spans="1:8">
      <c r="A464" s="40">
        <v>6</v>
      </c>
      <c r="B464" s="47" t="s">
        <v>471</v>
      </c>
      <c r="C464" s="43"/>
      <c r="D464" s="43"/>
      <c r="E464" s="43"/>
      <c r="F464" s="43">
        <v>42.5</v>
      </c>
      <c r="G464" s="45">
        <f t="shared" si="45"/>
        <v>42.5</v>
      </c>
      <c r="H464" s="46" t="str">
        <f t="shared" si="46"/>
        <v>C2</v>
      </c>
    </row>
    <row r="465" spans="1:8">
      <c r="A465" s="40"/>
      <c r="B465" s="41"/>
      <c r="C465" s="48"/>
      <c r="D465" s="48"/>
      <c r="E465" s="48"/>
      <c r="F465" s="49"/>
      <c r="G465" s="45"/>
      <c r="H465" s="46"/>
    </row>
    <row r="466" spans="1:8">
      <c r="A466" s="40"/>
      <c r="B466" s="41"/>
      <c r="C466" s="50"/>
      <c r="D466" s="50"/>
      <c r="E466" s="50"/>
      <c r="F466" s="51"/>
      <c r="G466" s="45"/>
      <c r="H466" s="46"/>
    </row>
    <row r="467" spans="1:8">
      <c r="A467" s="40"/>
      <c r="B467" s="41"/>
      <c r="C467" s="50"/>
      <c r="D467" s="50"/>
      <c r="E467" s="50"/>
      <c r="F467" s="51"/>
      <c r="G467" s="45"/>
      <c r="H467" s="46"/>
    </row>
    <row r="468" spans="1:8">
      <c r="A468" s="52" t="s">
        <v>401</v>
      </c>
      <c r="B468" s="53"/>
      <c r="C468" s="54"/>
      <c r="D468" s="54"/>
      <c r="E468" s="54"/>
      <c r="F468" s="55"/>
      <c r="G468" s="56">
        <f>SUM(G459:G463)</f>
        <v>358.75</v>
      </c>
      <c r="H468" s="57"/>
    </row>
    <row r="469" spans="1:8">
      <c r="A469" s="52" t="s">
        <v>472</v>
      </c>
      <c r="B469" s="53"/>
      <c r="C469" s="54"/>
      <c r="D469" s="54"/>
      <c r="E469" s="54"/>
      <c r="F469" s="55"/>
      <c r="G469" s="58">
        <f>G468/5</f>
        <v>71.75</v>
      </c>
      <c r="H469" s="57" t="str">
        <f t="shared" ref="H469" si="47">IF(G469&gt;=91,"A1",IF(G469&gt;=81,"A2",IF(G469&gt;=71,"B1",IF(G469&gt;=61,"B2",IF(G469&gt;=51,"C1",IF(G469&gt;=41,"C2",IF(G469&gt;=33,"D","E")))))))</f>
        <v>B1</v>
      </c>
    </row>
    <row r="470" spans="1:8">
      <c r="A470" s="218" t="s">
        <v>473</v>
      </c>
      <c r="B470" s="219"/>
      <c r="C470" s="219"/>
      <c r="D470" s="219"/>
      <c r="E470" s="219"/>
      <c r="F470" s="219"/>
      <c r="G470" s="219"/>
      <c r="H470" s="220"/>
    </row>
    <row r="471" spans="1:8" ht="58.5" customHeight="1">
      <c r="A471" s="221" t="s">
        <v>474</v>
      </c>
      <c r="B471" s="222"/>
      <c r="C471" s="223" t="s">
        <v>475</v>
      </c>
      <c r="D471" s="224"/>
      <c r="E471" s="224"/>
      <c r="F471" s="224"/>
      <c r="G471" s="223" t="s">
        <v>476</v>
      </c>
      <c r="H471" s="225"/>
    </row>
    <row r="474" spans="1:8">
      <c r="A474" s="206" t="s">
        <v>405</v>
      </c>
      <c r="B474" s="207"/>
      <c r="C474" s="207"/>
      <c r="D474" s="207"/>
      <c r="E474" s="207"/>
      <c r="F474" s="207"/>
      <c r="G474" s="207"/>
      <c r="H474" s="208"/>
    </row>
    <row r="475" spans="1:8">
      <c r="A475" s="209" t="s">
        <v>406</v>
      </c>
      <c r="B475" s="210"/>
      <c r="C475" s="210"/>
      <c r="D475" s="210"/>
      <c r="E475" s="210"/>
      <c r="F475" s="210"/>
      <c r="G475" s="210"/>
      <c r="H475" s="211"/>
    </row>
    <row r="476" spans="1:8">
      <c r="A476" s="209" t="s">
        <v>407</v>
      </c>
      <c r="B476" s="210"/>
      <c r="C476" s="210"/>
      <c r="D476" s="210"/>
      <c r="E476" s="210"/>
      <c r="F476" s="210"/>
      <c r="G476" s="210"/>
      <c r="H476" s="211"/>
    </row>
    <row r="477" spans="1:8">
      <c r="A477" s="209" t="s">
        <v>462</v>
      </c>
      <c r="B477" s="210"/>
      <c r="C477" s="210"/>
      <c r="D477" s="210"/>
      <c r="E477" s="210"/>
      <c r="F477" s="210"/>
      <c r="G477" s="210"/>
      <c r="H477" s="211"/>
    </row>
    <row r="478" spans="1:8">
      <c r="A478" s="209" t="s">
        <v>463</v>
      </c>
      <c r="B478" s="210"/>
      <c r="C478" s="210"/>
      <c r="D478" s="210"/>
      <c r="E478" s="210"/>
      <c r="F478" s="210"/>
      <c r="G478" s="210"/>
      <c r="H478" s="211"/>
    </row>
    <row r="479" spans="1:8">
      <c r="A479" s="32" t="s">
        <v>411</v>
      </c>
      <c r="C479" s="30" t="s">
        <v>207</v>
      </c>
      <c r="D479" s="33"/>
      <c r="E479" s="33"/>
      <c r="F479" s="30"/>
      <c r="G479" s="30"/>
      <c r="H479" s="31"/>
    </row>
    <row r="480" spans="1:8">
      <c r="A480" s="32" t="s">
        <v>31</v>
      </c>
      <c r="C480" s="34" t="s">
        <v>491</v>
      </c>
      <c r="D480" s="33"/>
      <c r="E480" s="33"/>
      <c r="F480" s="35" t="s">
        <v>464</v>
      </c>
      <c r="G480" s="35"/>
      <c r="H480" s="36">
        <v>17</v>
      </c>
    </row>
    <row r="481" spans="1:8">
      <c r="A481" s="32" t="s">
        <v>465</v>
      </c>
      <c r="C481" s="37" t="s">
        <v>219</v>
      </c>
      <c r="D481" s="30"/>
      <c r="E481" s="30"/>
      <c r="F481" s="33"/>
      <c r="G481" s="33"/>
      <c r="H481" s="38"/>
    </row>
    <row r="482" spans="1:8">
      <c r="A482" s="32" t="s">
        <v>466</v>
      </c>
      <c r="B482" s="33"/>
      <c r="C482" s="34" t="s">
        <v>492</v>
      </c>
      <c r="D482" s="33"/>
      <c r="E482" s="33"/>
      <c r="F482" s="33" t="s">
        <v>467</v>
      </c>
      <c r="G482" s="33"/>
      <c r="H482" s="39" t="s">
        <v>221</v>
      </c>
    </row>
    <row r="483" spans="1:8">
      <c r="A483" s="212" t="s">
        <v>468</v>
      </c>
      <c r="B483" s="213"/>
      <c r="C483" s="213"/>
      <c r="D483" s="213"/>
      <c r="E483" s="213"/>
      <c r="F483" s="213"/>
      <c r="G483" s="213"/>
      <c r="H483" s="214"/>
    </row>
    <row r="484" spans="1:8">
      <c r="A484" s="215" t="s">
        <v>443</v>
      </c>
      <c r="B484" s="216"/>
      <c r="C484" s="216"/>
      <c r="D484" s="216"/>
      <c r="E484" s="216"/>
      <c r="F484" s="216"/>
      <c r="G484" s="216"/>
      <c r="H484" s="217"/>
    </row>
    <row r="485" spans="1:8">
      <c r="A485" s="226" t="s">
        <v>413</v>
      </c>
      <c r="B485" s="227" t="s">
        <v>414</v>
      </c>
      <c r="C485" s="228" t="s">
        <v>448</v>
      </c>
      <c r="D485" s="228" t="s">
        <v>469</v>
      </c>
      <c r="E485" s="228" t="s">
        <v>450</v>
      </c>
      <c r="F485" s="231" t="s">
        <v>451</v>
      </c>
      <c r="G485" s="228" t="s">
        <v>453</v>
      </c>
      <c r="H485" s="234" t="s">
        <v>416</v>
      </c>
    </row>
    <row r="486" spans="1:8">
      <c r="A486" s="226"/>
      <c r="B486" s="227"/>
      <c r="C486" s="229"/>
      <c r="D486" s="229"/>
      <c r="E486" s="229"/>
      <c r="F486" s="232"/>
      <c r="G486" s="229"/>
      <c r="H486" s="235"/>
    </row>
    <row r="487" spans="1:8" ht="23.45" customHeight="1">
      <c r="A487" s="226"/>
      <c r="B487" s="227"/>
      <c r="C487" s="230"/>
      <c r="D487" s="230"/>
      <c r="E487" s="230"/>
      <c r="F487" s="233"/>
      <c r="G487" s="230"/>
      <c r="H487" s="236"/>
    </row>
    <row r="488" spans="1:8">
      <c r="A488" s="40">
        <v>1</v>
      </c>
      <c r="B488" s="41" t="s">
        <v>417</v>
      </c>
      <c r="C488" s="42">
        <v>6.75</v>
      </c>
      <c r="D488" s="43">
        <v>3.5</v>
      </c>
      <c r="E488" s="43">
        <v>3.5</v>
      </c>
      <c r="F488" s="60">
        <v>46.5</v>
      </c>
      <c r="G488" s="45">
        <f>SUM(C488:F488)</f>
        <v>60.25</v>
      </c>
      <c r="H488" s="46" t="str">
        <f>IF(G488&gt;=91,"A1",IF(G488&gt;=81,"A2",IF(G488&gt;=71,"B1",IF(G488&gt;=61,"B2",IF(G488&gt;=51,"C1",IF(G488&gt;=41,"C2",IF(G488&gt;=33,"D","E")))))))</f>
        <v>C1</v>
      </c>
    </row>
    <row r="489" spans="1:8">
      <c r="A489" s="40">
        <v>2</v>
      </c>
      <c r="B489" s="41" t="s">
        <v>418</v>
      </c>
      <c r="C489" s="42">
        <v>5</v>
      </c>
      <c r="D489" s="43">
        <v>3</v>
      </c>
      <c r="E489" s="43">
        <v>3</v>
      </c>
      <c r="F489" s="43">
        <v>36</v>
      </c>
      <c r="G489" s="45">
        <f t="shared" ref="G489:G493" si="48">SUM(C489:F489)</f>
        <v>47</v>
      </c>
      <c r="H489" s="46" t="str">
        <f t="shared" ref="H489:H493" si="49">IF(G489&gt;=91,"A1",IF(G489&gt;=81,"A2",IF(G489&gt;=71,"B1",IF(G489&gt;=61,"B2",IF(G489&gt;=51,"C1",IF(G489&gt;=41,"C2",IF(G489&gt;=33,"D","E")))))))</f>
        <v>C2</v>
      </c>
    </row>
    <row r="490" spans="1:8">
      <c r="A490" s="40">
        <v>3</v>
      </c>
      <c r="B490" s="41" t="s">
        <v>419</v>
      </c>
      <c r="C490" s="42">
        <v>3.5</v>
      </c>
      <c r="D490" s="43">
        <v>4</v>
      </c>
      <c r="E490" s="43">
        <v>3.5</v>
      </c>
      <c r="F490" s="43">
        <v>30.5</v>
      </c>
      <c r="G490" s="45">
        <f t="shared" si="48"/>
        <v>41.5</v>
      </c>
      <c r="H490" s="46" t="str">
        <f t="shared" si="49"/>
        <v>C2</v>
      </c>
    </row>
    <row r="491" spans="1:8">
      <c r="A491" s="40">
        <v>4</v>
      </c>
      <c r="B491" s="41" t="s">
        <v>420</v>
      </c>
      <c r="C491" s="42">
        <v>3.5</v>
      </c>
      <c r="D491" s="43">
        <v>2</v>
      </c>
      <c r="E491" s="43">
        <v>2</v>
      </c>
      <c r="F491" s="43">
        <v>27</v>
      </c>
      <c r="G491" s="45">
        <f t="shared" si="48"/>
        <v>34.5</v>
      </c>
      <c r="H491" s="46" t="str">
        <f t="shared" si="49"/>
        <v>D</v>
      </c>
    </row>
    <row r="492" spans="1:8">
      <c r="A492" s="40">
        <v>5</v>
      </c>
      <c r="B492" s="41" t="s">
        <v>470</v>
      </c>
      <c r="C492" s="42">
        <v>5</v>
      </c>
      <c r="D492" s="43">
        <v>4</v>
      </c>
      <c r="E492" s="43">
        <v>3</v>
      </c>
      <c r="F492" s="43">
        <v>30</v>
      </c>
      <c r="G492" s="45">
        <f t="shared" si="48"/>
        <v>42</v>
      </c>
      <c r="H492" s="46" t="str">
        <f t="shared" si="49"/>
        <v>C2</v>
      </c>
    </row>
    <row r="493" spans="1:8">
      <c r="A493" s="40">
        <v>6</v>
      </c>
      <c r="B493" s="47" t="s">
        <v>471</v>
      </c>
      <c r="C493" s="43"/>
      <c r="D493" s="43"/>
      <c r="E493" s="43"/>
      <c r="F493" s="43">
        <v>22.5</v>
      </c>
      <c r="G493" s="45">
        <f t="shared" si="48"/>
        <v>22.5</v>
      </c>
      <c r="H493" s="46" t="str">
        <f t="shared" si="49"/>
        <v>E</v>
      </c>
    </row>
    <row r="494" spans="1:8">
      <c r="A494" s="40"/>
      <c r="B494" s="41"/>
      <c r="C494" s="48"/>
      <c r="D494" s="48"/>
      <c r="E494" s="48"/>
      <c r="F494" s="49"/>
      <c r="G494" s="45"/>
      <c r="H494" s="46"/>
    </row>
    <row r="495" spans="1:8">
      <c r="A495" s="40"/>
      <c r="B495" s="41"/>
      <c r="C495" s="50"/>
      <c r="D495" s="50"/>
      <c r="E495" s="50"/>
      <c r="F495" s="51"/>
      <c r="G495" s="45"/>
      <c r="H495" s="46"/>
    </row>
    <row r="496" spans="1:8">
      <c r="A496" s="40"/>
      <c r="B496" s="41"/>
      <c r="C496" s="50"/>
      <c r="D496" s="50"/>
      <c r="E496" s="50"/>
      <c r="F496" s="51"/>
      <c r="G496" s="45"/>
      <c r="H496" s="46"/>
    </row>
    <row r="497" spans="1:8">
      <c r="A497" s="52" t="s">
        <v>401</v>
      </c>
      <c r="B497" s="53"/>
      <c r="C497" s="54"/>
      <c r="D497" s="54"/>
      <c r="E497" s="54"/>
      <c r="F497" s="55"/>
      <c r="G497" s="56">
        <f>SUM(G488:G492)</f>
        <v>225.25</v>
      </c>
      <c r="H497" s="57"/>
    </row>
    <row r="498" spans="1:8">
      <c r="A498" s="52" t="s">
        <v>472</v>
      </c>
      <c r="B498" s="53"/>
      <c r="C498" s="54"/>
      <c r="D498" s="54"/>
      <c r="E498" s="54"/>
      <c r="F498" s="55"/>
      <c r="G498" s="58">
        <f>G497/5</f>
        <v>45.05</v>
      </c>
      <c r="H498" s="57" t="str">
        <f t="shared" ref="H498" si="50">IF(G498&gt;=91,"A1",IF(G498&gt;=81,"A2",IF(G498&gt;=71,"B1",IF(G498&gt;=61,"B2",IF(G498&gt;=51,"C1",IF(G498&gt;=41,"C2",IF(G498&gt;=33,"D","E")))))))</f>
        <v>C2</v>
      </c>
    </row>
    <row r="499" spans="1:8">
      <c r="A499" s="218" t="s">
        <v>473</v>
      </c>
      <c r="B499" s="219"/>
      <c r="C499" s="219"/>
      <c r="D499" s="219"/>
      <c r="E499" s="219"/>
      <c r="F499" s="219"/>
      <c r="G499" s="219"/>
      <c r="H499" s="220"/>
    </row>
    <row r="500" spans="1:8" ht="66" customHeight="1">
      <c r="A500" s="221" t="s">
        <v>474</v>
      </c>
      <c r="B500" s="222"/>
      <c r="C500" s="223" t="s">
        <v>475</v>
      </c>
      <c r="D500" s="224"/>
      <c r="E500" s="224"/>
      <c r="F500" s="224"/>
      <c r="G500" s="223" t="s">
        <v>476</v>
      </c>
      <c r="H500" s="225"/>
    </row>
    <row r="503" spans="1:8">
      <c r="A503" s="206" t="s">
        <v>405</v>
      </c>
      <c r="B503" s="207"/>
      <c r="C503" s="207"/>
      <c r="D503" s="207"/>
      <c r="E503" s="207"/>
      <c r="F503" s="207"/>
      <c r="G503" s="207"/>
      <c r="H503" s="208"/>
    </row>
    <row r="504" spans="1:8">
      <c r="A504" s="209" t="s">
        <v>406</v>
      </c>
      <c r="B504" s="210"/>
      <c r="C504" s="210"/>
      <c r="D504" s="210"/>
      <c r="E504" s="210"/>
      <c r="F504" s="210"/>
      <c r="G504" s="210"/>
      <c r="H504" s="211"/>
    </row>
    <row r="505" spans="1:8">
      <c r="A505" s="209" t="s">
        <v>407</v>
      </c>
      <c r="B505" s="210"/>
      <c r="C505" s="210"/>
      <c r="D505" s="210"/>
      <c r="E505" s="210"/>
      <c r="F505" s="210"/>
      <c r="G505" s="210"/>
      <c r="H505" s="211"/>
    </row>
    <row r="506" spans="1:8">
      <c r="A506" s="209" t="s">
        <v>462</v>
      </c>
      <c r="B506" s="210"/>
      <c r="C506" s="210"/>
      <c r="D506" s="210"/>
      <c r="E506" s="210"/>
      <c r="F506" s="210"/>
      <c r="G506" s="210"/>
      <c r="H506" s="211"/>
    </row>
    <row r="507" spans="1:8">
      <c r="A507" s="209" t="s">
        <v>463</v>
      </c>
      <c r="B507" s="210"/>
      <c r="C507" s="210"/>
      <c r="D507" s="210"/>
      <c r="E507" s="210"/>
      <c r="F507" s="210"/>
      <c r="G507" s="210"/>
      <c r="H507" s="211"/>
    </row>
    <row r="508" spans="1:8">
      <c r="A508" s="32" t="s">
        <v>411</v>
      </c>
      <c r="C508" s="30" t="s">
        <v>207</v>
      </c>
      <c r="D508" s="33"/>
      <c r="E508" s="33"/>
      <c r="F508" s="30"/>
      <c r="G508" s="30"/>
      <c r="H508" s="31"/>
    </row>
    <row r="509" spans="1:8">
      <c r="A509" s="32" t="s">
        <v>31</v>
      </c>
      <c r="C509" s="34" t="s">
        <v>224</v>
      </c>
      <c r="D509" s="33"/>
      <c r="E509" s="33"/>
      <c r="F509" s="35" t="s">
        <v>464</v>
      </c>
      <c r="G509" s="35"/>
      <c r="H509" s="36">
        <v>18</v>
      </c>
    </row>
    <row r="510" spans="1:8">
      <c r="A510" s="32" t="s">
        <v>465</v>
      </c>
      <c r="C510" s="37" t="s">
        <v>225</v>
      </c>
      <c r="D510" s="30"/>
      <c r="E510" s="30"/>
      <c r="F510" s="33"/>
      <c r="G510" s="33"/>
      <c r="H510" s="38"/>
    </row>
    <row r="511" spans="1:8">
      <c r="A511" s="32" t="s">
        <v>466</v>
      </c>
      <c r="B511" s="33"/>
      <c r="C511" s="34" t="s">
        <v>228</v>
      </c>
      <c r="D511" s="33"/>
      <c r="E511" s="33"/>
      <c r="F511" s="33" t="s">
        <v>467</v>
      </c>
      <c r="G511" s="33"/>
      <c r="H511" s="39" t="s">
        <v>227</v>
      </c>
    </row>
    <row r="512" spans="1:8">
      <c r="A512" s="212" t="s">
        <v>468</v>
      </c>
      <c r="B512" s="213"/>
      <c r="C512" s="213"/>
      <c r="D512" s="213"/>
      <c r="E512" s="213"/>
      <c r="F512" s="213"/>
      <c r="G512" s="213"/>
      <c r="H512" s="214"/>
    </row>
    <row r="513" spans="1:8">
      <c r="A513" s="215" t="s">
        <v>443</v>
      </c>
      <c r="B513" s="216"/>
      <c r="C513" s="216"/>
      <c r="D513" s="216"/>
      <c r="E513" s="216"/>
      <c r="F513" s="216"/>
      <c r="G513" s="216"/>
      <c r="H513" s="217"/>
    </row>
    <row r="514" spans="1:8">
      <c r="A514" s="226" t="s">
        <v>413</v>
      </c>
      <c r="B514" s="227" t="s">
        <v>414</v>
      </c>
      <c r="C514" s="228" t="s">
        <v>448</v>
      </c>
      <c r="D514" s="228" t="s">
        <v>469</v>
      </c>
      <c r="E514" s="228" t="s">
        <v>450</v>
      </c>
      <c r="F514" s="231" t="s">
        <v>451</v>
      </c>
      <c r="G514" s="228" t="s">
        <v>453</v>
      </c>
      <c r="H514" s="234" t="s">
        <v>416</v>
      </c>
    </row>
    <row r="515" spans="1:8">
      <c r="A515" s="226"/>
      <c r="B515" s="227"/>
      <c r="C515" s="229"/>
      <c r="D515" s="229"/>
      <c r="E515" s="229"/>
      <c r="F515" s="232"/>
      <c r="G515" s="229"/>
      <c r="H515" s="235"/>
    </row>
    <row r="516" spans="1:8" ht="23.45" customHeight="1">
      <c r="A516" s="226"/>
      <c r="B516" s="227"/>
      <c r="C516" s="230"/>
      <c r="D516" s="230"/>
      <c r="E516" s="230"/>
      <c r="F516" s="233"/>
      <c r="G516" s="230"/>
      <c r="H516" s="236"/>
    </row>
    <row r="517" spans="1:8">
      <c r="A517" s="40">
        <v>1</v>
      </c>
      <c r="B517" s="41" t="s">
        <v>417</v>
      </c>
      <c r="C517" s="63">
        <v>7.5</v>
      </c>
      <c r="D517" s="43">
        <v>3</v>
      </c>
      <c r="E517" s="43">
        <v>3</v>
      </c>
      <c r="F517" s="60">
        <v>47.5</v>
      </c>
      <c r="G517" s="45">
        <f>SUM(C517:F517)</f>
        <v>61</v>
      </c>
      <c r="H517" s="46" t="str">
        <f>IF(G517&gt;=91,"A1",IF(G517&gt;=81,"A2",IF(G517&gt;=71,"B1",IF(G517&gt;=61,"B2",IF(G517&gt;=51,"C1",IF(G517&gt;=41,"C2",IF(G517&gt;=33,"D","E")))))))</f>
        <v>B2</v>
      </c>
    </row>
    <row r="518" spans="1:8">
      <c r="A518" s="40">
        <v>2</v>
      </c>
      <c r="B518" s="41" t="s">
        <v>418</v>
      </c>
      <c r="C518" s="63">
        <v>3.5</v>
      </c>
      <c r="D518" s="43">
        <v>3</v>
      </c>
      <c r="E518" s="43">
        <v>3</v>
      </c>
      <c r="F518" s="43">
        <v>27</v>
      </c>
      <c r="G518" s="45">
        <f t="shared" ref="G518:G522" si="51">SUM(C518:F518)</f>
        <v>36.5</v>
      </c>
      <c r="H518" s="46" t="str">
        <f t="shared" ref="H518:H522" si="52">IF(G518&gt;=91,"A1",IF(G518&gt;=81,"A2",IF(G518&gt;=71,"B1",IF(G518&gt;=61,"B2",IF(G518&gt;=51,"C1",IF(G518&gt;=41,"C2",IF(G518&gt;=33,"D","E")))))))</f>
        <v>D</v>
      </c>
    </row>
    <row r="519" spans="1:8">
      <c r="A519" s="40">
        <v>3</v>
      </c>
      <c r="B519" s="41" t="s">
        <v>419</v>
      </c>
      <c r="C519" s="42">
        <v>4</v>
      </c>
      <c r="D519" s="43">
        <v>3</v>
      </c>
      <c r="E519" s="43">
        <v>3</v>
      </c>
      <c r="F519" s="43">
        <v>14</v>
      </c>
      <c r="G519" s="45">
        <f t="shared" si="51"/>
        <v>24</v>
      </c>
      <c r="H519" s="46" t="str">
        <f t="shared" si="52"/>
        <v>E</v>
      </c>
    </row>
    <row r="520" spans="1:8">
      <c r="A520" s="40">
        <v>4</v>
      </c>
      <c r="B520" s="41" t="s">
        <v>420</v>
      </c>
      <c r="C520" s="42">
        <v>5.25</v>
      </c>
      <c r="D520" s="43">
        <v>2</v>
      </c>
      <c r="E520" s="43">
        <v>2</v>
      </c>
      <c r="F520" s="43">
        <v>37</v>
      </c>
      <c r="G520" s="45">
        <f t="shared" si="51"/>
        <v>46.25</v>
      </c>
      <c r="H520" s="46" t="str">
        <f t="shared" si="52"/>
        <v>C2</v>
      </c>
    </row>
    <row r="521" spans="1:8">
      <c r="A521" s="40">
        <v>5</v>
      </c>
      <c r="B521" s="41" t="s">
        <v>470</v>
      </c>
      <c r="C521" s="63">
        <v>6.5</v>
      </c>
      <c r="D521" s="43">
        <v>3</v>
      </c>
      <c r="E521" s="43">
        <v>3</v>
      </c>
      <c r="F521" s="43">
        <v>27</v>
      </c>
      <c r="G521" s="45">
        <f t="shared" si="51"/>
        <v>39.5</v>
      </c>
      <c r="H521" s="46" t="str">
        <f t="shared" si="52"/>
        <v>D</v>
      </c>
    </row>
    <row r="522" spans="1:8">
      <c r="A522" s="40">
        <v>6</v>
      </c>
      <c r="B522" s="47" t="s">
        <v>471</v>
      </c>
      <c r="C522" s="43"/>
      <c r="D522" s="43"/>
      <c r="E522" s="43"/>
      <c r="F522" s="43">
        <v>41</v>
      </c>
      <c r="G522" s="45">
        <f t="shared" si="51"/>
        <v>41</v>
      </c>
      <c r="H522" s="46" t="str">
        <f t="shared" si="52"/>
        <v>C2</v>
      </c>
    </row>
    <row r="523" spans="1:8">
      <c r="A523" s="40"/>
      <c r="B523" s="41"/>
      <c r="C523" s="48"/>
      <c r="D523" s="48"/>
      <c r="E523" s="48"/>
      <c r="F523" s="49"/>
      <c r="G523" s="45"/>
      <c r="H523" s="46"/>
    </row>
    <row r="524" spans="1:8">
      <c r="A524" s="40"/>
      <c r="B524" s="41"/>
      <c r="C524" s="50"/>
      <c r="D524" s="50"/>
      <c r="E524" s="50"/>
      <c r="F524" s="51"/>
      <c r="G524" s="45"/>
      <c r="H524" s="46"/>
    </row>
    <row r="525" spans="1:8">
      <c r="A525" s="40"/>
      <c r="B525" s="41"/>
      <c r="C525" s="50"/>
      <c r="D525" s="50"/>
      <c r="E525" s="50"/>
      <c r="F525" s="51"/>
      <c r="G525" s="45"/>
      <c r="H525" s="46"/>
    </row>
    <row r="526" spans="1:8">
      <c r="A526" s="52" t="s">
        <v>401</v>
      </c>
      <c r="B526" s="53"/>
      <c r="C526" s="54"/>
      <c r="D526" s="54"/>
      <c r="E526" s="54"/>
      <c r="F526" s="55"/>
      <c r="G526" s="56">
        <f>SUM(G517:G521)</f>
        <v>207.25</v>
      </c>
      <c r="H526" s="57"/>
    </row>
    <row r="527" spans="1:8">
      <c r="A527" s="52" t="s">
        <v>472</v>
      </c>
      <c r="B527" s="53"/>
      <c r="C527" s="54"/>
      <c r="D527" s="54"/>
      <c r="E527" s="54"/>
      <c r="F527" s="55"/>
      <c r="G527" s="58">
        <f>G526/5</f>
        <v>41.45</v>
      </c>
      <c r="H527" s="57" t="str">
        <f t="shared" ref="H527" si="53">IF(G527&gt;=91,"A1",IF(G527&gt;=81,"A2",IF(G527&gt;=71,"B1",IF(G527&gt;=61,"B2",IF(G527&gt;=51,"C1",IF(G527&gt;=41,"C2",IF(G527&gt;=33,"D","E")))))))</f>
        <v>C2</v>
      </c>
    </row>
    <row r="528" spans="1:8">
      <c r="A528" s="218" t="s">
        <v>473</v>
      </c>
      <c r="B528" s="219"/>
      <c r="C528" s="219"/>
      <c r="D528" s="219"/>
      <c r="E528" s="219"/>
      <c r="F528" s="219"/>
      <c r="G528" s="219"/>
      <c r="H528" s="220"/>
    </row>
    <row r="529" spans="1:8" ht="70.5" customHeight="1">
      <c r="A529" s="221" t="s">
        <v>474</v>
      </c>
      <c r="B529" s="222"/>
      <c r="C529" s="223" t="s">
        <v>475</v>
      </c>
      <c r="D529" s="224"/>
      <c r="E529" s="224"/>
      <c r="F529" s="224"/>
      <c r="G529" s="223" t="s">
        <v>476</v>
      </c>
      <c r="H529" s="225"/>
    </row>
    <row r="532" spans="1:8">
      <c r="A532" s="206" t="s">
        <v>405</v>
      </c>
      <c r="B532" s="207"/>
      <c r="C532" s="207"/>
      <c r="D532" s="207"/>
      <c r="E532" s="207"/>
      <c r="F532" s="207"/>
      <c r="G532" s="207"/>
      <c r="H532" s="208"/>
    </row>
    <row r="533" spans="1:8">
      <c r="A533" s="209" t="s">
        <v>406</v>
      </c>
      <c r="B533" s="210"/>
      <c r="C533" s="210"/>
      <c r="D533" s="210"/>
      <c r="E533" s="210"/>
      <c r="F533" s="210"/>
      <c r="G533" s="210"/>
      <c r="H533" s="211"/>
    </row>
    <row r="534" spans="1:8">
      <c r="A534" s="209" t="s">
        <v>407</v>
      </c>
      <c r="B534" s="210"/>
      <c r="C534" s="210"/>
      <c r="D534" s="210"/>
      <c r="E534" s="210"/>
      <c r="F534" s="210"/>
      <c r="G534" s="210"/>
      <c r="H534" s="211"/>
    </row>
    <row r="535" spans="1:8">
      <c r="A535" s="209" t="s">
        <v>462</v>
      </c>
      <c r="B535" s="210"/>
      <c r="C535" s="210"/>
      <c r="D535" s="210"/>
      <c r="E535" s="210"/>
      <c r="F535" s="210"/>
      <c r="G535" s="210"/>
      <c r="H535" s="211"/>
    </row>
    <row r="536" spans="1:8">
      <c r="A536" s="209" t="s">
        <v>463</v>
      </c>
      <c r="B536" s="210"/>
      <c r="C536" s="210"/>
      <c r="D536" s="210"/>
      <c r="E536" s="210"/>
      <c r="F536" s="210"/>
      <c r="G536" s="210"/>
      <c r="H536" s="211"/>
    </row>
    <row r="537" spans="1:8">
      <c r="A537" s="32" t="s">
        <v>411</v>
      </c>
      <c r="C537" s="30" t="s">
        <v>207</v>
      </c>
      <c r="D537" s="33"/>
      <c r="E537" s="33"/>
      <c r="F537" s="30"/>
      <c r="G537" s="30"/>
      <c r="H537" s="31"/>
    </row>
    <row r="538" spans="1:8">
      <c r="A538" s="32" t="s">
        <v>31</v>
      </c>
      <c r="C538" s="34" t="s">
        <v>493</v>
      </c>
      <c r="D538" s="33"/>
      <c r="E538" s="33"/>
      <c r="F538" s="35" t="s">
        <v>464</v>
      </c>
      <c r="G538" s="35"/>
      <c r="H538" s="36">
        <v>19</v>
      </c>
    </row>
    <row r="539" spans="1:8">
      <c r="A539" s="32" t="s">
        <v>465</v>
      </c>
      <c r="C539" s="37" t="s">
        <v>233</v>
      </c>
      <c r="D539" s="30"/>
      <c r="E539" s="30"/>
      <c r="F539" s="33"/>
      <c r="G539" s="33"/>
      <c r="H539" s="38"/>
    </row>
    <row r="540" spans="1:8">
      <c r="A540" s="32" t="s">
        <v>466</v>
      </c>
      <c r="B540" s="33"/>
      <c r="C540" s="34" t="s">
        <v>236</v>
      </c>
      <c r="D540" s="33"/>
      <c r="E540" s="33"/>
      <c r="F540" s="33" t="s">
        <v>467</v>
      </c>
      <c r="G540" s="33"/>
      <c r="H540" s="39" t="s">
        <v>235</v>
      </c>
    </row>
    <row r="541" spans="1:8">
      <c r="A541" s="212" t="s">
        <v>468</v>
      </c>
      <c r="B541" s="213"/>
      <c r="C541" s="213"/>
      <c r="D541" s="213"/>
      <c r="E541" s="213"/>
      <c r="F541" s="213"/>
      <c r="G541" s="213"/>
      <c r="H541" s="214"/>
    </row>
    <row r="542" spans="1:8">
      <c r="A542" s="215" t="s">
        <v>443</v>
      </c>
      <c r="B542" s="216"/>
      <c r="C542" s="216"/>
      <c r="D542" s="216"/>
      <c r="E542" s="216"/>
      <c r="F542" s="216"/>
      <c r="G542" s="216"/>
      <c r="H542" s="217"/>
    </row>
    <row r="543" spans="1:8">
      <c r="A543" s="226" t="s">
        <v>413</v>
      </c>
      <c r="B543" s="227" t="s">
        <v>414</v>
      </c>
      <c r="C543" s="228" t="s">
        <v>448</v>
      </c>
      <c r="D543" s="228" t="s">
        <v>469</v>
      </c>
      <c r="E543" s="228" t="s">
        <v>450</v>
      </c>
      <c r="F543" s="231" t="s">
        <v>451</v>
      </c>
      <c r="G543" s="228" t="s">
        <v>453</v>
      </c>
      <c r="H543" s="234" t="s">
        <v>416</v>
      </c>
    </row>
    <row r="544" spans="1:8">
      <c r="A544" s="226"/>
      <c r="B544" s="227"/>
      <c r="C544" s="229"/>
      <c r="D544" s="229"/>
      <c r="E544" s="229"/>
      <c r="F544" s="232"/>
      <c r="G544" s="229"/>
      <c r="H544" s="235"/>
    </row>
    <row r="545" spans="1:8" ht="21" customHeight="1">
      <c r="A545" s="226"/>
      <c r="B545" s="227"/>
      <c r="C545" s="230"/>
      <c r="D545" s="230"/>
      <c r="E545" s="230"/>
      <c r="F545" s="233"/>
      <c r="G545" s="230"/>
      <c r="H545" s="236"/>
    </row>
    <row r="546" spans="1:8">
      <c r="A546" s="40">
        <v>1</v>
      </c>
      <c r="B546" s="41" t="s">
        <v>417</v>
      </c>
      <c r="C546" s="42">
        <v>5.75</v>
      </c>
      <c r="D546" s="43">
        <v>3</v>
      </c>
      <c r="E546" s="43">
        <v>3</v>
      </c>
      <c r="F546" s="60">
        <v>43.5</v>
      </c>
      <c r="G546" s="45">
        <f>SUM(C546:F546)</f>
        <v>55.25</v>
      </c>
      <c r="H546" s="46" t="str">
        <f>IF(G546&gt;=91,"A1",IF(G546&gt;=81,"A2",IF(G546&gt;=71,"B1",IF(G546&gt;=61,"B2",IF(G546&gt;=51,"C1",IF(G546&gt;=41,"C2",IF(G546&gt;=33,"D","E")))))))</f>
        <v>C1</v>
      </c>
    </row>
    <row r="547" spans="1:8">
      <c r="A547" s="40">
        <v>2</v>
      </c>
      <c r="B547" s="41" t="s">
        <v>418</v>
      </c>
      <c r="C547" s="42">
        <v>4.75</v>
      </c>
      <c r="D547" s="43">
        <v>3</v>
      </c>
      <c r="E547" s="43">
        <v>4</v>
      </c>
      <c r="F547" s="43">
        <v>43</v>
      </c>
      <c r="G547" s="45">
        <f t="shared" ref="G547:G551" si="54">SUM(C547:F547)</f>
        <v>54.75</v>
      </c>
      <c r="H547" s="46" t="str">
        <f t="shared" ref="H547:H551" si="55">IF(G547&gt;=91,"A1",IF(G547&gt;=81,"A2",IF(G547&gt;=71,"B1",IF(G547&gt;=61,"B2",IF(G547&gt;=51,"C1",IF(G547&gt;=41,"C2",IF(G547&gt;=33,"D","E")))))))</f>
        <v>C1</v>
      </c>
    </row>
    <row r="548" spans="1:8">
      <c r="A548" s="40">
        <v>3</v>
      </c>
      <c r="B548" s="41" t="s">
        <v>419</v>
      </c>
      <c r="C548" s="42">
        <v>4</v>
      </c>
      <c r="D548" s="43">
        <v>3.5</v>
      </c>
      <c r="E548" s="43">
        <v>3</v>
      </c>
      <c r="F548" s="43">
        <v>17.5</v>
      </c>
      <c r="G548" s="45">
        <f t="shared" si="54"/>
        <v>28</v>
      </c>
      <c r="H548" s="46" t="str">
        <f t="shared" si="55"/>
        <v>E</v>
      </c>
    </row>
    <row r="549" spans="1:8">
      <c r="A549" s="40">
        <v>4</v>
      </c>
      <c r="B549" s="41" t="s">
        <v>420</v>
      </c>
      <c r="C549" s="42">
        <v>2</v>
      </c>
      <c r="D549" s="43">
        <v>2</v>
      </c>
      <c r="E549" s="43">
        <v>2</v>
      </c>
      <c r="F549" s="43">
        <v>27.5</v>
      </c>
      <c r="G549" s="45">
        <f t="shared" si="54"/>
        <v>33.5</v>
      </c>
      <c r="H549" s="46" t="str">
        <f t="shared" si="55"/>
        <v>D</v>
      </c>
    </row>
    <row r="550" spans="1:8">
      <c r="A550" s="40">
        <v>5</v>
      </c>
      <c r="B550" s="41" t="s">
        <v>470</v>
      </c>
      <c r="C550" s="42">
        <v>4.25</v>
      </c>
      <c r="D550" s="43">
        <v>4</v>
      </c>
      <c r="E550" s="43">
        <v>3</v>
      </c>
      <c r="F550" s="43">
        <v>38.5</v>
      </c>
      <c r="G550" s="45">
        <f t="shared" si="54"/>
        <v>49.75</v>
      </c>
      <c r="H550" s="46" t="str">
        <f t="shared" si="55"/>
        <v>C2</v>
      </c>
    </row>
    <row r="551" spans="1:8">
      <c r="A551" s="40">
        <v>6</v>
      </c>
      <c r="B551" s="47" t="s">
        <v>471</v>
      </c>
      <c r="C551" s="43"/>
      <c r="D551" s="43"/>
      <c r="E551" s="43"/>
      <c r="F551" s="43">
        <v>25.5</v>
      </c>
      <c r="G551" s="45">
        <f t="shared" si="54"/>
        <v>25.5</v>
      </c>
      <c r="H551" s="46" t="str">
        <f t="shared" si="55"/>
        <v>E</v>
      </c>
    </row>
    <row r="552" spans="1:8">
      <c r="A552" s="40"/>
      <c r="B552" s="41"/>
      <c r="C552" s="48"/>
      <c r="D552" s="48"/>
      <c r="E552" s="48"/>
      <c r="F552" s="49"/>
      <c r="G552" s="45"/>
      <c r="H552" s="46"/>
    </row>
    <row r="553" spans="1:8">
      <c r="A553" s="40"/>
      <c r="B553" s="41"/>
      <c r="C553" s="50"/>
      <c r="D553" s="50"/>
      <c r="E553" s="50"/>
      <c r="F553" s="51"/>
      <c r="G553" s="45"/>
      <c r="H553" s="46"/>
    </row>
    <row r="554" spans="1:8">
      <c r="A554" s="40"/>
      <c r="B554" s="41"/>
      <c r="C554" s="50"/>
      <c r="D554" s="50"/>
      <c r="E554" s="50"/>
      <c r="F554" s="51"/>
      <c r="G554" s="45"/>
      <c r="H554" s="46"/>
    </row>
    <row r="555" spans="1:8">
      <c r="A555" s="52" t="s">
        <v>401</v>
      </c>
      <c r="B555" s="53"/>
      <c r="C555" s="54"/>
      <c r="D555" s="54"/>
      <c r="E555" s="54"/>
      <c r="F555" s="55"/>
      <c r="G555" s="56">
        <f>SUM(G546:G550)</f>
        <v>221.25</v>
      </c>
      <c r="H555" s="57"/>
    </row>
    <row r="556" spans="1:8">
      <c r="A556" s="52" t="s">
        <v>472</v>
      </c>
      <c r="B556" s="53"/>
      <c r="C556" s="54"/>
      <c r="D556" s="54"/>
      <c r="E556" s="54"/>
      <c r="F556" s="55"/>
      <c r="G556" s="58">
        <f>G555/5</f>
        <v>44.25</v>
      </c>
      <c r="H556" s="57" t="str">
        <f t="shared" ref="H556" si="56">IF(G556&gt;=91,"A1",IF(G556&gt;=81,"A2",IF(G556&gt;=71,"B1",IF(G556&gt;=61,"B2",IF(G556&gt;=51,"C1",IF(G556&gt;=41,"C2",IF(G556&gt;=33,"D","E")))))))</f>
        <v>C2</v>
      </c>
    </row>
    <row r="557" spans="1:8">
      <c r="A557" s="218" t="s">
        <v>473</v>
      </c>
      <c r="B557" s="219"/>
      <c r="C557" s="219"/>
      <c r="D557" s="219"/>
      <c r="E557" s="219"/>
      <c r="F557" s="219"/>
      <c r="G557" s="219"/>
      <c r="H557" s="220"/>
    </row>
    <row r="558" spans="1:8" ht="70.5" customHeight="1">
      <c r="A558" s="221" t="s">
        <v>474</v>
      </c>
      <c r="B558" s="222"/>
      <c r="C558" s="223" t="s">
        <v>475</v>
      </c>
      <c r="D558" s="224"/>
      <c r="E558" s="224"/>
      <c r="F558" s="224"/>
      <c r="G558" s="223" t="s">
        <v>476</v>
      </c>
      <c r="H558" s="225"/>
    </row>
    <row r="561" spans="1:8">
      <c r="A561" s="206" t="s">
        <v>405</v>
      </c>
      <c r="B561" s="207"/>
      <c r="C561" s="207"/>
      <c r="D561" s="207"/>
      <c r="E561" s="207"/>
      <c r="F561" s="207"/>
      <c r="G561" s="207"/>
      <c r="H561" s="208"/>
    </row>
    <row r="562" spans="1:8">
      <c r="A562" s="209" t="s">
        <v>406</v>
      </c>
      <c r="B562" s="210"/>
      <c r="C562" s="210"/>
      <c r="D562" s="210"/>
      <c r="E562" s="210"/>
      <c r="F562" s="210"/>
      <c r="G562" s="210"/>
      <c r="H562" s="211"/>
    </row>
    <row r="563" spans="1:8">
      <c r="A563" s="209" t="s">
        <v>407</v>
      </c>
      <c r="B563" s="210"/>
      <c r="C563" s="210"/>
      <c r="D563" s="210"/>
      <c r="E563" s="210"/>
      <c r="F563" s="210"/>
      <c r="G563" s="210"/>
      <c r="H563" s="211"/>
    </row>
    <row r="564" spans="1:8">
      <c r="A564" s="209" t="s">
        <v>462</v>
      </c>
      <c r="B564" s="210"/>
      <c r="C564" s="210"/>
      <c r="D564" s="210"/>
      <c r="E564" s="210"/>
      <c r="F564" s="210"/>
      <c r="G564" s="210"/>
      <c r="H564" s="211"/>
    </row>
    <row r="565" spans="1:8">
      <c r="A565" s="209" t="s">
        <v>463</v>
      </c>
      <c r="B565" s="210"/>
      <c r="C565" s="210"/>
      <c r="D565" s="210"/>
      <c r="E565" s="210"/>
      <c r="F565" s="210"/>
      <c r="G565" s="210"/>
      <c r="H565" s="211"/>
    </row>
    <row r="566" spans="1:8">
      <c r="A566" s="32" t="s">
        <v>411</v>
      </c>
      <c r="C566" s="30" t="s">
        <v>207</v>
      </c>
      <c r="D566" s="33"/>
      <c r="E566" s="33"/>
      <c r="F566" s="30"/>
      <c r="G566" s="30"/>
      <c r="H566" s="31"/>
    </row>
    <row r="567" spans="1:8">
      <c r="A567" s="32" t="s">
        <v>31</v>
      </c>
      <c r="C567" s="34" t="s">
        <v>242</v>
      </c>
      <c r="D567" s="33"/>
      <c r="E567" s="33"/>
      <c r="F567" s="35" t="s">
        <v>464</v>
      </c>
      <c r="G567" s="35"/>
      <c r="H567" s="36">
        <v>20</v>
      </c>
    </row>
    <row r="568" spans="1:8">
      <c r="A568" s="32" t="s">
        <v>465</v>
      </c>
      <c r="C568" s="37" t="s">
        <v>243</v>
      </c>
      <c r="D568" s="30"/>
      <c r="E568" s="30"/>
      <c r="F568" s="33"/>
      <c r="G568" s="33"/>
      <c r="H568" s="38"/>
    </row>
    <row r="569" spans="1:8">
      <c r="A569" s="32" t="s">
        <v>466</v>
      </c>
      <c r="B569" s="33"/>
      <c r="C569" s="34" t="s">
        <v>246</v>
      </c>
      <c r="D569" s="33"/>
      <c r="E569" s="33"/>
      <c r="F569" s="33" t="s">
        <v>467</v>
      </c>
      <c r="G569" s="33"/>
      <c r="H569" s="39" t="s">
        <v>245</v>
      </c>
    </row>
    <row r="570" spans="1:8">
      <c r="A570" s="212" t="s">
        <v>468</v>
      </c>
      <c r="B570" s="213"/>
      <c r="C570" s="213"/>
      <c r="D570" s="213"/>
      <c r="E570" s="213"/>
      <c r="F570" s="213"/>
      <c r="G570" s="213"/>
      <c r="H570" s="214"/>
    </row>
    <row r="571" spans="1:8">
      <c r="A571" s="215" t="s">
        <v>443</v>
      </c>
      <c r="B571" s="216"/>
      <c r="C571" s="216"/>
      <c r="D571" s="216"/>
      <c r="E571" s="216"/>
      <c r="F571" s="216"/>
      <c r="G571" s="216"/>
      <c r="H571" s="217"/>
    </row>
    <row r="572" spans="1:8">
      <c r="A572" s="226" t="s">
        <v>413</v>
      </c>
      <c r="B572" s="227" t="s">
        <v>414</v>
      </c>
      <c r="C572" s="228" t="s">
        <v>448</v>
      </c>
      <c r="D572" s="228" t="s">
        <v>469</v>
      </c>
      <c r="E572" s="228" t="s">
        <v>450</v>
      </c>
      <c r="F572" s="231" t="s">
        <v>451</v>
      </c>
      <c r="G572" s="228" t="s">
        <v>453</v>
      </c>
      <c r="H572" s="234" t="s">
        <v>416</v>
      </c>
    </row>
    <row r="573" spans="1:8">
      <c r="A573" s="226"/>
      <c r="B573" s="227"/>
      <c r="C573" s="229"/>
      <c r="D573" s="229"/>
      <c r="E573" s="229"/>
      <c r="F573" s="232"/>
      <c r="G573" s="229"/>
      <c r="H573" s="235"/>
    </row>
    <row r="574" spans="1:8" ht="23.45" customHeight="1">
      <c r="A574" s="226"/>
      <c r="B574" s="227"/>
      <c r="C574" s="230"/>
      <c r="D574" s="230"/>
      <c r="E574" s="230"/>
      <c r="F574" s="233"/>
      <c r="G574" s="230"/>
      <c r="H574" s="236"/>
    </row>
    <row r="575" spans="1:8">
      <c r="A575" s="40">
        <v>1</v>
      </c>
      <c r="B575" s="41" t="s">
        <v>417</v>
      </c>
      <c r="C575" s="42">
        <v>7.25</v>
      </c>
      <c r="D575" s="43">
        <v>3</v>
      </c>
      <c r="E575" s="43">
        <v>3</v>
      </c>
      <c r="F575" s="60">
        <v>47.5</v>
      </c>
      <c r="G575" s="45">
        <f>SUM(C575:F575)</f>
        <v>60.75</v>
      </c>
      <c r="H575" s="46" t="str">
        <f>IF(G575&gt;=91,"A1",IF(G575&gt;=81,"A2",IF(G575&gt;=71,"B1",IF(G575&gt;=61,"B2",IF(G575&gt;=51,"C1",IF(G575&gt;=41,"C2",IF(G575&gt;=33,"D","E")))))))</f>
        <v>C1</v>
      </c>
    </row>
    <row r="576" spans="1:8">
      <c r="A576" s="40">
        <v>2</v>
      </c>
      <c r="B576" s="41" t="s">
        <v>418</v>
      </c>
      <c r="C576" s="42">
        <v>3.75</v>
      </c>
      <c r="D576" s="43">
        <v>3</v>
      </c>
      <c r="E576" s="43">
        <v>3</v>
      </c>
      <c r="F576" s="43">
        <v>34</v>
      </c>
      <c r="G576" s="45">
        <f t="shared" ref="G576:G580" si="57">SUM(C576:F576)</f>
        <v>43.75</v>
      </c>
      <c r="H576" s="46" t="str">
        <f t="shared" ref="H576:H580" si="58">IF(G576&gt;=91,"A1",IF(G576&gt;=81,"A2",IF(G576&gt;=71,"B1",IF(G576&gt;=61,"B2",IF(G576&gt;=51,"C1",IF(G576&gt;=41,"C2",IF(G576&gt;=33,"D","E")))))))</f>
        <v>C2</v>
      </c>
    </row>
    <row r="577" spans="1:8">
      <c r="A577" s="40">
        <v>3</v>
      </c>
      <c r="B577" s="41" t="s">
        <v>419</v>
      </c>
      <c r="C577" s="42">
        <v>3.5</v>
      </c>
      <c r="D577" s="43"/>
      <c r="E577" s="43">
        <v>3</v>
      </c>
      <c r="F577" s="43">
        <v>21</v>
      </c>
      <c r="G577" s="45">
        <f t="shared" si="57"/>
        <v>27.5</v>
      </c>
      <c r="H577" s="46" t="str">
        <f t="shared" si="58"/>
        <v>E</v>
      </c>
    </row>
    <row r="578" spans="1:8">
      <c r="A578" s="40">
        <v>4</v>
      </c>
      <c r="B578" s="41" t="s">
        <v>420</v>
      </c>
      <c r="C578" s="42">
        <v>3.5</v>
      </c>
      <c r="D578" s="43">
        <v>2</v>
      </c>
      <c r="E578" s="43">
        <v>2</v>
      </c>
      <c r="F578" s="43">
        <v>21.5</v>
      </c>
      <c r="G578" s="45">
        <f t="shared" si="57"/>
        <v>29</v>
      </c>
      <c r="H578" s="46" t="str">
        <f t="shared" si="58"/>
        <v>E</v>
      </c>
    </row>
    <row r="579" spans="1:8">
      <c r="A579" s="40">
        <v>5</v>
      </c>
      <c r="B579" s="41" t="s">
        <v>470</v>
      </c>
      <c r="C579" s="42">
        <v>5.25</v>
      </c>
      <c r="D579" s="43">
        <v>3.5</v>
      </c>
      <c r="E579" s="43">
        <v>3</v>
      </c>
      <c r="F579" s="43">
        <v>33.5</v>
      </c>
      <c r="G579" s="45">
        <f t="shared" si="57"/>
        <v>45.25</v>
      </c>
      <c r="H579" s="46" t="str">
        <f t="shared" si="58"/>
        <v>C2</v>
      </c>
    </row>
    <row r="580" spans="1:8">
      <c r="A580" s="40">
        <v>6</v>
      </c>
      <c r="B580" s="47" t="s">
        <v>471</v>
      </c>
      <c r="C580" s="43"/>
      <c r="D580" s="43"/>
      <c r="E580" s="43"/>
      <c r="F580" s="43">
        <v>33.5</v>
      </c>
      <c r="G580" s="45">
        <f t="shared" si="57"/>
        <v>33.5</v>
      </c>
      <c r="H580" s="46" t="str">
        <f t="shared" si="58"/>
        <v>D</v>
      </c>
    </row>
    <row r="581" spans="1:8">
      <c r="A581" s="40"/>
      <c r="B581" s="41"/>
      <c r="C581" s="48"/>
      <c r="D581" s="48"/>
      <c r="E581" s="48"/>
      <c r="F581" s="49"/>
      <c r="G581" s="45"/>
      <c r="H581" s="46"/>
    </row>
    <row r="582" spans="1:8">
      <c r="A582" s="40"/>
      <c r="B582" s="41"/>
      <c r="C582" s="50"/>
      <c r="D582" s="50"/>
      <c r="E582" s="50"/>
      <c r="F582" s="51"/>
      <c r="G582" s="45"/>
      <c r="H582" s="46"/>
    </row>
    <row r="583" spans="1:8">
      <c r="A583" s="40"/>
      <c r="B583" s="41"/>
      <c r="C583" s="50"/>
      <c r="D583" s="50"/>
      <c r="E583" s="50"/>
      <c r="F583" s="51"/>
      <c r="G583" s="45"/>
      <c r="H583" s="46"/>
    </row>
    <row r="584" spans="1:8">
      <c r="A584" s="52" t="s">
        <v>401</v>
      </c>
      <c r="B584" s="53"/>
      <c r="C584" s="54"/>
      <c r="D584" s="54"/>
      <c r="E584" s="54"/>
      <c r="F584" s="55"/>
      <c r="G584" s="56">
        <f>SUM(G575:G579)</f>
        <v>206.25</v>
      </c>
      <c r="H584" s="57"/>
    </row>
    <row r="585" spans="1:8">
      <c r="A585" s="52" t="s">
        <v>472</v>
      </c>
      <c r="B585" s="53"/>
      <c r="C585" s="54"/>
      <c r="D585" s="54"/>
      <c r="E585" s="54"/>
      <c r="F585" s="55"/>
      <c r="G585" s="58">
        <f>G584/5</f>
        <v>41.25</v>
      </c>
      <c r="H585" s="57" t="str">
        <f t="shared" ref="H585" si="59">IF(G585&gt;=91,"A1",IF(G585&gt;=81,"A2",IF(G585&gt;=71,"B1",IF(G585&gt;=61,"B2",IF(G585&gt;=51,"C1",IF(G585&gt;=41,"C2",IF(G585&gt;=33,"D","E")))))))</f>
        <v>C2</v>
      </c>
    </row>
    <row r="586" spans="1:8">
      <c r="A586" s="218" t="s">
        <v>473</v>
      </c>
      <c r="B586" s="219"/>
      <c r="C586" s="219"/>
      <c r="D586" s="219"/>
      <c r="E586" s="219"/>
      <c r="F586" s="219"/>
      <c r="G586" s="219"/>
      <c r="H586" s="220"/>
    </row>
    <row r="587" spans="1:8" ht="69" customHeight="1">
      <c r="A587" s="221" t="s">
        <v>474</v>
      </c>
      <c r="B587" s="222"/>
      <c r="C587" s="223" t="s">
        <v>475</v>
      </c>
      <c r="D587" s="224"/>
      <c r="E587" s="224"/>
      <c r="F587" s="224"/>
      <c r="G587" s="223" t="s">
        <v>476</v>
      </c>
      <c r="H587" s="225"/>
    </row>
    <row r="590" spans="1:8">
      <c r="A590" s="206" t="s">
        <v>405</v>
      </c>
      <c r="B590" s="207"/>
      <c r="C590" s="207"/>
      <c r="D590" s="207"/>
      <c r="E590" s="207"/>
      <c r="F590" s="207"/>
      <c r="G590" s="207"/>
      <c r="H590" s="208"/>
    </row>
    <row r="591" spans="1:8">
      <c r="A591" s="209" t="s">
        <v>406</v>
      </c>
      <c r="B591" s="210"/>
      <c r="C591" s="210"/>
      <c r="D591" s="210"/>
      <c r="E591" s="210"/>
      <c r="F591" s="210"/>
      <c r="G591" s="210"/>
      <c r="H591" s="211"/>
    </row>
    <row r="592" spans="1:8">
      <c r="A592" s="209" t="s">
        <v>407</v>
      </c>
      <c r="B592" s="210"/>
      <c r="C592" s="210"/>
      <c r="D592" s="210"/>
      <c r="E592" s="210"/>
      <c r="F592" s="210"/>
      <c r="G592" s="210"/>
      <c r="H592" s="211"/>
    </row>
    <row r="593" spans="1:8">
      <c r="A593" s="209" t="s">
        <v>462</v>
      </c>
      <c r="B593" s="210"/>
      <c r="C593" s="210"/>
      <c r="D593" s="210"/>
      <c r="E593" s="210"/>
      <c r="F593" s="210"/>
      <c r="G593" s="210"/>
      <c r="H593" s="211"/>
    </row>
    <row r="594" spans="1:8">
      <c r="A594" s="209" t="s">
        <v>463</v>
      </c>
      <c r="B594" s="210"/>
      <c r="C594" s="210"/>
      <c r="D594" s="210"/>
      <c r="E594" s="210"/>
      <c r="F594" s="210"/>
      <c r="G594" s="210"/>
      <c r="H594" s="211"/>
    </row>
    <row r="595" spans="1:8">
      <c r="A595" s="32" t="s">
        <v>411</v>
      </c>
      <c r="C595" s="30" t="s">
        <v>207</v>
      </c>
      <c r="D595" s="33"/>
      <c r="E595" s="33"/>
      <c r="F595" s="30"/>
      <c r="G595" s="30"/>
      <c r="H595" s="31"/>
    </row>
    <row r="596" spans="1:8">
      <c r="A596" s="32" t="s">
        <v>31</v>
      </c>
      <c r="C596" s="34" t="s">
        <v>254</v>
      </c>
      <c r="D596" s="33"/>
      <c r="E596" s="33"/>
      <c r="F596" s="35" t="s">
        <v>464</v>
      </c>
      <c r="G596" s="35"/>
      <c r="H596" s="36">
        <v>21</v>
      </c>
    </row>
    <row r="597" spans="1:8">
      <c r="A597" s="32" t="s">
        <v>465</v>
      </c>
      <c r="C597" s="37" t="s">
        <v>256</v>
      </c>
      <c r="D597" s="30"/>
      <c r="E597" s="30"/>
      <c r="F597" s="33"/>
      <c r="G597" s="33"/>
      <c r="H597" s="38"/>
    </row>
    <row r="598" spans="1:8">
      <c r="A598" s="32" t="s">
        <v>466</v>
      </c>
      <c r="B598" s="33"/>
      <c r="C598" s="34" t="s">
        <v>258</v>
      </c>
      <c r="D598" s="33"/>
      <c r="E598" s="33"/>
      <c r="F598" s="33" t="s">
        <v>467</v>
      </c>
      <c r="G598" s="33"/>
      <c r="H598" s="39" t="s">
        <v>259</v>
      </c>
    </row>
    <row r="599" spans="1:8">
      <c r="A599" s="212" t="s">
        <v>468</v>
      </c>
      <c r="B599" s="213"/>
      <c r="C599" s="213"/>
      <c r="D599" s="213"/>
      <c r="E599" s="213"/>
      <c r="F599" s="213"/>
      <c r="G599" s="213"/>
      <c r="H599" s="214"/>
    </row>
    <row r="600" spans="1:8">
      <c r="A600" s="215" t="s">
        <v>443</v>
      </c>
      <c r="B600" s="216"/>
      <c r="C600" s="216"/>
      <c r="D600" s="216"/>
      <c r="E600" s="216"/>
      <c r="F600" s="216"/>
      <c r="G600" s="216"/>
      <c r="H600" s="217"/>
    </row>
    <row r="601" spans="1:8">
      <c r="A601" s="226" t="s">
        <v>413</v>
      </c>
      <c r="B601" s="227" t="s">
        <v>414</v>
      </c>
      <c r="C601" s="228" t="s">
        <v>448</v>
      </c>
      <c r="D601" s="228" t="s">
        <v>469</v>
      </c>
      <c r="E601" s="228" t="s">
        <v>450</v>
      </c>
      <c r="F601" s="231" t="s">
        <v>451</v>
      </c>
      <c r="G601" s="228" t="s">
        <v>453</v>
      </c>
      <c r="H601" s="234" t="s">
        <v>416</v>
      </c>
    </row>
    <row r="602" spans="1:8">
      <c r="A602" s="226"/>
      <c r="B602" s="227"/>
      <c r="C602" s="229"/>
      <c r="D602" s="229"/>
      <c r="E602" s="229"/>
      <c r="F602" s="232"/>
      <c r="G602" s="229"/>
      <c r="H602" s="235"/>
    </row>
    <row r="603" spans="1:8">
      <c r="A603" s="226"/>
      <c r="B603" s="227"/>
      <c r="C603" s="230"/>
      <c r="D603" s="230"/>
      <c r="E603" s="230"/>
      <c r="F603" s="233"/>
      <c r="G603" s="230"/>
      <c r="H603" s="236"/>
    </row>
    <row r="604" spans="1:8">
      <c r="A604" s="40">
        <v>1</v>
      </c>
      <c r="B604" s="41" t="s">
        <v>417</v>
      </c>
      <c r="C604" s="63">
        <v>8.5</v>
      </c>
      <c r="D604" s="43">
        <v>3.5</v>
      </c>
      <c r="E604" s="43">
        <v>3.5</v>
      </c>
      <c r="F604" s="60">
        <v>56.5</v>
      </c>
      <c r="G604" s="45">
        <f>SUM(C604:F604)</f>
        <v>72</v>
      </c>
      <c r="H604" s="46" t="str">
        <f>IF(G604&gt;=91,"A1",IF(G604&gt;=81,"A2",IF(G604&gt;=71,"B1",IF(G604&gt;=61,"B2",IF(G604&gt;=51,"C1",IF(G604&gt;=41,"C2",IF(G604&gt;=33,"D","E")))))))</f>
        <v>B1</v>
      </c>
    </row>
    <row r="605" spans="1:8">
      <c r="A605" s="40">
        <v>2</v>
      </c>
      <c r="B605" s="41" t="s">
        <v>418</v>
      </c>
      <c r="C605" s="63">
        <v>4.75</v>
      </c>
      <c r="D605" s="43">
        <v>3</v>
      </c>
      <c r="E605" s="43">
        <v>4</v>
      </c>
      <c r="F605" s="43">
        <v>52</v>
      </c>
      <c r="G605" s="45">
        <f t="shared" ref="G605:G609" si="60">SUM(C605:F605)</f>
        <v>63.75</v>
      </c>
      <c r="H605" s="46" t="str">
        <f t="shared" ref="H605:H609" si="61">IF(G605&gt;=91,"A1",IF(G605&gt;=81,"A2",IF(G605&gt;=71,"B1",IF(G605&gt;=61,"B2",IF(G605&gt;=51,"C1",IF(G605&gt;=41,"C2",IF(G605&gt;=33,"D","E")))))))</f>
        <v>B2</v>
      </c>
    </row>
    <row r="606" spans="1:8">
      <c r="A606" s="40">
        <v>3</v>
      </c>
      <c r="B606" s="41" t="s">
        <v>419</v>
      </c>
      <c r="C606" s="63">
        <v>8.5</v>
      </c>
      <c r="D606" s="43">
        <v>5</v>
      </c>
      <c r="E606" s="43">
        <v>4</v>
      </c>
      <c r="F606" s="43">
        <v>29.5</v>
      </c>
      <c r="G606" s="45">
        <f t="shared" si="60"/>
        <v>47</v>
      </c>
      <c r="H606" s="46" t="str">
        <f t="shared" si="61"/>
        <v>C2</v>
      </c>
    </row>
    <row r="607" spans="1:8">
      <c r="A607" s="40">
        <v>4</v>
      </c>
      <c r="B607" s="41" t="s">
        <v>420</v>
      </c>
      <c r="C607" s="63">
        <v>7</v>
      </c>
      <c r="D607" s="43">
        <v>4</v>
      </c>
      <c r="E607" s="43">
        <v>4</v>
      </c>
      <c r="F607" s="43">
        <v>50</v>
      </c>
      <c r="G607" s="45">
        <f t="shared" si="60"/>
        <v>65</v>
      </c>
      <c r="H607" s="46" t="str">
        <f t="shared" si="61"/>
        <v>B2</v>
      </c>
    </row>
    <row r="608" spans="1:8">
      <c r="A608" s="40">
        <v>5</v>
      </c>
      <c r="B608" s="41" t="s">
        <v>470</v>
      </c>
      <c r="C608" s="63">
        <v>8.5</v>
      </c>
      <c r="D608" s="43">
        <v>4</v>
      </c>
      <c r="E608" s="43">
        <v>5</v>
      </c>
      <c r="F608" s="43">
        <v>45</v>
      </c>
      <c r="G608" s="45">
        <f t="shared" si="60"/>
        <v>62.5</v>
      </c>
      <c r="H608" s="46" t="str">
        <f t="shared" si="61"/>
        <v>B2</v>
      </c>
    </row>
    <row r="609" spans="1:8">
      <c r="A609" s="40">
        <v>6</v>
      </c>
      <c r="B609" s="47" t="s">
        <v>471</v>
      </c>
      <c r="C609" s="43"/>
      <c r="D609" s="43"/>
      <c r="E609" s="43"/>
      <c r="F609" s="43">
        <v>27.5</v>
      </c>
      <c r="G609" s="45">
        <f t="shared" si="60"/>
        <v>27.5</v>
      </c>
      <c r="H609" s="46" t="str">
        <f t="shared" si="61"/>
        <v>E</v>
      </c>
    </row>
    <row r="610" spans="1:8">
      <c r="A610" s="40"/>
      <c r="B610" s="41"/>
      <c r="C610" s="48"/>
      <c r="D610" s="48"/>
      <c r="E610" s="48"/>
      <c r="F610" s="49"/>
      <c r="G610" s="45"/>
      <c r="H610" s="46"/>
    </row>
    <row r="611" spans="1:8">
      <c r="A611" s="40"/>
      <c r="B611" s="41"/>
      <c r="C611" s="50"/>
      <c r="D611" s="50"/>
      <c r="E611" s="50"/>
      <c r="F611" s="51"/>
      <c r="G611" s="45"/>
      <c r="H611" s="46"/>
    </row>
    <row r="612" spans="1:8">
      <c r="A612" s="40"/>
      <c r="B612" s="41"/>
      <c r="C612" s="50"/>
      <c r="D612" s="50"/>
      <c r="E612" s="50"/>
      <c r="F612" s="51"/>
      <c r="G612" s="45"/>
      <c r="H612" s="46"/>
    </row>
    <row r="613" spans="1:8">
      <c r="A613" s="52" t="s">
        <v>401</v>
      </c>
      <c r="B613" s="53"/>
      <c r="C613" s="54"/>
      <c r="D613" s="54"/>
      <c r="E613" s="54"/>
      <c r="F613" s="55"/>
      <c r="G613" s="56">
        <f>SUM(G604:G608)</f>
        <v>310.25</v>
      </c>
      <c r="H613" s="57"/>
    </row>
    <row r="614" spans="1:8">
      <c r="A614" s="52" t="s">
        <v>472</v>
      </c>
      <c r="B614" s="53"/>
      <c r="C614" s="54"/>
      <c r="D614" s="54"/>
      <c r="E614" s="54"/>
      <c r="F614" s="55"/>
      <c r="G614" s="58">
        <f>G613/5</f>
        <v>62.05</v>
      </c>
      <c r="H614" s="57" t="str">
        <f t="shared" ref="H614" si="62">IF(G614&gt;=91,"A1",IF(G614&gt;=81,"A2",IF(G614&gt;=71,"B1",IF(G614&gt;=61,"B2",IF(G614&gt;=51,"C1",IF(G614&gt;=41,"C2",IF(G614&gt;=33,"D","E")))))))</f>
        <v>B2</v>
      </c>
    </row>
    <row r="615" spans="1:8">
      <c r="A615" s="218" t="s">
        <v>473</v>
      </c>
      <c r="B615" s="219"/>
      <c r="C615" s="219"/>
      <c r="D615" s="219"/>
      <c r="E615" s="219"/>
      <c r="F615" s="219"/>
      <c r="G615" s="219"/>
      <c r="H615" s="220"/>
    </row>
    <row r="616" spans="1:8" ht="67.5" customHeight="1">
      <c r="A616" s="221" t="s">
        <v>474</v>
      </c>
      <c r="B616" s="222"/>
      <c r="C616" s="223" t="s">
        <v>475</v>
      </c>
      <c r="D616" s="224"/>
      <c r="E616" s="224"/>
      <c r="F616" s="224"/>
      <c r="G616" s="223" t="s">
        <v>476</v>
      </c>
      <c r="H616" s="225"/>
    </row>
    <row r="620" spans="1:8">
      <c r="A620" s="206" t="s">
        <v>405</v>
      </c>
      <c r="B620" s="207"/>
      <c r="C620" s="207"/>
      <c r="D620" s="207"/>
      <c r="E620" s="207"/>
      <c r="F620" s="207"/>
      <c r="G620" s="207"/>
      <c r="H620" s="208"/>
    </row>
    <row r="621" spans="1:8">
      <c r="A621" s="209" t="s">
        <v>406</v>
      </c>
      <c r="B621" s="210"/>
      <c r="C621" s="210"/>
      <c r="D621" s="210"/>
      <c r="E621" s="210"/>
      <c r="F621" s="210"/>
      <c r="G621" s="210"/>
      <c r="H621" s="211"/>
    </row>
    <row r="622" spans="1:8">
      <c r="A622" s="209" t="s">
        <v>407</v>
      </c>
      <c r="B622" s="210"/>
      <c r="C622" s="210"/>
      <c r="D622" s="210"/>
      <c r="E622" s="210"/>
      <c r="F622" s="210"/>
      <c r="G622" s="210"/>
      <c r="H622" s="211"/>
    </row>
    <row r="623" spans="1:8">
      <c r="A623" s="209" t="s">
        <v>462</v>
      </c>
      <c r="B623" s="210"/>
      <c r="C623" s="210"/>
      <c r="D623" s="210"/>
      <c r="E623" s="210"/>
      <c r="F623" s="210"/>
      <c r="G623" s="210"/>
      <c r="H623" s="211"/>
    </row>
    <row r="624" spans="1:8">
      <c r="A624" s="209" t="s">
        <v>463</v>
      </c>
      <c r="B624" s="210"/>
      <c r="C624" s="210"/>
      <c r="D624" s="210"/>
      <c r="E624" s="210"/>
      <c r="F624" s="210"/>
      <c r="G624" s="210"/>
      <c r="H624" s="211"/>
    </row>
    <row r="625" spans="1:8">
      <c r="A625" s="32" t="s">
        <v>411</v>
      </c>
      <c r="C625" s="30" t="s">
        <v>207</v>
      </c>
      <c r="D625" s="33"/>
      <c r="E625" s="33"/>
      <c r="F625" s="30"/>
      <c r="G625" s="30"/>
      <c r="H625" s="31"/>
    </row>
    <row r="626" spans="1:8">
      <c r="A626" s="32" t="s">
        <v>31</v>
      </c>
      <c r="C626" s="34" t="s">
        <v>265</v>
      </c>
      <c r="D626" s="33"/>
      <c r="E626" s="33"/>
      <c r="F626" s="35" t="s">
        <v>464</v>
      </c>
      <c r="G626" s="35"/>
      <c r="H626" s="36">
        <v>22</v>
      </c>
    </row>
    <row r="627" spans="1:8">
      <c r="A627" s="32" t="s">
        <v>465</v>
      </c>
      <c r="C627" s="37" t="s">
        <v>267</v>
      </c>
      <c r="D627" s="30"/>
      <c r="E627" s="30"/>
      <c r="F627" s="33"/>
      <c r="G627" s="33"/>
      <c r="H627" s="38"/>
    </row>
    <row r="628" spans="1:8">
      <c r="A628" s="32" t="s">
        <v>466</v>
      </c>
      <c r="B628" s="33"/>
      <c r="C628" s="34" t="s">
        <v>270</v>
      </c>
      <c r="D628" s="33"/>
      <c r="E628" s="33"/>
      <c r="F628" s="33" t="s">
        <v>467</v>
      </c>
      <c r="G628" s="33"/>
      <c r="H628" s="39" t="s">
        <v>269</v>
      </c>
    </row>
    <row r="629" spans="1:8">
      <c r="A629" s="212" t="s">
        <v>468</v>
      </c>
      <c r="B629" s="213"/>
      <c r="C629" s="213"/>
      <c r="D629" s="213"/>
      <c r="E629" s="213"/>
      <c r="F629" s="213"/>
      <c r="G629" s="213"/>
      <c r="H629" s="214"/>
    </row>
    <row r="630" spans="1:8">
      <c r="A630" s="215" t="s">
        <v>443</v>
      </c>
      <c r="B630" s="216"/>
      <c r="C630" s="216"/>
      <c r="D630" s="216"/>
      <c r="E630" s="216"/>
      <c r="F630" s="216"/>
      <c r="G630" s="216"/>
      <c r="H630" s="217"/>
    </row>
    <row r="631" spans="1:8">
      <c r="A631" s="226" t="s">
        <v>413</v>
      </c>
      <c r="B631" s="227" t="s">
        <v>414</v>
      </c>
      <c r="C631" s="228" t="s">
        <v>448</v>
      </c>
      <c r="D631" s="228" t="s">
        <v>469</v>
      </c>
      <c r="E631" s="228" t="s">
        <v>450</v>
      </c>
      <c r="F631" s="231" t="s">
        <v>451</v>
      </c>
      <c r="G631" s="228" t="s">
        <v>453</v>
      </c>
      <c r="H631" s="234" t="s">
        <v>416</v>
      </c>
    </row>
    <row r="632" spans="1:8">
      <c r="A632" s="226"/>
      <c r="B632" s="227"/>
      <c r="C632" s="229"/>
      <c r="D632" s="229"/>
      <c r="E632" s="229"/>
      <c r="F632" s="232"/>
      <c r="G632" s="229"/>
      <c r="H632" s="235"/>
    </row>
    <row r="633" spans="1:8" ht="23.45" customHeight="1">
      <c r="A633" s="226"/>
      <c r="B633" s="227"/>
      <c r="C633" s="230"/>
      <c r="D633" s="230"/>
      <c r="E633" s="230"/>
      <c r="F633" s="233"/>
      <c r="G633" s="230"/>
      <c r="H633" s="236"/>
    </row>
    <row r="634" spans="1:8">
      <c r="A634" s="40">
        <v>1</v>
      </c>
      <c r="B634" s="41" t="s">
        <v>417</v>
      </c>
      <c r="C634" s="63">
        <v>7.75</v>
      </c>
      <c r="D634" s="43">
        <v>4</v>
      </c>
      <c r="E634" s="43">
        <v>3</v>
      </c>
      <c r="F634" s="60">
        <v>57.5</v>
      </c>
      <c r="G634" s="45">
        <f>SUM(C634:F634)</f>
        <v>72.25</v>
      </c>
      <c r="H634" s="46" t="str">
        <f>IF(G634&gt;=91,"A1",IF(G634&gt;=81,"A2",IF(G634&gt;=71,"B1",IF(G634&gt;=61,"B2",IF(G634&gt;=51,"C1",IF(G634&gt;=41,"C2",IF(G634&gt;=33,"D","E")))))))</f>
        <v>B1</v>
      </c>
    </row>
    <row r="635" spans="1:8">
      <c r="A635" s="40">
        <v>2</v>
      </c>
      <c r="B635" s="41" t="s">
        <v>418</v>
      </c>
      <c r="C635" s="63">
        <v>8.25</v>
      </c>
      <c r="D635" s="43">
        <v>3</v>
      </c>
      <c r="E635" s="43">
        <v>4</v>
      </c>
      <c r="F635" s="48" t="s">
        <v>404</v>
      </c>
      <c r="G635" s="45">
        <f t="shared" ref="G635:G639" si="63">SUM(C635:F635)</f>
        <v>15.25</v>
      </c>
      <c r="H635" s="46" t="str">
        <f t="shared" ref="H635:H639" si="64">IF(G635&gt;=91,"A1",IF(G635&gt;=81,"A2",IF(G635&gt;=71,"B1",IF(G635&gt;=61,"B2",IF(G635&gt;=51,"C1",IF(G635&gt;=41,"C2",IF(G635&gt;=33,"D","E")))))))</f>
        <v>E</v>
      </c>
    </row>
    <row r="636" spans="1:8">
      <c r="A636" s="40">
        <v>3</v>
      </c>
      <c r="B636" s="41" t="s">
        <v>419</v>
      </c>
      <c r="C636" s="63">
        <v>8</v>
      </c>
      <c r="D636" s="43">
        <v>5</v>
      </c>
      <c r="E636" s="43">
        <v>5</v>
      </c>
      <c r="F636" s="43">
        <v>62.5</v>
      </c>
      <c r="G636" s="45">
        <f t="shared" si="63"/>
        <v>80.5</v>
      </c>
      <c r="H636" s="46" t="str">
        <f t="shared" si="64"/>
        <v>B1</v>
      </c>
    </row>
    <row r="637" spans="1:8">
      <c r="A637" s="40">
        <v>4</v>
      </c>
      <c r="B637" s="41" t="s">
        <v>420</v>
      </c>
      <c r="C637" s="63">
        <v>9.5</v>
      </c>
      <c r="D637" s="43">
        <v>5</v>
      </c>
      <c r="E637" s="43">
        <v>4</v>
      </c>
      <c r="F637" s="43">
        <v>63.5</v>
      </c>
      <c r="G637" s="45">
        <f t="shared" si="63"/>
        <v>82</v>
      </c>
      <c r="H637" s="46" t="str">
        <f t="shared" si="64"/>
        <v>A2</v>
      </c>
    </row>
    <row r="638" spans="1:8">
      <c r="A638" s="40">
        <v>5</v>
      </c>
      <c r="B638" s="41" t="s">
        <v>470</v>
      </c>
      <c r="C638" s="63">
        <v>8.5</v>
      </c>
      <c r="D638" s="43">
        <v>5</v>
      </c>
      <c r="E638" s="43">
        <v>5</v>
      </c>
      <c r="F638" s="43">
        <v>73.5</v>
      </c>
      <c r="G638" s="45">
        <f t="shared" si="63"/>
        <v>92</v>
      </c>
      <c r="H638" s="46" t="str">
        <f t="shared" si="64"/>
        <v>A1</v>
      </c>
    </row>
    <row r="639" spans="1:8">
      <c r="A639" s="40">
        <v>6</v>
      </c>
      <c r="B639" s="47" t="s">
        <v>471</v>
      </c>
      <c r="C639" s="43"/>
      <c r="D639" s="43"/>
      <c r="E639" s="43"/>
      <c r="F639" s="43" t="s">
        <v>404</v>
      </c>
      <c r="G639" s="45">
        <f t="shared" si="63"/>
        <v>0</v>
      </c>
      <c r="H639" s="46" t="str">
        <f t="shared" si="64"/>
        <v>E</v>
      </c>
    </row>
    <row r="640" spans="1:8">
      <c r="A640" s="40"/>
      <c r="B640" s="41"/>
      <c r="C640" s="48"/>
      <c r="D640" s="48"/>
      <c r="E640" s="48"/>
      <c r="F640" s="49"/>
      <c r="G640" s="45"/>
      <c r="H640" s="46"/>
    </row>
    <row r="641" spans="1:8">
      <c r="A641" s="40"/>
      <c r="B641" s="41"/>
      <c r="C641" s="50"/>
      <c r="D641" s="50"/>
      <c r="E641" s="50"/>
      <c r="F641" s="51"/>
      <c r="G641" s="45"/>
      <c r="H641" s="46"/>
    </row>
    <row r="642" spans="1:8">
      <c r="A642" s="40"/>
      <c r="B642" s="41"/>
      <c r="C642" s="50"/>
      <c r="D642" s="50"/>
      <c r="E642" s="50"/>
      <c r="F642" s="51"/>
      <c r="G642" s="45"/>
      <c r="H642" s="46"/>
    </row>
    <row r="643" spans="1:8">
      <c r="A643" s="52" t="s">
        <v>401</v>
      </c>
      <c r="B643" s="53"/>
      <c r="C643" s="54"/>
      <c r="D643" s="54"/>
      <c r="E643" s="54"/>
      <c r="F643" s="55"/>
      <c r="G643" s="56">
        <f>SUM(G634:G638)</f>
        <v>342</v>
      </c>
      <c r="H643" s="57"/>
    </row>
    <row r="644" spans="1:8">
      <c r="A644" s="52" t="s">
        <v>472</v>
      </c>
      <c r="B644" s="53"/>
      <c r="C644" s="54"/>
      <c r="D644" s="54"/>
      <c r="E644" s="54"/>
      <c r="F644" s="55"/>
      <c r="G644" s="58">
        <f>G643/5</f>
        <v>68.400000000000006</v>
      </c>
      <c r="H644" s="57" t="str">
        <f t="shared" ref="H644" si="65">IF(G644&gt;=91,"A1",IF(G644&gt;=81,"A2",IF(G644&gt;=71,"B1",IF(G644&gt;=61,"B2",IF(G644&gt;=51,"C1",IF(G644&gt;=41,"C2",IF(G644&gt;=33,"D","E")))))))</f>
        <v>B2</v>
      </c>
    </row>
    <row r="645" spans="1:8">
      <c r="A645" s="218" t="s">
        <v>473</v>
      </c>
      <c r="B645" s="219"/>
      <c r="C645" s="219"/>
      <c r="D645" s="219"/>
      <c r="E645" s="219"/>
      <c r="F645" s="219"/>
      <c r="G645" s="219"/>
      <c r="H645" s="220"/>
    </row>
    <row r="646" spans="1:8" ht="71.25" customHeight="1">
      <c r="A646" s="221" t="s">
        <v>474</v>
      </c>
      <c r="B646" s="222"/>
      <c r="C646" s="223" t="s">
        <v>475</v>
      </c>
      <c r="D646" s="224"/>
      <c r="E646" s="224"/>
      <c r="F646" s="224"/>
      <c r="G646" s="223" t="s">
        <v>476</v>
      </c>
      <c r="H646" s="225"/>
    </row>
    <row r="650" spans="1:8">
      <c r="A650" s="206" t="s">
        <v>405</v>
      </c>
      <c r="B650" s="207"/>
      <c r="C650" s="207"/>
      <c r="D650" s="207"/>
      <c r="E650" s="207"/>
      <c r="F650" s="207"/>
      <c r="G650" s="207"/>
      <c r="H650" s="208"/>
    </row>
    <row r="651" spans="1:8">
      <c r="A651" s="209" t="s">
        <v>406</v>
      </c>
      <c r="B651" s="210"/>
      <c r="C651" s="210"/>
      <c r="D651" s="210"/>
      <c r="E651" s="210"/>
      <c r="F651" s="210"/>
      <c r="G651" s="210"/>
      <c r="H651" s="211"/>
    </row>
    <row r="652" spans="1:8">
      <c r="A652" s="209" t="s">
        <v>407</v>
      </c>
      <c r="B652" s="210"/>
      <c r="C652" s="210"/>
      <c r="D652" s="210"/>
      <c r="E652" s="210"/>
      <c r="F652" s="210"/>
      <c r="G652" s="210"/>
      <c r="H652" s="211"/>
    </row>
    <row r="653" spans="1:8">
      <c r="A653" s="209" t="s">
        <v>462</v>
      </c>
      <c r="B653" s="210"/>
      <c r="C653" s="210"/>
      <c r="D653" s="210"/>
      <c r="E653" s="210"/>
      <c r="F653" s="210"/>
      <c r="G653" s="210"/>
      <c r="H653" s="211"/>
    </row>
    <row r="654" spans="1:8">
      <c r="A654" s="209" t="s">
        <v>463</v>
      </c>
      <c r="B654" s="210"/>
      <c r="C654" s="210"/>
      <c r="D654" s="210"/>
      <c r="E654" s="210"/>
      <c r="F654" s="210"/>
      <c r="G654" s="210"/>
      <c r="H654" s="211"/>
    </row>
    <row r="655" spans="1:8">
      <c r="A655" s="32" t="s">
        <v>411</v>
      </c>
      <c r="C655" s="30" t="s">
        <v>207</v>
      </c>
      <c r="D655" s="33"/>
      <c r="E655" s="33"/>
      <c r="F655" s="30"/>
      <c r="G655" s="30"/>
      <c r="H655" s="31"/>
    </row>
    <row r="656" spans="1:8">
      <c r="A656" s="32" t="s">
        <v>31</v>
      </c>
      <c r="C656" s="34" t="s">
        <v>275</v>
      </c>
      <c r="D656" s="33"/>
      <c r="E656" s="33"/>
      <c r="F656" s="35" t="s">
        <v>464</v>
      </c>
      <c r="G656" s="35"/>
      <c r="H656" s="36">
        <v>23</v>
      </c>
    </row>
    <row r="657" spans="1:8">
      <c r="A657" s="32" t="s">
        <v>465</v>
      </c>
      <c r="C657" s="37" t="s">
        <v>277</v>
      </c>
      <c r="D657" s="30"/>
      <c r="E657" s="30"/>
      <c r="F657" s="33"/>
      <c r="G657" s="33"/>
      <c r="H657" s="38"/>
    </row>
    <row r="658" spans="1:8">
      <c r="A658" s="32" t="s">
        <v>466</v>
      </c>
      <c r="B658" s="33"/>
      <c r="C658" s="34" t="s">
        <v>280</v>
      </c>
      <c r="D658" s="33"/>
      <c r="E658" s="33"/>
      <c r="F658" s="33" t="s">
        <v>467</v>
      </c>
      <c r="G658" s="33"/>
      <c r="H658" s="39" t="s">
        <v>494</v>
      </c>
    </row>
    <row r="659" spans="1:8">
      <c r="A659" s="212" t="s">
        <v>468</v>
      </c>
      <c r="B659" s="213"/>
      <c r="C659" s="213"/>
      <c r="D659" s="213"/>
      <c r="E659" s="213"/>
      <c r="F659" s="213"/>
      <c r="G659" s="213"/>
      <c r="H659" s="214"/>
    </row>
    <row r="660" spans="1:8">
      <c r="A660" s="215" t="s">
        <v>443</v>
      </c>
      <c r="B660" s="216"/>
      <c r="C660" s="216"/>
      <c r="D660" s="216"/>
      <c r="E660" s="216"/>
      <c r="F660" s="216"/>
      <c r="G660" s="216"/>
      <c r="H660" s="217"/>
    </row>
    <row r="661" spans="1:8">
      <c r="A661" s="226" t="s">
        <v>413</v>
      </c>
      <c r="B661" s="227" t="s">
        <v>414</v>
      </c>
      <c r="C661" s="228" t="s">
        <v>448</v>
      </c>
      <c r="D661" s="228" t="s">
        <v>469</v>
      </c>
      <c r="E661" s="228" t="s">
        <v>450</v>
      </c>
      <c r="F661" s="231" t="s">
        <v>451</v>
      </c>
      <c r="G661" s="228" t="s">
        <v>453</v>
      </c>
      <c r="H661" s="234" t="s">
        <v>416</v>
      </c>
    </row>
    <row r="662" spans="1:8">
      <c r="A662" s="226"/>
      <c r="B662" s="227"/>
      <c r="C662" s="229"/>
      <c r="D662" s="229"/>
      <c r="E662" s="229"/>
      <c r="F662" s="232"/>
      <c r="G662" s="229"/>
      <c r="H662" s="235"/>
    </row>
    <row r="663" spans="1:8" ht="25.9" customHeight="1">
      <c r="A663" s="226"/>
      <c r="B663" s="227"/>
      <c r="C663" s="230"/>
      <c r="D663" s="230"/>
      <c r="E663" s="230"/>
      <c r="F663" s="233"/>
      <c r="G663" s="230"/>
      <c r="H663" s="236"/>
    </row>
    <row r="664" spans="1:8">
      <c r="A664" s="40">
        <v>1</v>
      </c>
      <c r="B664" s="41" t="s">
        <v>417</v>
      </c>
      <c r="C664" s="63" t="s">
        <v>404</v>
      </c>
      <c r="D664" s="43">
        <v>5</v>
      </c>
      <c r="E664" s="43">
        <v>5</v>
      </c>
      <c r="F664" s="60">
        <v>70</v>
      </c>
      <c r="G664" s="45">
        <f>SUM(C664:F664)</f>
        <v>80</v>
      </c>
      <c r="H664" s="46" t="str">
        <f>IF(G664&gt;=91,"A1",IF(G664&gt;=81,"A2",IF(G664&gt;=71,"B1",IF(G664&gt;=61,"B2",IF(G664&gt;=51,"C1",IF(G664&gt;=41,"C2",IF(G664&gt;=33,"D","E")))))))</f>
        <v>B1</v>
      </c>
    </row>
    <row r="665" spans="1:8">
      <c r="A665" s="40">
        <v>2</v>
      </c>
      <c r="B665" s="41" t="s">
        <v>418</v>
      </c>
      <c r="C665" s="63">
        <v>9.75</v>
      </c>
      <c r="D665" s="43">
        <v>5</v>
      </c>
      <c r="E665" s="43">
        <v>5</v>
      </c>
      <c r="F665" s="43">
        <v>74</v>
      </c>
      <c r="G665" s="45">
        <f t="shared" ref="G665:G669" si="66">SUM(C665:F665)</f>
        <v>93.75</v>
      </c>
      <c r="H665" s="46" t="str">
        <f t="shared" ref="H665:H669" si="67">IF(G665&gt;=91,"A1",IF(G665&gt;=81,"A2",IF(G665&gt;=71,"B1",IF(G665&gt;=61,"B2",IF(G665&gt;=51,"C1",IF(G665&gt;=41,"C2",IF(G665&gt;=33,"D","E")))))))</f>
        <v>A1</v>
      </c>
    </row>
    <row r="666" spans="1:8">
      <c r="A666" s="40">
        <v>3</v>
      </c>
      <c r="B666" s="41" t="s">
        <v>419</v>
      </c>
      <c r="C666" s="63">
        <v>9.5</v>
      </c>
      <c r="D666" s="43">
        <v>5</v>
      </c>
      <c r="E666" s="43">
        <v>5</v>
      </c>
      <c r="F666" s="43">
        <v>71.5</v>
      </c>
      <c r="G666" s="45">
        <f t="shared" si="66"/>
        <v>91</v>
      </c>
      <c r="H666" s="46" t="str">
        <f t="shared" si="67"/>
        <v>A1</v>
      </c>
    </row>
    <row r="667" spans="1:8">
      <c r="A667" s="40">
        <v>4</v>
      </c>
      <c r="B667" s="41" t="s">
        <v>420</v>
      </c>
      <c r="C667" s="63">
        <v>8.5</v>
      </c>
      <c r="D667" s="43">
        <v>5</v>
      </c>
      <c r="E667" s="43">
        <v>5</v>
      </c>
      <c r="F667" s="43">
        <v>73</v>
      </c>
      <c r="G667" s="45">
        <f t="shared" si="66"/>
        <v>91.5</v>
      </c>
      <c r="H667" s="46" t="str">
        <f t="shared" si="67"/>
        <v>A1</v>
      </c>
    </row>
    <row r="668" spans="1:8">
      <c r="A668" s="40">
        <v>5</v>
      </c>
      <c r="B668" s="41" t="s">
        <v>470</v>
      </c>
      <c r="C668" s="63" t="s">
        <v>404</v>
      </c>
      <c r="D668" s="43">
        <v>5</v>
      </c>
      <c r="E668" s="43">
        <v>5</v>
      </c>
      <c r="F668" s="43">
        <v>71</v>
      </c>
      <c r="G668" s="45">
        <f t="shared" si="66"/>
        <v>81</v>
      </c>
      <c r="H668" s="46" t="str">
        <f t="shared" si="67"/>
        <v>A2</v>
      </c>
    </row>
    <row r="669" spans="1:8">
      <c r="A669" s="40">
        <v>6</v>
      </c>
      <c r="B669" s="47" t="s">
        <v>471</v>
      </c>
      <c r="C669" s="43"/>
      <c r="D669" s="43"/>
      <c r="E669" s="43"/>
      <c r="F669" s="43">
        <v>50</v>
      </c>
      <c r="G669" s="45">
        <f t="shared" si="66"/>
        <v>50</v>
      </c>
      <c r="H669" s="46" t="str">
        <f t="shared" si="67"/>
        <v>C2</v>
      </c>
    </row>
    <row r="670" spans="1:8">
      <c r="A670" s="40"/>
      <c r="B670" s="41"/>
      <c r="C670" s="48"/>
      <c r="D670" s="48"/>
      <c r="E670" s="48"/>
      <c r="F670" s="49"/>
      <c r="G670" s="45"/>
      <c r="H670" s="46"/>
    </row>
    <row r="671" spans="1:8">
      <c r="A671" s="40"/>
      <c r="B671" s="41"/>
      <c r="C671" s="50"/>
      <c r="D671" s="50"/>
      <c r="E671" s="50"/>
      <c r="F671" s="51"/>
      <c r="G671" s="45"/>
      <c r="H671" s="46"/>
    </row>
    <row r="672" spans="1:8">
      <c r="A672" s="40"/>
      <c r="B672" s="41"/>
      <c r="C672" s="50"/>
      <c r="D672" s="50"/>
      <c r="E672" s="50"/>
      <c r="F672" s="51"/>
      <c r="G672" s="45"/>
      <c r="H672" s="46"/>
    </row>
    <row r="673" spans="1:8">
      <c r="A673" s="52" t="s">
        <v>401</v>
      </c>
      <c r="B673" s="53"/>
      <c r="C673" s="54"/>
      <c r="D673" s="54"/>
      <c r="E673" s="54"/>
      <c r="F673" s="55"/>
      <c r="G673" s="56">
        <f>SUM(G664:G668)</f>
        <v>437.25</v>
      </c>
      <c r="H673" s="57"/>
    </row>
    <row r="674" spans="1:8">
      <c r="A674" s="52" t="s">
        <v>472</v>
      </c>
      <c r="B674" s="53"/>
      <c r="C674" s="54"/>
      <c r="D674" s="54"/>
      <c r="E674" s="54"/>
      <c r="F674" s="55"/>
      <c r="G674" s="58">
        <f>G673/5</f>
        <v>87.45</v>
      </c>
      <c r="H674" s="57" t="str">
        <f t="shared" ref="H674" si="68">IF(G674&gt;=91,"A1",IF(G674&gt;=81,"A2",IF(G674&gt;=71,"B1",IF(G674&gt;=61,"B2",IF(G674&gt;=51,"C1",IF(G674&gt;=41,"C2",IF(G674&gt;=33,"D","E")))))))</f>
        <v>A2</v>
      </c>
    </row>
    <row r="675" spans="1:8">
      <c r="A675" s="218" t="s">
        <v>473</v>
      </c>
      <c r="B675" s="219"/>
      <c r="C675" s="219"/>
      <c r="D675" s="219"/>
      <c r="E675" s="219"/>
      <c r="F675" s="219"/>
      <c r="G675" s="219"/>
      <c r="H675" s="220"/>
    </row>
    <row r="676" spans="1:8" ht="70.5" customHeight="1">
      <c r="A676" s="221" t="s">
        <v>474</v>
      </c>
      <c r="B676" s="222"/>
      <c r="C676" s="223" t="s">
        <v>475</v>
      </c>
      <c r="D676" s="224"/>
      <c r="E676" s="224"/>
      <c r="F676" s="224"/>
      <c r="G676" s="223" t="s">
        <v>476</v>
      </c>
      <c r="H676" s="225"/>
    </row>
    <row r="678" spans="1:8">
      <c r="A678" s="206" t="s">
        <v>405</v>
      </c>
      <c r="B678" s="207"/>
      <c r="C678" s="207"/>
      <c r="D678" s="207"/>
      <c r="E678" s="207"/>
      <c r="F678" s="207"/>
      <c r="G678" s="207"/>
      <c r="H678" s="208"/>
    </row>
    <row r="679" spans="1:8">
      <c r="A679" s="209" t="s">
        <v>406</v>
      </c>
      <c r="B679" s="210"/>
      <c r="C679" s="210"/>
      <c r="D679" s="210"/>
      <c r="E679" s="210"/>
      <c r="F679" s="210"/>
      <c r="G679" s="210"/>
      <c r="H679" s="211"/>
    </row>
    <row r="680" spans="1:8">
      <c r="A680" s="209" t="s">
        <v>407</v>
      </c>
      <c r="B680" s="210"/>
      <c r="C680" s="210"/>
      <c r="D680" s="210"/>
      <c r="E680" s="210"/>
      <c r="F680" s="210"/>
      <c r="G680" s="210"/>
      <c r="H680" s="211"/>
    </row>
    <row r="681" spans="1:8">
      <c r="A681" s="209" t="s">
        <v>462</v>
      </c>
      <c r="B681" s="210"/>
      <c r="C681" s="210"/>
      <c r="D681" s="210"/>
      <c r="E681" s="210"/>
      <c r="F681" s="210"/>
      <c r="G681" s="210"/>
      <c r="H681" s="211"/>
    </row>
    <row r="682" spans="1:8">
      <c r="A682" s="209" t="s">
        <v>463</v>
      </c>
      <c r="B682" s="210"/>
      <c r="C682" s="210"/>
      <c r="D682" s="210"/>
      <c r="E682" s="210"/>
      <c r="F682" s="210"/>
      <c r="G682" s="210"/>
      <c r="H682" s="211"/>
    </row>
    <row r="683" spans="1:8">
      <c r="A683" s="32" t="s">
        <v>411</v>
      </c>
      <c r="C683" s="30" t="s">
        <v>207</v>
      </c>
      <c r="D683" s="33"/>
      <c r="E683" s="33"/>
      <c r="F683" s="30"/>
      <c r="G683" s="30"/>
      <c r="H683" s="31"/>
    </row>
    <row r="684" spans="1:8">
      <c r="A684" s="32" t="s">
        <v>31</v>
      </c>
      <c r="C684" s="34" t="s">
        <v>285</v>
      </c>
      <c r="D684" s="33"/>
      <c r="E684" s="33"/>
      <c r="F684" s="35" t="s">
        <v>464</v>
      </c>
      <c r="G684" s="35"/>
      <c r="H684" s="36">
        <v>24</v>
      </c>
    </row>
    <row r="685" spans="1:8">
      <c r="A685" s="32" t="s">
        <v>465</v>
      </c>
      <c r="C685" s="37" t="s">
        <v>287</v>
      </c>
      <c r="D685" s="30"/>
      <c r="E685" s="30"/>
      <c r="F685" s="33"/>
      <c r="G685" s="33"/>
      <c r="H685" s="38"/>
    </row>
    <row r="686" spans="1:8">
      <c r="A686" s="32" t="s">
        <v>466</v>
      </c>
      <c r="B686" s="33"/>
      <c r="C686" s="34" t="s">
        <v>495</v>
      </c>
      <c r="D686" s="33"/>
      <c r="E686" s="33"/>
      <c r="F686" s="33" t="s">
        <v>467</v>
      </c>
      <c r="G686" s="33"/>
      <c r="H686" s="39" t="s">
        <v>292</v>
      </c>
    </row>
    <row r="687" spans="1:8">
      <c r="A687" s="212" t="s">
        <v>468</v>
      </c>
      <c r="B687" s="213"/>
      <c r="C687" s="213"/>
      <c r="D687" s="213"/>
      <c r="E687" s="213"/>
      <c r="F687" s="213"/>
      <c r="G687" s="213"/>
      <c r="H687" s="214"/>
    </row>
    <row r="688" spans="1:8">
      <c r="A688" s="215" t="s">
        <v>443</v>
      </c>
      <c r="B688" s="216"/>
      <c r="C688" s="216"/>
      <c r="D688" s="216"/>
      <c r="E688" s="216"/>
      <c r="F688" s="216"/>
      <c r="G688" s="216"/>
      <c r="H688" s="217"/>
    </row>
    <row r="689" spans="1:8">
      <c r="A689" s="226" t="s">
        <v>413</v>
      </c>
      <c r="B689" s="227" t="s">
        <v>414</v>
      </c>
      <c r="C689" s="228" t="s">
        <v>448</v>
      </c>
      <c r="D689" s="228" t="s">
        <v>469</v>
      </c>
      <c r="E689" s="228" t="s">
        <v>450</v>
      </c>
      <c r="F689" s="231" t="s">
        <v>451</v>
      </c>
      <c r="G689" s="228" t="s">
        <v>453</v>
      </c>
      <c r="H689" s="234" t="s">
        <v>416</v>
      </c>
    </row>
    <row r="690" spans="1:8">
      <c r="A690" s="226"/>
      <c r="B690" s="227"/>
      <c r="C690" s="229"/>
      <c r="D690" s="229"/>
      <c r="E690" s="229"/>
      <c r="F690" s="232"/>
      <c r="G690" s="229"/>
      <c r="H690" s="235"/>
    </row>
    <row r="691" spans="1:8" ht="26.45" customHeight="1">
      <c r="A691" s="226"/>
      <c r="B691" s="227"/>
      <c r="C691" s="230"/>
      <c r="D691" s="230"/>
      <c r="E691" s="230"/>
      <c r="F691" s="233"/>
      <c r="G691" s="230"/>
      <c r="H691" s="236"/>
    </row>
    <row r="692" spans="1:8">
      <c r="A692" s="40">
        <v>1</v>
      </c>
      <c r="B692" s="41" t="s">
        <v>417</v>
      </c>
      <c r="C692" s="42">
        <v>5.5</v>
      </c>
      <c r="D692" s="43">
        <v>3</v>
      </c>
      <c r="E692" s="43">
        <v>3</v>
      </c>
      <c r="F692" s="60">
        <v>50.5</v>
      </c>
      <c r="G692" s="45">
        <f>SUM(C692:F692)</f>
        <v>62</v>
      </c>
      <c r="H692" s="46" t="str">
        <f>IF(G692&gt;=91,"A1",IF(G692&gt;=81,"A2",IF(G692&gt;=71,"B1",IF(G692&gt;=61,"B2",IF(G692&gt;=51,"C1",IF(G692&gt;=41,"C2",IF(G692&gt;=33,"D","E")))))))</f>
        <v>B2</v>
      </c>
    </row>
    <row r="693" spans="1:8">
      <c r="A693" s="40">
        <v>2</v>
      </c>
      <c r="B693" s="41" t="s">
        <v>418</v>
      </c>
      <c r="C693" s="42">
        <v>4.75</v>
      </c>
      <c r="D693" s="43">
        <v>3</v>
      </c>
      <c r="E693" s="43">
        <v>4</v>
      </c>
      <c r="F693" s="43">
        <v>34.5</v>
      </c>
      <c r="G693" s="45">
        <f t="shared" ref="G693:G697" si="69">SUM(C693:F693)</f>
        <v>46.25</v>
      </c>
      <c r="H693" s="46" t="str">
        <f t="shared" ref="H693:H697" si="70">IF(G693&gt;=91,"A1",IF(G693&gt;=81,"A2",IF(G693&gt;=71,"B1",IF(G693&gt;=61,"B2",IF(G693&gt;=51,"C1",IF(G693&gt;=41,"C2",IF(G693&gt;=33,"D","E")))))))</f>
        <v>C2</v>
      </c>
    </row>
    <row r="694" spans="1:8">
      <c r="A694" s="40">
        <v>3</v>
      </c>
      <c r="B694" s="41" t="s">
        <v>419</v>
      </c>
      <c r="C694" s="42">
        <v>3.75</v>
      </c>
      <c r="D694" s="43">
        <v>3.5</v>
      </c>
      <c r="E694" s="43">
        <v>3</v>
      </c>
      <c r="F694" s="43">
        <v>15</v>
      </c>
      <c r="G694" s="45">
        <f t="shared" si="69"/>
        <v>25.25</v>
      </c>
      <c r="H694" s="46" t="str">
        <f t="shared" si="70"/>
        <v>E</v>
      </c>
    </row>
    <row r="695" spans="1:8">
      <c r="A695" s="40">
        <v>4</v>
      </c>
      <c r="B695" s="41" t="s">
        <v>420</v>
      </c>
      <c r="C695" s="42">
        <v>3</v>
      </c>
      <c r="D695" s="43">
        <v>2</v>
      </c>
      <c r="E695" s="43">
        <v>2</v>
      </c>
      <c r="F695" s="43">
        <v>24.5</v>
      </c>
      <c r="G695" s="45">
        <f t="shared" si="69"/>
        <v>31.5</v>
      </c>
      <c r="H695" s="46" t="str">
        <f t="shared" si="70"/>
        <v>E</v>
      </c>
    </row>
    <row r="696" spans="1:8">
      <c r="A696" s="40">
        <v>5</v>
      </c>
      <c r="B696" s="41" t="s">
        <v>470</v>
      </c>
      <c r="C696" s="42">
        <v>6.5</v>
      </c>
      <c r="D696" s="43">
        <v>3</v>
      </c>
      <c r="E696" s="43">
        <v>3</v>
      </c>
      <c r="F696" s="43" t="s">
        <v>404</v>
      </c>
      <c r="G696" s="45">
        <f t="shared" si="69"/>
        <v>12.5</v>
      </c>
      <c r="H696" s="46" t="str">
        <f t="shared" si="70"/>
        <v>E</v>
      </c>
    </row>
    <row r="697" spans="1:8">
      <c r="A697" s="40">
        <v>6</v>
      </c>
      <c r="B697" s="47" t="s">
        <v>471</v>
      </c>
      <c r="C697" s="43"/>
      <c r="D697" s="43"/>
      <c r="E697" s="43"/>
      <c r="F697" s="43">
        <v>14</v>
      </c>
      <c r="G697" s="45">
        <f t="shared" si="69"/>
        <v>14</v>
      </c>
      <c r="H697" s="46" t="str">
        <f t="shared" si="70"/>
        <v>E</v>
      </c>
    </row>
    <row r="698" spans="1:8">
      <c r="A698" s="40"/>
      <c r="B698" s="41"/>
      <c r="C698" s="48"/>
      <c r="D698" s="48"/>
      <c r="E698" s="48"/>
      <c r="F698" s="49"/>
      <c r="G698" s="45"/>
      <c r="H698" s="46"/>
    </row>
    <row r="699" spans="1:8">
      <c r="A699" s="40"/>
      <c r="B699" s="41"/>
      <c r="C699" s="50"/>
      <c r="D699" s="50"/>
      <c r="E699" s="50"/>
      <c r="F699" s="51"/>
      <c r="G699" s="45"/>
      <c r="H699" s="46"/>
    </row>
    <row r="700" spans="1:8">
      <c r="A700" s="40"/>
      <c r="B700" s="41"/>
      <c r="C700" s="50"/>
      <c r="D700" s="50"/>
      <c r="E700" s="50"/>
      <c r="F700" s="51"/>
      <c r="G700" s="45"/>
      <c r="H700" s="46"/>
    </row>
    <row r="701" spans="1:8">
      <c r="A701" s="52" t="s">
        <v>401</v>
      </c>
      <c r="B701" s="53"/>
      <c r="C701" s="54"/>
      <c r="D701" s="54"/>
      <c r="E701" s="54"/>
      <c r="F701" s="55"/>
      <c r="G701" s="56">
        <f>SUM(G692:G696)</f>
        <v>177.5</v>
      </c>
      <c r="H701" s="57"/>
    </row>
    <row r="702" spans="1:8">
      <c r="A702" s="52" t="s">
        <v>472</v>
      </c>
      <c r="B702" s="53"/>
      <c r="C702" s="54"/>
      <c r="D702" s="54"/>
      <c r="E702" s="54"/>
      <c r="F702" s="55"/>
      <c r="G702" s="58">
        <f>G701/5</f>
        <v>35.5</v>
      </c>
      <c r="H702" s="57" t="str">
        <f t="shared" ref="H702" si="71">IF(G702&gt;=91,"A1",IF(G702&gt;=81,"A2",IF(G702&gt;=71,"B1",IF(G702&gt;=61,"B2",IF(G702&gt;=51,"C1",IF(G702&gt;=41,"C2",IF(G702&gt;=33,"D","E")))))))</f>
        <v>D</v>
      </c>
    </row>
    <row r="703" spans="1:8">
      <c r="A703" s="218" t="s">
        <v>473</v>
      </c>
      <c r="B703" s="219"/>
      <c r="C703" s="219"/>
      <c r="D703" s="219"/>
      <c r="E703" s="219"/>
      <c r="F703" s="219"/>
      <c r="G703" s="219"/>
      <c r="H703" s="220"/>
    </row>
    <row r="704" spans="1:8" ht="72.75" customHeight="1">
      <c r="A704" s="221" t="s">
        <v>474</v>
      </c>
      <c r="B704" s="222"/>
      <c r="C704" s="223" t="s">
        <v>475</v>
      </c>
      <c r="D704" s="224"/>
      <c r="E704" s="224"/>
      <c r="F704" s="224"/>
      <c r="G704" s="223" t="s">
        <v>476</v>
      </c>
      <c r="H704" s="225"/>
    </row>
    <row r="708" spans="1:8">
      <c r="A708" s="206" t="s">
        <v>405</v>
      </c>
      <c r="B708" s="207"/>
      <c r="C708" s="207"/>
      <c r="D708" s="207"/>
      <c r="E708" s="207"/>
      <c r="F708" s="207"/>
      <c r="G708" s="207"/>
      <c r="H708" s="208"/>
    </row>
    <row r="709" spans="1:8">
      <c r="A709" s="209" t="s">
        <v>406</v>
      </c>
      <c r="B709" s="210"/>
      <c r="C709" s="210"/>
      <c r="D709" s="210"/>
      <c r="E709" s="210"/>
      <c r="F709" s="210"/>
      <c r="G709" s="210"/>
      <c r="H709" s="211"/>
    </row>
    <row r="710" spans="1:8">
      <c r="A710" s="209" t="s">
        <v>407</v>
      </c>
      <c r="B710" s="210"/>
      <c r="C710" s="210"/>
      <c r="D710" s="210"/>
      <c r="E710" s="210"/>
      <c r="F710" s="210"/>
      <c r="G710" s="210"/>
      <c r="H710" s="211"/>
    </row>
    <row r="711" spans="1:8">
      <c r="A711" s="209" t="s">
        <v>462</v>
      </c>
      <c r="B711" s="210"/>
      <c r="C711" s="210"/>
      <c r="D711" s="210"/>
      <c r="E711" s="210"/>
      <c r="F711" s="210"/>
      <c r="G711" s="210"/>
      <c r="H711" s="211"/>
    </row>
    <row r="712" spans="1:8">
      <c r="A712" s="209" t="s">
        <v>463</v>
      </c>
      <c r="B712" s="210"/>
      <c r="C712" s="210"/>
      <c r="D712" s="210"/>
      <c r="E712" s="210"/>
      <c r="F712" s="210"/>
      <c r="G712" s="210"/>
      <c r="H712" s="211"/>
    </row>
    <row r="713" spans="1:8">
      <c r="A713" s="32" t="s">
        <v>411</v>
      </c>
      <c r="C713" s="30" t="s">
        <v>207</v>
      </c>
      <c r="D713" s="33"/>
      <c r="E713" s="33"/>
      <c r="F713" s="30"/>
      <c r="G713" s="30"/>
      <c r="H713" s="31"/>
    </row>
    <row r="714" spans="1:8">
      <c r="A714" s="32" t="s">
        <v>31</v>
      </c>
      <c r="C714" s="34" t="s">
        <v>299</v>
      </c>
      <c r="D714" s="33"/>
      <c r="E714" s="33"/>
      <c r="F714" s="35" t="s">
        <v>464</v>
      </c>
      <c r="G714" s="35"/>
      <c r="H714" s="36">
        <v>25</v>
      </c>
    </row>
    <row r="715" spans="1:8">
      <c r="A715" s="32" t="s">
        <v>465</v>
      </c>
      <c r="C715" s="37" t="s">
        <v>301</v>
      </c>
      <c r="D715" s="30"/>
      <c r="E715" s="30"/>
      <c r="F715" s="33"/>
      <c r="G715" s="33"/>
      <c r="H715" s="38"/>
    </row>
    <row r="716" spans="1:8">
      <c r="A716" s="32" t="s">
        <v>466</v>
      </c>
      <c r="B716" s="33"/>
      <c r="C716" s="34" t="s">
        <v>496</v>
      </c>
      <c r="D716" s="33"/>
      <c r="E716" s="33"/>
      <c r="F716" s="33" t="s">
        <v>467</v>
      </c>
      <c r="G716" s="33"/>
      <c r="H716" s="39" t="s">
        <v>497</v>
      </c>
    </row>
    <row r="717" spans="1:8">
      <c r="A717" s="212" t="s">
        <v>468</v>
      </c>
      <c r="B717" s="213"/>
      <c r="C717" s="213"/>
      <c r="D717" s="213"/>
      <c r="E717" s="213"/>
      <c r="F717" s="213"/>
      <c r="G717" s="213"/>
      <c r="H717" s="214"/>
    </row>
    <row r="718" spans="1:8">
      <c r="A718" s="215" t="s">
        <v>443</v>
      </c>
      <c r="B718" s="216"/>
      <c r="C718" s="216"/>
      <c r="D718" s="216"/>
      <c r="E718" s="216"/>
      <c r="F718" s="216"/>
      <c r="G718" s="216"/>
      <c r="H718" s="217"/>
    </row>
    <row r="719" spans="1:8">
      <c r="A719" s="226" t="s">
        <v>413</v>
      </c>
      <c r="B719" s="227" t="s">
        <v>414</v>
      </c>
      <c r="C719" s="228" t="s">
        <v>448</v>
      </c>
      <c r="D719" s="228" t="s">
        <v>469</v>
      </c>
      <c r="E719" s="228" t="s">
        <v>450</v>
      </c>
      <c r="F719" s="231" t="s">
        <v>451</v>
      </c>
      <c r="G719" s="228" t="s">
        <v>453</v>
      </c>
      <c r="H719" s="234" t="s">
        <v>416</v>
      </c>
    </row>
    <row r="720" spans="1:8">
      <c r="A720" s="226"/>
      <c r="B720" s="227"/>
      <c r="C720" s="229"/>
      <c r="D720" s="229"/>
      <c r="E720" s="229"/>
      <c r="F720" s="232"/>
      <c r="G720" s="229"/>
      <c r="H720" s="235"/>
    </row>
    <row r="721" spans="1:8" ht="20.45" customHeight="1">
      <c r="A721" s="226"/>
      <c r="B721" s="227"/>
      <c r="C721" s="230"/>
      <c r="D721" s="230"/>
      <c r="E721" s="230"/>
      <c r="F721" s="233"/>
      <c r="G721" s="230"/>
      <c r="H721" s="236"/>
    </row>
    <row r="722" spans="1:8">
      <c r="A722" s="40">
        <v>1</v>
      </c>
      <c r="B722" s="41" t="s">
        <v>417</v>
      </c>
      <c r="C722" s="42">
        <v>8.5</v>
      </c>
      <c r="D722" s="43">
        <v>4</v>
      </c>
      <c r="E722" s="43">
        <v>4.5</v>
      </c>
      <c r="F722" s="60">
        <v>59.5</v>
      </c>
      <c r="G722" s="45">
        <f>SUM(C722:F722)</f>
        <v>76.5</v>
      </c>
      <c r="H722" s="46" t="str">
        <f>IF(G722&gt;=91,"A1",IF(G722&gt;=81,"A2",IF(G722&gt;=71,"B1",IF(G722&gt;=61,"B2",IF(G722&gt;=51,"C1",IF(G722&gt;=41,"C2",IF(G722&gt;=33,"D","E")))))))</f>
        <v>B1</v>
      </c>
    </row>
    <row r="723" spans="1:8">
      <c r="A723" s="40">
        <v>2</v>
      </c>
      <c r="B723" s="41" t="s">
        <v>418</v>
      </c>
      <c r="C723" s="42">
        <v>8.75</v>
      </c>
      <c r="D723" s="43">
        <v>4</v>
      </c>
      <c r="E723" s="43">
        <v>5</v>
      </c>
      <c r="F723" s="43" t="s">
        <v>404</v>
      </c>
      <c r="G723" s="45">
        <f t="shared" ref="G723:G727" si="72">SUM(C723:F723)</f>
        <v>17.75</v>
      </c>
      <c r="H723" s="46" t="str">
        <f t="shared" ref="H723:H727" si="73">IF(G723&gt;=91,"A1",IF(G723&gt;=81,"A2",IF(G723&gt;=71,"B1",IF(G723&gt;=61,"B2",IF(G723&gt;=51,"C1",IF(G723&gt;=41,"C2",IF(G723&gt;=33,"D","E")))))))</f>
        <v>E</v>
      </c>
    </row>
    <row r="724" spans="1:8">
      <c r="A724" s="40">
        <v>3</v>
      </c>
      <c r="B724" s="41" t="s">
        <v>419</v>
      </c>
      <c r="C724" s="42">
        <v>8.5</v>
      </c>
      <c r="D724" s="43">
        <v>5</v>
      </c>
      <c r="E724" s="43">
        <v>5</v>
      </c>
      <c r="F724" s="43">
        <v>64.5</v>
      </c>
      <c r="G724" s="45">
        <f t="shared" si="72"/>
        <v>83</v>
      </c>
      <c r="H724" s="46" t="str">
        <f t="shared" si="73"/>
        <v>A2</v>
      </c>
    </row>
    <row r="725" spans="1:8">
      <c r="A725" s="40">
        <v>4</v>
      </c>
      <c r="B725" s="41" t="s">
        <v>420</v>
      </c>
      <c r="C725" s="42">
        <v>7.5</v>
      </c>
      <c r="D725" s="43">
        <v>5</v>
      </c>
      <c r="E725" s="43">
        <v>3</v>
      </c>
      <c r="F725" s="43">
        <v>65.5</v>
      </c>
      <c r="G725" s="45">
        <f t="shared" si="72"/>
        <v>81</v>
      </c>
      <c r="H725" s="46" t="str">
        <f t="shared" si="73"/>
        <v>A2</v>
      </c>
    </row>
    <row r="726" spans="1:8">
      <c r="A726" s="40">
        <v>5</v>
      </c>
      <c r="B726" s="41" t="s">
        <v>470</v>
      </c>
      <c r="C726" s="42">
        <v>9</v>
      </c>
      <c r="D726" s="43">
        <v>5</v>
      </c>
      <c r="E726" s="43">
        <v>5</v>
      </c>
      <c r="F726" s="43" t="s">
        <v>404</v>
      </c>
      <c r="G726" s="45">
        <f t="shared" si="72"/>
        <v>19</v>
      </c>
      <c r="H726" s="46" t="str">
        <f t="shared" si="73"/>
        <v>E</v>
      </c>
    </row>
    <row r="727" spans="1:8">
      <c r="A727" s="40">
        <v>6</v>
      </c>
      <c r="B727" s="47" t="s">
        <v>471</v>
      </c>
      <c r="C727" s="43"/>
      <c r="D727" s="43"/>
      <c r="E727" s="43"/>
      <c r="F727" s="43">
        <v>46</v>
      </c>
      <c r="G727" s="45">
        <f t="shared" si="72"/>
        <v>46</v>
      </c>
      <c r="H727" s="46" t="str">
        <f t="shared" si="73"/>
        <v>C2</v>
      </c>
    </row>
    <row r="728" spans="1:8">
      <c r="A728" s="40"/>
      <c r="B728" s="41"/>
      <c r="C728" s="48"/>
      <c r="D728" s="48"/>
      <c r="E728" s="48"/>
      <c r="F728" s="49"/>
      <c r="G728" s="45"/>
      <c r="H728" s="46"/>
    </row>
    <row r="729" spans="1:8">
      <c r="A729" s="40"/>
      <c r="B729" s="41"/>
      <c r="C729" s="50"/>
      <c r="D729" s="50"/>
      <c r="E729" s="50"/>
      <c r="F729" s="51"/>
      <c r="G729" s="45"/>
      <c r="H729" s="46"/>
    </row>
    <row r="730" spans="1:8">
      <c r="A730" s="40"/>
      <c r="B730" s="41"/>
      <c r="C730" s="50"/>
      <c r="D730" s="50"/>
      <c r="E730" s="50"/>
      <c r="F730" s="51"/>
      <c r="G730" s="45"/>
      <c r="H730" s="46"/>
    </row>
    <row r="731" spans="1:8">
      <c r="A731" s="52" t="s">
        <v>401</v>
      </c>
      <c r="B731" s="53"/>
      <c r="C731" s="54"/>
      <c r="D731" s="54"/>
      <c r="E731" s="54"/>
      <c r="F731" s="55"/>
      <c r="G731" s="56">
        <f>SUM(G722:G726)</f>
        <v>277.25</v>
      </c>
      <c r="H731" s="57"/>
    </row>
    <row r="732" spans="1:8">
      <c r="A732" s="52" t="s">
        <v>472</v>
      </c>
      <c r="B732" s="53"/>
      <c r="C732" s="54"/>
      <c r="D732" s="54"/>
      <c r="E732" s="54"/>
      <c r="F732" s="55"/>
      <c r="G732" s="58">
        <f>G731/5</f>
        <v>55.45</v>
      </c>
      <c r="H732" s="57" t="str">
        <f t="shared" ref="H732" si="74">IF(G732&gt;=91,"A1",IF(G732&gt;=81,"A2",IF(G732&gt;=71,"B1",IF(G732&gt;=61,"B2",IF(G732&gt;=51,"C1",IF(G732&gt;=41,"C2",IF(G732&gt;=33,"D","E")))))))</f>
        <v>C1</v>
      </c>
    </row>
    <row r="733" spans="1:8">
      <c r="A733" s="218" t="s">
        <v>473</v>
      </c>
      <c r="B733" s="219"/>
      <c r="C733" s="219"/>
      <c r="D733" s="219"/>
      <c r="E733" s="219"/>
      <c r="F733" s="219"/>
      <c r="G733" s="219"/>
      <c r="H733" s="220"/>
    </row>
    <row r="734" spans="1:8" ht="77.25" customHeight="1">
      <c r="A734" s="221" t="s">
        <v>474</v>
      </c>
      <c r="B734" s="222"/>
      <c r="C734" s="223" t="s">
        <v>475</v>
      </c>
      <c r="D734" s="224"/>
      <c r="E734" s="224"/>
      <c r="F734" s="224"/>
      <c r="G734" s="223" t="s">
        <v>476</v>
      </c>
      <c r="H734" s="225"/>
    </row>
    <row r="737" spans="1:8">
      <c r="A737" s="206" t="s">
        <v>405</v>
      </c>
      <c r="B737" s="207"/>
      <c r="C737" s="207"/>
      <c r="D737" s="207"/>
      <c r="E737" s="207"/>
      <c r="F737" s="207"/>
      <c r="G737" s="207"/>
      <c r="H737" s="208"/>
    </row>
    <row r="738" spans="1:8">
      <c r="A738" s="209" t="s">
        <v>406</v>
      </c>
      <c r="B738" s="210"/>
      <c r="C738" s="210"/>
      <c r="D738" s="210"/>
      <c r="E738" s="210"/>
      <c r="F738" s="210"/>
      <c r="G738" s="210"/>
      <c r="H738" s="211"/>
    </row>
    <row r="739" spans="1:8">
      <c r="A739" s="209" t="s">
        <v>407</v>
      </c>
      <c r="B739" s="210"/>
      <c r="C739" s="210"/>
      <c r="D739" s="210"/>
      <c r="E739" s="210"/>
      <c r="F739" s="210"/>
      <c r="G739" s="210"/>
      <c r="H739" s="211"/>
    </row>
    <row r="740" spans="1:8">
      <c r="A740" s="209" t="s">
        <v>462</v>
      </c>
      <c r="B740" s="210"/>
      <c r="C740" s="210"/>
      <c r="D740" s="210"/>
      <c r="E740" s="210"/>
      <c r="F740" s="210"/>
      <c r="G740" s="210"/>
      <c r="H740" s="211"/>
    </row>
    <row r="741" spans="1:8">
      <c r="A741" s="209" t="s">
        <v>463</v>
      </c>
      <c r="B741" s="210"/>
      <c r="C741" s="210"/>
      <c r="D741" s="210"/>
      <c r="E741" s="210"/>
      <c r="F741" s="210"/>
      <c r="G741" s="210"/>
      <c r="H741" s="211"/>
    </row>
    <row r="742" spans="1:8">
      <c r="A742" s="32" t="s">
        <v>411</v>
      </c>
      <c r="C742" s="30" t="s">
        <v>207</v>
      </c>
      <c r="D742" s="33"/>
      <c r="E742" s="33"/>
      <c r="F742" s="30"/>
      <c r="G742" s="30"/>
      <c r="H742" s="31"/>
    </row>
    <row r="743" spans="1:8">
      <c r="A743" s="32" t="s">
        <v>31</v>
      </c>
      <c r="C743" s="65" t="s">
        <v>309</v>
      </c>
      <c r="E743" s="33"/>
      <c r="F743" s="35" t="s">
        <v>464</v>
      </c>
      <c r="G743" s="35"/>
      <c r="H743" s="36">
        <v>26</v>
      </c>
    </row>
    <row r="744" spans="1:8">
      <c r="A744" s="32" t="s">
        <v>465</v>
      </c>
      <c r="C744" s="66" t="s">
        <v>311</v>
      </c>
      <c r="D744" s="30"/>
      <c r="E744" s="30"/>
      <c r="F744" s="33"/>
      <c r="G744" s="33"/>
      <c r="H744" s="38"/>
    </row>
    <row r="745" spans="1:8">
      <c r="A745" s="32" t="s">
        <v>466</v>
      </c>
      <c r="B745" s="33"/>
      <c r="C745" s="65" t="s">
        <v>498</v>
      </c>
      <c r="D745" s="33"/>
      <c r="E745" s="33"/>
      <c r="F745" s="33" t="s">
        <v>467</v>
      </c>
      <c r="G745" s="33"/>
      <c r="H745" s="67" t="s">
        <v>315</v>
      </c>
    </row>
    <row r="746" spans="1:8">
      <c r="A746" s="212" t="s">
        <v>468</v>
      </c>
      <c r="B746" s="213"/>
      <c r="C746" s="213"/>
      <c r="D746" s="213"/>
      <c r="E746" s="213"/>
      <c r="F746" s="213"/>
      <c r="G746" s="213"/>
      <c r="H746" s="214"/>
    </row>
    <row r="747" spans="1:8">
      <c r="A747" s="215" t="s">
        <v>443</v>
      </c>
      <c r="B747" s="216"/>
      <c r="C747" s="216"/>
      <c r="D747" s="216"/>
      <c r="E747" s="216"/>
      <c r="F747" s="216"/>
      <c r="G747" s="216"/>
      <c r="H747" s="217"/>
    </row>
    <row r="748" spans="1:8">
      <c r="A748" s="226" t="s">
        <v>413</v>
      </c>
      <c r="B748" s="227" t="s">
        <v>414</v>
      </c>
      <c r="C748" s="228" t="s">
        <v>448</v>
      </c>
      <c r="D748" s="228" t="s">
        <v>469</v>
      </c>
      <c r="E748" s="228" t="s">
        <v>450</v>
      </c>
      <c r="F748" s="231" t="s">
        <v>451</v>
      </c>
      <c r="G748" s="228" t="s">
        <v>453</v>
      </c>
      <c r="H748" s="234" t="s">
        <v>416</v>
      </c>
    </row>
    <row r="749" spans="1:8">
      <c r="A749" s="226"/>
      <c r="B749" s="227"/>
      <c r="C749" s="229"/>
      <c r="D749" s="229"/>
      <c r="E749" s="229"/>
      <c r="F749" s="232"/>
      <c r="G749" s="229"/>
      <c r="H749" s="235"/>
    </row>
    <row r="750" spans="1:8" ht="19.899999999999999" customHeight="1">
      <c r="A750" s="226"/>
      <c r="B750" s="227"/>
      <c r="C750" s="230"/>
      <c r="D750" s="230"/>
      <c r="E750" s="230"/>
      <c r="F750" s="233"/>
      <c r="G750" s="230"/>
      <c r="H750" s="236"/>
    </row>
    <row r="751" spans="1:8">
      <c r="A751" s="40">
        <v>1</v>
      </c>
      <c r="B751" s="41" t="s">
        <v>417</v>
      </c>
      <c r="C751" s="42">
        <v>9.25</v>
      </c>
      <c r="D751" s="43">
        <v>5</v>
      </c>
      <c r="E751" s="43">
        <v>5</v>
      </c>
      <c r="F751" s="60">
        <v>68.5</v>
      </c>
      <c r="G751" s="45">
        <f>SUM(C751:F751)</f>
        <v>87.75</v>
      </c>
      <c r="H751" s="46" t="str">
        <f>IF(G751&gt;=91,"A1",IF(G751&gt;=81,"A2",IF(G751&gt;=71,"B1",IF(G751&gt;=61,"B2",IF(G751&gt;=51,"C1",IF(G751&gt;=41,"C2",IF(G751&gt;=33,"D","E")))))))</f>
        <v>A2</v>
      </c>
    </row>
    <row r="752" spans="1:8">
      <c r="A752" s="40">
        <v>2</v>
      </c>
      <c r="B752" s="41" t="s">
        <v>418</v>
      </c>
      <c r="C752" s="42">
        <v>8.25</v>
      </c>
      <c r="D752" s="43">
        <v>5</v>
      </c>
      <c r="E752" s="43">
        <v>5</v>
      </c>
      <c r="F752" s="43">
        <v>67</v>
      </c>
      <c r="G752" s="45">
        <f t="shared" ref="G752:G756" si="75">SUM(C752:F752)</f>
        <v>85.25</v>
      </c>
      <c r="H752" s="46" t="str">
        <f t="shared" ref="H752:H756" si="76">IF(G752&gt;=91,"A1",IF(G752&gt;=81,"A2",IF(G752&gt;=71,"B1",IF(G752&gt;=61,"B2",IF(G752&gt;=51,"C1",IF(G752&gt;=41,"C2",IF(G752&gt;=33,"D","E")))))))</f>
        <v>A2</v>
      </c>
    </row>
    <row r="753" spans="1:8">
      <c r="A753" s="40">
        <v>3</v>
      </c>
      <c r="B753" s="41" t="s">
        <v>419</v>
      </c>
      <c r="C753" s="42">
        <v>9.5</v>
      </c>
      <c r="D753" s="43">
        <v>5</v>
      </c>
      <c r="E753" s="43">
        <v>5</v>
      </c>
      <c r="F753" s="43">
        <v>58</v>
      </c>
      <c r="G753" s="45">
        <f t="shared" si="75"/>
        <v>77.5</v>
      </c>
      <c r="H753" s="46" t="str">
        <f t="shared" si="76"/>
        <v>B1</v>
      </c>
    </row>
    <row r="754" spans="1:8">
      <c r="A754" s="40">
        <v>4</v>
      </c>
      <c r="B754" s="41" t="s">
        <v>420</v>
      </c>
      <c r="C754" s="42">
        <v>8.5</v>
      </c>
      <c r="D754" s="43">
        <v>5</v>
      </c>
      <c r="E754" s="43">
        <v>5</v>
      </c>
      <c r="F754" s="43">
        <v>71.5</v>
      </c>
      <c r="G754" s="45">
        <f t="shared" si="75"/>
        <v>90</v>
      </c>
      <c r="H754" s="46" t="str">
        <f t="shared" si="76"/>
        <v>A2</v>
      </c>
    </row>
    <row r="755" spans="1:8">
      <c r="A755" s="40">
        <v>5</v>
      </c>
      <c r="B755" s="41" t="s">
        <v>470</v>
      </c>
      <c r="C755" s="42">
        <v>10</v>
      </c>
      <c r="D755" s="43">
        <v>5</v>
      </c>
      <c r="E755" s="43">
        <v>5</v>
      </c>
      <c r="F755" s="43">
        <v>78</v>
      </c>
      <c r="G755" s="45">
        <f t="shared" si="75"/>
        <v>98</v>
      </c>
      <c r="H755" s="46" t="str">
        <f t="shared" si="76"/>
        <v>A1</v>
      </c>
    </row>
    <row r="756" spans="1:8">
      <c r="A756" s="40">
        <v>6</v>
      </c>
      <c r="B756" s="47" t="s">
        <v>471</v>
      </c>
      <c r="C756" s="43"/>
      <c r="D756" s="43"/>
      <c r="E756" s="43"/>
      <c r="F756" s="43">
        <v>50</v>
      </c>
      <c r="G756" s="45">
        <f t="shared" si="75"/>
        <v>50</v>
      </c>
      <c r="H756" s="46" t="str">
        <f t="shared" si="76"/>
        <v>C2</v>
      </c>
    </row>
    <row r="757" spans="1:8">
      <c r="A757" s="40"/>
      <c r="B757" s="41"/>
      <c r="C757" s="48"/>
      <c r="D757" s="48"/>
      <c r="E757" s="48"/>
      <c r="F757" s="49"/>
      <c r="G757" s="45"/>
      <c r="H757" s="46"/>
    </row>
    <row r="758" spans="1:8">
      <c r="A758" s="40"/>
      <c r="B758" s="41"/>
      <c r="C758" s="50"/>
      <c r="D758" s="50"/>
      <c r="E758" s="50"/>
      <c r="F758" s="51"/>
      <c r="G758" s="45"/>
      <c r="H758" s="46"/>
    </row>
    <row r="759" spans="1:8">
      <c r="A759" s="40"/>
      <c r="B759" s="41"/>
      <c r="C759" s="50"/>
      <c r="D759" s="50"/>
      <c r="E759" s="50"/>
      <c r="F759" s="51"/>
      <c r="G759" s="45"/>
      <c r="H759" s="46"/>
    </row>
    <row r="760" spans="1:8">
      <c r="A760" s="52" t="s">
        <v>401</v>
      </c>
      <c r="B760" s="53"/>
      <c r="C760" s="54"/>
      <c r="D760" s="54"/>
      <c r="E760" s="54"/>
      <c r="F760" s="55"/>
      <c r="G760" s="56">
        <f>SUM(G751:G755)</f>
        <v>438.5</v>
      </c>
      <c r="H760" s="57"/>
    </row>
    <row r="761" spans="1:8">
      <c r="A761" s="52" t="s">
        <v>472</v>
      </c>
      <c r="B761" s="53"/>
      <c r="C761" s="54"/>
      <c r="D761" s="54"/>
      <c r="E761" s="54"/>
      <c r="F761" s="55"/>
      <c r="G761" s="58">
        <f>G760/5</f>
        <v>87.7</v>
      </c>
      <c r="H761" s="57" t="str">
        <f t="shared" ref="H761" si="77">IF(G761&gt;=91,"A1",IF(G761&gt;=81,"A2",IF(G761&gt;=71,"B1",IF(G761&gt;=61,"B2",IF(G761&gt;=51,"C1",IF(G761&gt;=41,"C2",IF(G761&gt;=33,"D","E")))))))</f>
        <v>A2</v>
      </c>
    </row>
    <row r="762" spans="1:8">
      <c r="A762" s="218" t="s">
        <v>473</v>
      </c>
      <c r="B762" s="219"/>
      <c r="C762" s="219"/>
      <c r="D762" s="219"/>
      <c r="E762" s="219"/>
      <c r="F762" s="219"/>
      <c r="G762" s="219"/>
      <c r="H762" s="220"/>
    </row>
    <row r="763" spans="1:8" ht="67.5" customHeight="1">
      <c r="A763" s="221" t="s">
        <v>474</v>
      </c>
      <c r="B763" s="222"/>
      <c r="C763" s="223" t="s">
        <v>475</v>
      </c>
      <c r="D763" s="224"/>
      <c r="E763" s="224"/>
      <c r="F763" s="224"/>
      <c r="G763" s="223" t="s">
        <v>476</v>
      </c>
      <c r="H763" s="225"/>
    </row>
    <row r="766" spans="1:8">
      <c r="A766" s="206" t="s">
        <v>405</v>
      </c>
      <c r="B766" s="207"/>
      <c r="C766" s="207"/>
      <c r="D766" s="207"/>
      <c r="E766" s="207"/>
      <c r="F766" s="207"/>
      <c r="G766" s="207"/>
      <c r="H766" s="208"/>
    </row>
    <row r="767" spans="1:8">
      <c r="A767" s="209" t="s">
        <v>406</v>
      </c>
      <c r="B767" s="210"/>
      <c r="C767" s="210"/>
      <c r="D767" s="210"/>
      <c r="E767" s="210"/>
      <c r="F767" s="210"/>
      <c r="G767" s="210"/>
      <c r="H767" s="211"/>
    </row>
    <row r="768" spans="1:8">
      <c r="A768" s="209" t="s">
        <v>407</v>
      </c>
      <c r="B768" s="210"/>
      <c r="C768" s="210"/>
      <c r="D768" s="210"/>
      <c r="E768" s="210"/>
      <c r="F768" s="210"/>
      <c r="G768" s="210"/>
      <c r="H768" s="211"/>
    </row>
    <row r="769" spans="1:8">
      <c r="A769" s="209" t="s">
        <v>462</v>
      </c>
      <c r="B769" s="210"/>
      <c r="C769" s="210"/>
      <c r="D769" s="210"/>
      <c r="E769" s="210"/>
      <c r="F769" s="210"/>
      <c r="G769" s="210"/>
      <c r="H769" s="211"/>
    </row>
    <row r="770" spans="1:8">
      <c r="A770" s="209" t="s">
        <v>463</v>
      </c>
      <c r="B770" s="210"/>
      <c r="C770" s="210"/>
      <c r="D770" s="210"/>
      <c r="E770" s="210"/>
      <c r="F770" s="210"/>
      <c r="G770" s="210"/>
      <c r="H770" s="211"/>
    </row>
    <row r="771" spans="1:8">
      <c r="A771" s="32" t="s">
        <v>411</v>
      </c>
      <c r="C771" s="30" t="s">
        <v>207</v>
      </c>
      <c r="D771" s="33"/>
      <c r="E771" s="33"/>
      <c r="F771" s="30"/>
      <c r="G771" s="30"/>
      <c r="H771" s="31"/>
    </row>
    <row r="772" spans="1:8">
      <c r="A772" s="32" t="s">
        <v>31</v>
      </c>
      <c r="C772" s="65" t="s">
        <v>325</v>
      </c>
      <c r="D772" s="33"/>
      <c r="E772" s="33"/>
      <c r="F772" s="35" t="s">
        <v>464</v>
      </c>
      <c r="G772" s="35"/>
      <c r="H772" s="36">
        <v>27</v>
      </c>
    </row>
    <row r="773" spans="1:8">
      <c r="A773" s="32" t="s">
        <v>465</v>
      </c>
      <c r="C773" s="66" t="s">
        <v>327</v>
      </c>
      <c r="D773" s="30"/>
      <c r="E773" s="30"/>
      <c r="F773" s="33"/>
      <c r="G773" s="33"/>
      <c r="H773" s="38"/>
    </row>
    <row r="774" spans="1:8">
      <c r="A774" s="32" t="s">
        <v>466</v>
      </c>
      <c r="B774" s="33"/>
      <c r="C774" s="65" t="s">
        <v>331</v>
      </c>
      <c r="D774" s="33"/>
      <c r="E774" s="33"/>
      <c r="F774" s="33" t="s">
        <v>467</v>
      </c>
      <c r="G774" s="33"/>
      <c r="H774" s="67" t="s">
        <v>330</v>
      </c>
    </row>
    <row r="775" spans="1:8">
      <c r="A775" s="212" t="s">
        <v>468</v>
      </c>
      <c r="B775" s="213"/>
      <c r="C775" s="213"/>
      <c r="D775" s="213"/>
      <c r="E775" s="213"/>
      <c r="F775" s="213"/>
      <c r="G775" s="213"/>
      <c r="H775" s="214"/>
    </row>
    <row r="776" spans="1:8">
      <c r="A776" s="215" t="s">
        <v>443</v>
      </c>
      <c r="B776" s="216"/>
      <c r="C776" s="216"/>
      <c r="D776" s="216"/>
      <c r="E776" s="216"/>
      <c r="F776" s="216"/>
      <c r="G776" s="216"/>
      <c r="H776" s="217"/>
    </row>
    <row r="777" spans="1:8">
      <c r="A777" s="226" t="s">
        <v>413</v>
      </c>
      <c r="B777" s="227" t="s">
        <v>414</v>
      </c>
      <c r="C777" s="228" t="s">
        <v>448</v>
      </c>
      <c r="D777" s="228" t="s">
        <v>469</v>
      </c>
      <c r="E777" s="228" t="s">
        <v>450</v>
      </c>
      <c r="F777" s="231" t="s">
        <v>451</v>
      </c>
      <c r="G777" s="228" t="s">
        <v>453</v>
      </c>
      <c r="H777" s="234" t="s">
        <v>416</v>
      </c>
    </row>
    <row r="778" spans="1:8">
      <c r="A778" s="226"/>
      <c r="B778" s="227"/>
      <c r="C778" s="229"/>
      <c r="D778" s="229"/>
      <c r="E778" s="229"/>
      <c r="F778" s="232"/>
      <c r="G778" s="229"/>
      <c r="H778" s="235"/>
    </row>
    <row r="779" spans="1:8" ht="19.899999999999999" customHeight="1">
      <c r="A779" s="226"/>
      <c r="B779" s="227"/>
      <c r="C779" s="230"/>
      <c r="D779" s="230"/>
      <c r="E779" s="230"/>
      <c r="F779" s="233"/>
      <c r="G779" s="230"/>
      <c r="H779" s="236"/>
    </row>
    <row r="780" spans="1:8">
      <c r="A780" s="40">
        <v>1</v>
      </c>
      <c r="B780" s="41" t="s">
        <v>417</v>
      </c>
      <c r="C780" s="42">
        <v>6.25</v>
      </c>
      <c r="D780" s="43">
        <v>3</v>
      </c>
      <c r="E780" s="43">
        <v>3</v>
      </c>
      <c r="F780" s="60">
        <v>41</v>
      </c>
      <c r="G780" s="45">
        <f>SUM(C780:F780)</f>
        <v>53.25</v>
      </c>
      <c r="H780" s="46" t="str">
        <f>IF(G780&gt;=91,"A1",IF(G780&gt;=81,"A2",IF(G780&gt;=71,"B1",IF(G780&gt;=61,"B2",IF(G780&gt;=51,"C1",IF(G780&gt;=41,"C2",IF(G780&gt;=33,"D","E")))))))</f>
        <v>C1</v>
      </c>
    </row>
    <row r="781" spans="1:8">
      <c r="A781" s="40">
        <v>2</v>
      </c>
      <c r="B781" s="41" t="s">
        <v>418</v>
      </c>
      <c r="C781" s="42">
        <v>6</v>
      </c>
      <c r="D781" s="43">
        <v>3</v>
      </c>
      <c r="E781" s="43">
        <v>4</v>
      </c>
      <c r="F781" s="43">
        <v>34</v>
      </c>
      <c r="G781" s="45">
        <f t="shared" ref="G781:G785" si="78">SUM(C781:F781)</f>
        <v>47</v>
      </c>
      <c r="H781" s="46" t="str">
        <f t="shared" ref="H781:H785" si="79">IF(G781&gt;=91,"A1",IF(G781&gt;=81,"A2",IF(G781&gt;=71,"B1",IF(G781&gt;=61,"B2",IF(G781&gt;=51,"C1",IF(G781&gt;=41,"C2",IF(G781&gt;=33,"D","E")))))))</f>
        <v>C2</v>
      </c>
    </row>
    <row r="782" spans="1:8">
      <c r="A782" s="40">
        <v>3</v>
      </c>
      <c r="B782" s="41" t="s">
        <v>419</v>
      </c>
      <c r="C782" s="42">
        <v>2.75</v>
      </c>
      <c r="D782" s="43">
        <v>4</v>
      </c>
      <c r="E782" s="43">
        <v>3</v>
      </c>
      <c r="F782" s="43">
        <v>9.5</v>
      </c>
      <c r="G782" s="45">
        <f t="shared" si="78"/>
        <v>19.25</v>
      </c>
      <c r="H782" s="46" t="str">
        <f t="shared" si="79"/>
        <v>E</v>
      </c>
    </row>
    <row r="783" spans="1:8">
      <c r="A783" s="40">
        <v>4</v>
      </c>
      <c r="B783" s="41" t="s">
        <v>420</v>
      </c>
      <c r="C783" s="42">
        <v>2.75</v>
      </c>
      <c r="D783" s="43">
        <v>2</v>
      </c>
      <c r="E783" s="43">
        <v>2</v>
      </c>
      <c r="F783" s="43">
        <v>23.5</v>
      </c>
      <c r="G783" s="45">
        <f t="shared" si="78"/>
        <v>30.25</v>
      </c>
      <c r="H783" s="46" t="str">
        <f t="shared" si="79"/>
        <v>E</v>
      </c>
    </row>
    <row r="784" spans="1:8">
      <c r="A784" s="40">
        <v>5</v>
      </c>
      <c r="B784" s="41" t="s">
        <v>470</v>
      </c>
      <c r="C784" s="42">
        <v>2.75</v>
      </c>
      <c r="D784" s="43">
        <v>3</v>
      </c>
      <c r="E784" s="43">
        <v>3</v>
      </c>
      <c r="F784" s="43">
        <v>19</v>
      </c>
      <c r="G784" s="45">
        <f t="shared" si="78"/>
        <v>27.75</v>
      </c>
      <c r="H784" s="46" t="str">
        <f t="shared" si="79"/>
        <v>E</v>
      </c>
    </row>
    <row r="785" spans="1:9">
      <c r="A785" s="40">
        <v>6</v>
      </c>
      <c r="B785" s="47" t="s">
        <v>471</v>
      </c>
      <c r="C785" s="43"/>
      <c r="D785" s="43"/>
      <c r="E785" s="43"/>
      <c r="F785" s="43">
        <v>12</v>
      </c>
      <c r="G785" s="45">
        <f t="shared" si="78"/>
        <v>12</v>
      </c>
      <c r="H785" s="46" t="str">
        <f t="shared" si="79"/>
        <v>E</v>
      </c>
    </row>
    <row r="786" spans="1:9">
      <c r="A786" s="40"/>
      <c r="B786" s="41"/>
      <c r="C786" s="48"/>
      <c r="D786" s="48"/>
      <c r="E786" s="48"/>
      <c r="F786" s="49"/>
      <c r="G786" s="45"/>
      <c r="H786" s="46"/>
    </row>
    <row r="787" spans="1:9">
      <c r="A787" s="40"/>
      <c r="B787" s="41"/>
      <c r="C787" s="50"/>
      <c r="D787" s="50"/>
      <c r="E787" s="50"/>
      <c r="F787" s="51"/>
      <c r="G787" s="45"/>
      <c r="H787" s="46"/>
    </row>
    <row r="788" spans="1:9">
      <c r="A788" s="40"/>
      <c r="B788" s="41"/>
      <c r="C788" s="50"/>
      <c r="D788" s="50"/>
      <c r="E788" s="50"/>
      <c r="F788" s="51"/>
      <c r="G788" s="45"/>
      <c r="H788" s="46"/>
    </row>
    <row r="789" spans="1:9">
      <c r="A789" s="52" t="s">
        <v>401</v>
      </c>
      <c r="B789" s="53"/>
      <c r="C789" s="54"/>
      <c r="D789" s="54"/>
      <c r="E789" s="54"/>
      <c r="F789" s="55"/>
      <c r="G789" s="56">
        <f>SUM(G780:G784)</f>
        <v>177.5</v>
      </c>
      <c r="H789" s="57"/>
    </row>
    <row r="790" spans="1:9">
      <c r="A790" s="52" t="s">
        <v>472</v>
      </c>
      <c r="B790" s="53"/>
      <c r="C790" s="54"/>
      <c r="D790" s="54"/>
      <c r="E790" s="54"/>
      <c r="F790" s="55"/>
      <c r="G790" s="58">
        <f>G789/5</f>
        <v>35.5</v>
      </c>
      <c r="H790" s="57" t="str">
        <f t="shared" ref="H790" si="80">IF(G790&gt;=91,"A1",IF(G790&gt;=81,"A2",IF(G790&gt;=71,"B1",IF(G790&gt;=61,"B2",IF(G790&gt;=51,"C1",IF(G790&gt;=41,"C2",IF(G790&gt;=33,"D","E")))))))</f>
        <v>D</v>
      </c>
    </row>
    <row r="791" spans="1:9">
      <c r="A791" s="218" t="s">
        <v>473</v>
      </c>
      <c r="B791" s="219"/>
      <c r="C791" s="219"/>
      <c r="D791" s="219"/>
      <c r="E791" s="219"/>
      <c r="F791" s="219"/>
      <c r="G791" s="219"/>
      <c r="H791" s="220"/>
    </row>
    <row r="792" spans="1:9" ht="80.25" customHeight="1">
      <c r="A792" s="221" t="s">
        <v>474</v>
      </c>
      <c r="B792" s="222"/>
      <c r="C792" s="223" t="s">
        <v>475</v>
      </c>
      <c r="D792" s="224"/>
      <c r="E792" s="224"/>
      <c r="F792" s="224"/>
      <c r="G792" s="223" t="s">
        <v>476</v>
      </c>
      <c r="H792" s="225"/>
    </row>
    <row r="795" spans="1:9">
      <c r="A795" s="206" t="s">
        <v>405</v>
      </c>
      <c r="B795" s="207"/>
      <c r="C795" s="207"/>
      <c r="D795" s="207"/>
      <c r="E795" s="207"/>
      <c r="F795" s="207"/>
      <c r="G795" s="207"/>
      <c r="H795" s="208"/>
    </row>
    <row r="796" spans="1:9">
      <c r="A796" s="209" t="s">
        <v>406</v>
      </c>
      <c r="B796" s="210"/>
      <c r="C796" s="210"/>
      <c r="D796" s="210"/>
      <c r="E796" s="210"/>
      <c r="F796" s="210"/>
      <c r="G796" s="210"/>
      <c r="H796" s="211"/>
    </row>
    <row r="797" spans="1:9">
      <c r="A797" s="209" t="s">
        <v>407</v>
      </c>
      <c r="B797" s="210"/>
      <c r="C797" s="210"/>
      <c r="D797" s="210"/>
      <c r="E797" s="210"/>
      <c r="F797" s="210"/>
      <c r="G797" s="210"/>
      <c r="H797" s="211"/>
    </row>
    <row r="798" spans="1:9">
      <c r="A798" s="209" t="s">
        <v>462</v>
      </c>
      <c r="B798" s="210"/>
      <c r="C798" s="210"/>
      <c r="D798" s="210"/>
      <c r="E798" s="210"/>
      <c r="F798" s="210"/>
      <c r="G798" s="210"/>
      <c r="H798" s="211"/>
    </row>
    <row r="799" spans="1:9">
      <c r="A799" s="209" t="s">
        <v>463</v>
      </c>
      <c r="B799" s="210"/>
      <c r="C799" s="210"/>
      <c r="D799" s="210"/>
      <c r="E799" s="210"/>
      <c r="F799" s="210"/>
      <c r="G799" s="210"/>
      <c r="H799" s="211"/>
    </row>
    <row r="800" spans="1:9">
      <c r="A800" s="32" t="s">
        <v>411</v>
      </c>
      <c r="B800" s="33"/>
      <c r="C800" s="30" t="s">
        <v>207</v>
      </c>
      <c r="D800" s="33"/>
      <c r="E800" s="33"/>
      <c r="F800" s="30"/>
      <c r="G800" s="30"/>
      <c r="H800" s="31"/>
      <c r="I800" s="33"/>
    </row>
    <row r="801" spans="1:9">
      <c r="A801" s="32" t="s">
        <v>31</v>
      </c>
      <c r="B801" s="33"/>
      <c r="C801" s="34" t="s">
        <v>350</v>
      </c>
      <c r="D801" s="33"/>
      <c r="E801" s="33"/>
      <c r="F801" s="35" t="s">
        <v>464</v>
      </c>
      <c r="G801" s="35"/>
      <c r="H801" s="36">
        <v>29</v>
      </c>
      <c r="I801" s="33"/>
    </row>
    <row r="802" spans="1:9">
      <c r="A802" s="32" t="s">
        <v>465</v>
      </c>
      <c r="B802" s="33"/>
      <c r="C802" s="37" t="s">
        <v>352</v>
      </c>
      <c r="D802" s="30"/>
      <c r="E802" s="30"/>
      <c r="F802" s="33"/>
      <c r="G802" s="33"/>
      <c r="H802" s="38"/>
      <c r="I802" s="33"/>
    </row>
    <row r="803" spans="1:9">
      <c r="A803" s="32" t="s">
        <v>466</v>
      </c>
      <c r="B803" s="33"/>
      <c r="C803" s="34" t="s">
        <v>356</v>
      </c>
      <c r="D803" s="33"/>
      <c r="E803" s="33"/>
      <c r="F803" s="33" t="s">
        <v>467</v>
      </c>
      <c r="G803" s="33"/>
      <c r="H803" s="39" t="s">
        <v>355</v>
      </c>
      <c r="I803" s="33"/>
    </row>
    <row r="804" spans="1:9">
      <c r="A804" s="212" t="s">
        <v>468</v>
      </c>
      <c r="B804" s="213"/>
      <c r="C804" s="213"/>
      <c r="D804" s="213"/>
      <c r="E804" s="213"/>
      <c r="F804" s="213"/>
      <c r="G804" s="213"/>
      <c r="H804" s="214"/>
    </row>
    <row r="805" spans="1:9">
      <c r="A805" s="215" t="s">
        <v>443</v>
      </c>
      <c r="B805" s="216"/>
      <c r="C805" s="216"/>
      <c r="D805" s="216"/>
      <c r="E805" s="216"/>
      <c r="F805" s="216"/>
      <c r="G805" s="216"/>
      <c r="H805" s="217"/>
    </row>
    <row r="806" spans="1:9">
      <c r="A806" s="226" t="s">
        <v>413</v>
      </c>
      <c r="B806" s="227" t="s">
        <v>414</v>
      </c>
      <c r="C806" s="228" t="s">
        <v>448</v>
      </c>
      <c r="D806" s="228" t="s">
        <v>469</v>
      </c>
      <c r="E806" s="228" t="s">
        <v>450</v>
      </c>
      <c r="F806" s="231" t="s">
        <v>451</v>
      </c>
      <c r="G806" s="228" t="s">
        <v>453</v>
      </c>
      <c r="H806" s="234" t="s">
        <v>416</v>
      </c>
    </row>
    <row r="807" spans="1:9">
      <c r="A807" s="226"/>
      <c r="B807" s="227"/>
      <c r="C807" s="229"/>
      <c r="D807" s="229"/>
      <c r="E807" s="229"/>
      <c r="F807" s="232"/>
      <c r="G807" s="229"/>
      <c r="H807" s="235"/>
    </row>
    <row r="808" spans="1:9" ht="19.149999999999999" customHeight="1">
      <c r="A808" s="226"/>
      <c r="B808" s="227"/>
      <c r="C808" s="230"/>
      <c r="D808" s="230"/>
      <c r="E808" s="230"/>
      <c r="F808" s="233"/>
      <c r="G808" s="230"/>
      <c r="H808" s="236"/>
    </row>
    <row r="809" spans="1:9">
      <c r="A809" s="40">
        <v>1</v>
      </c>
      <c r="B809" s="41" t="s">
        <v>417</v>
      </c>
      <c r="C809" s="42">
        <v>5.5</v>
      </c>
      <c r="D809" s="43">
        <v>3</v>
      </c>
      <c r="E809" s="43">
        <v>3</v>
      </c>
      <c r="F809" s="60">
        <v>43.5</v>
      </c>
      <c r="G809" s="45">
        <f>SUM(C809:F809)</f>
        <v>55</v>
      </c>
      <c r="H809" s="46" t="str">
        <f>IF(G809&gt;=91,"A1",IF(G809&gt;=81,"A2",IF(G809&gt;=71,"B1",IF(G809&gt;=61,"B2",IF(G809&gt;=51,"C1",IF(G809&gt;=41,"C2",IF(G809&gt;=33,"D","E")))))))</f>
        <v>C1</v>
      </c>
    </row>
    <row r="810" spans="1:9">
      <c r="A810" s="40">
        <v>2</v>
      </c>
      <c r="B810" s="41" t="s">
        <v>418</v>
      </c>
      <c r="C810" s="42">
        <v>3.75</v>
      </c>
      <c r="D810" s="43">
        <v>3</v>
      </c>
      <c r="E810" s="43">
        <v>3</v>
      </c>
      <c r="F810" s="43">
        <v>37.5</v>
      </c>
      <c r="G810" s="45">
        <f t="shared" ref="G810:G814" si="81">SUM(C810:F810)</f>
        <v>47.25</v>
      </c>
      <c r="H810" s="46" t="str">
        <f t="shared" ref="H810:H814" si="82">IF(G810&gt;=91,"A1",IF(G810&gt;=81,"A2",IF(G810&gt;=71,"B1",IF(G810&gt;=61,"B2",IF(G810&gt;=51,"C1",IF(G810&gt;=41,"C2",IF(G810&gt;=33,"D","E")))))))</f>
        <v>C2</v>
      </c>
    </row>
    <row r="811" spans="1:9">
      <c r="A811" s="40">
        <v>3</v>
      </c>
      <c r="B811" s="41" t="s">
        <v>419</v>
      </c>
      <c r="C811" s="42">
        <v>4</v>
      </c>
      <c r="D811" s="43">
        <v>3.5</v>
      </c>
      <c r="E811" s="43">
        <v>3.5</v>
      </c>
      <c r="F811" s="43">
        <v>32</v>
      </c>
      <c r="G811" s="45">
        <f t="shared" si="81"/>
        <v>43</v>
      </c>
      <c r="H811" s="46" t="str">
        <f t="shared" si="82"/>
        <v>C2</v>
      </c>
    </row>
    <row r="812" spans="1:9">
      <c r="A812" s="40">
        <v>4</v>
      </c>
      <c r="B812" s="41" t="s">
        <v>420</v>
      </c>
      <c r="C812" s="42">
        <v>3</v>
      </c>
      <c r="D812" s="43">
        <v>3</v>
      </c>
      <c r="E812" s="43">
        <v>3</v>
      </c>
      <c r="F812" s="43">
        <v>33.5</v>
      </c>
      <c r="G812" s="45">
        <f t="shared" si="81"/>
        <v>42.5</v>
      </c>
      <c r="H812" s="46" t="str">
        <f t="shared" si="82"/>
        <v>C2</v>
      </c>
    </row>
    <row r="813" spans="1:9">
      <c r="A813" s="40">
        <v>5</v>
      </c>
      <c r="B813" s="41" t="s">
        <v>470</v>
      </c>
      <c r="C813" s="42">
        <v>6.75</v>
      </c>
      <c r="D813" s="43">
        <v>3</v>
      </c>
      <c r="E813" s="43">
        <v>3</v>
      </c>
      <c r="F813" s="43">
        <v>28</v>
      </c>
      <c r="G813" s="45">
        <f t="shared" si="81"/>
        <v>40.75</v>
      </c>
      <c r="H813" s="46" t="str">
        <f t="shared" si="82"/>
        <v>D</v>
      </c>
    </row>
    <row r="814" spans="1:9">
      <c r="A814" s="40">
        <v>6</v>
      </c>
      <c r="B814" s="47" t="s">
        <v>471</v>
      </c>
      <c r="C814" s="43"/>
      <c r="D814" s="43"/>
      <c r="E814" s="43"/>
      <c r="F814" s="43">
        <v>19.5</v>
      </c>
      <c r="G814" s="45">
        <f t="shared" si="81"/>
        <v>19.5</v>
      </c>
      <c r="H814" s="46" t="str">
        <f t="shared" si="82"/>
        <v>E</v>
      </c>
    </row>
    <row r="815" spans="1:9">
      <c r="A815" s="40"/>
      <c r="B815" s="41"/>
      <c r="C815" s="48"/>
      <c r="D815" s="48"/>
      <c r="E815" s="48"/>
      <c r="F815" s="49"/>
      <c r="G815" s="45"/>
      <c r="H815" s="46"/>
    </row>
    <row r="816" spans="1:9">
      <c r="A816" s="40"/>
      <c r="B816" s="41"/>
      <c r="C816" s="50"/>
      <c r="D816" s="50"/>
      <c r="E816" s="50"/>
      <c r="F816" s="51"/>
      <c r="G816" s="45"/>
      <c r="H816" s="46"/>
    </row>
    <row r="817" spans="1:8">
      <c r="A817" s="40"/>
      <c r="B817" s="41"/>
      <c r="C817" s="50"/>
      <c r="D817" s="50"/>
      <c r="E817" s="50"/>
      <c r="F817" s="51"/>
      <c r="G817" s="45"/>
      <c r="H817" s="46"/>
    </row>
    <row r="818" spans="1:8">
      <c r="A818" s="52" t="s">
        <v>401</v>
      </c>
      <c r="B818" s="53"/>
      <c r="C818" s="54"/>
      <c r="D818" s="54"/>
      <c r="E818" s="54"/>
      <c r="F818" s="55"/>
      <c r="G818" s="56">
        <f>SUM(G809:G813)</f>
        <v>228.5</v>
      </c>
      <c r="H818" s="57"/>
    </row>
    <row r="819" spans="1:8">
      <c r="A819" s="52" t="s">
        <v>472</v>
      </c>
      <c r="B819" s="53"/>
      <c r="C819" s="54"/>
      <c r="D819" s="54"/>
      <c r="E819" s="54"/>
      <c r="F819" s="55"/>
      <c r="G819" s="58">
        <f>G818/5</f>
        <v>45.7</v>
      </c>
      <c r="H819" s="57" t="str">
        <f t="shared" ref="H819" si="83">IF(G819&gt;=91,"A1",IF(G819&gt;=81,"A2",IF(G819&gt;=71,"B1",IF(G819&gt;=61,"B2",IF(G819&gt;=51,"C1",IF(G819&gt;=41,"C2",IF(G819&gt;=33,"D","E")))))))</f>
        <v>C2</v>
      </c>
    </row>
    <row r="820" spans="1:8">
      <c r="A820" s="218" t="s">
        <v>473</v>
      </c>
      <c r="B820" s="219"/>
      <c r="C820" s="219"/>
      <c r="D820" s="219"/>
      <c r="E820" s="219"/>
      <c r="F820" s="219"/>
      <c r="G820" s="219"/>
      <c r="H820" s="220"/>
    </row>
    <row r="821" spans="1:8" ht="75" customHeight="1">
      <c r="A821" s="221" t="s">
        <v>474</v>
      </c>
      <c r="B821" s="222"/>
      <c r="C821" s="223" t="s">
        <v>475</v>
      </c>
      <c r="D821" s="224"/>
      <c r="E821" s="224"/>
      <c r="F821" s="224"/>
      <c r="G821" s="223" t="s">
        <v>476</v>
      </c>
      <c r="H821" s="225"/>
    </row>
    <row r="824" spans="1:8">
      <c r="A824" s="206" t="s">
        <v>405</v>
      </c>
      <c r="B824" s="207"/>
      <c r="C824" s="207"/>
      <c r="D824" s="207"/>
      <c r="E824" s="207"/>
      <c r="F824" s="207"/>
      <c r="G824" s="207"/>
      <c r="H824" s="208"/>
    </row>
    <row r="825" spans="1:8">
      <c r="A825" s="209" t="s">
        <v>406</v>
      </c>
      <c r="B825" s="210"/>
      <c r="C825" s="210"/>
      <c r="D825" s="210"/>
      <c r="E825" s="210"/>
      <c r="F825" s="210"/>
      <c r="G825" s="210"/>
      <c r="H825" s="211"/>
    </row>
    <row r="826" spans="1:8">
      <c r="A826" s="209" t="s">
        <v>407</v>
      </c>
      <c r="B826" s="210"/>
      <c r="C826" s="210"/>
      <c r="D826" s="210"/>
      <c r="E826" s="210"/>
      <c r="F826" s="210"/>
      <c r="G826" s="210"/>
      <c r="H826" s="211"/>
    </row>
    <row r="827" spans="1:8">
      <c r="A827" s="209" t="s">
        <v>462</v>
      </c>
      <c r="B827" s="210"/>
      <c r="C827" s="210"/>
      <c r="D827" s="210"/>
      <c r="E827" s="210"/>
      <c r="F827" s="210"/>
      <c r="G827" s="210"/>
      <c r="H827" s="211"/>
    </row>
    <row r="828" spans="1:8">
      <c r="A828" s="209" t="s">
        <v>463</v>
      </c>
      <c r="B828" s="210"/>
      <c r="C828" s="210"/>
      <c r="D828" s="210"/>
      <c r="E828" s="210"/>
      <c r="F828" s="210"/>
      <c r="G828" s="210"/>
      <c r="H828" s="211"/>
    </row>
    <row r="829" spans="1:8">
      <c r="A829" s="32" t="s">
        <v>411</v>
      </c>
      <c r="C829" s="30" t="s">
        <v>207</v>
      </c>
      <c r="D829" s="33"/>
      <c r="E829" s="33"/>
      <c r="F829" s="30"/>
      <c r="G829" s="30"/>
      <c r="H829" s="31"/>
    </row>
    <row r="830" spans="1:8">
      <c r="A830" s="32" t="s">
        <v>31</v>
      </c>
      <c r="C830" s="34" t="s">
        <v>437</v>
      </c>
      <c r="D830" s="33"/>
      <c r="E830" s="33"/>
      <c r="F830" s="35" t="s">
        <v>464</v>
      </c>
      <c r="G830" s="35"/>
      <c r="H830" s="36">
        <v>30</v>
      </c>
    </row>
    <row r="831" spans="1:8">
      <c r="A831" s="32" t="s">
        <v>465</v>
      </c>
      <c r="C831" s="37" t="s">
        <v>499</v>
      </c>
      <c r="D831" s="30"/>
      <c r="E831" s="30"/>
      <c r="F831" s="33"/>
      <c r="G831" s="33"/>
      <c r="H831" s="38"/>
    </row>
    <row r="832" spans="1:8">
      <c r="A832" s="32" t="s">
        <v>466</v>
      </c>
      <c r="B832" s="33"/>
      <c r="C832" s="34" t="s">
        <v>500</v>
      </c>
      <c r="D832" s="33"/>
      <c r="E832" s="33"/>
      <c r="F832" s="33" t="s">
        <v>467</v>
      </c>
      <c r="G832" s="33"/>
      <c r="H832" s="39" t="s">
        <v>364</v>
      </c>
    </row>
    <row r="833" spans="1:8">
      <c r="A833" s="212" t="s">
        <v>468</v>
      </c>
      <c r="B833" s="213"/>
      <c r="C833" s="213"/>
      <c r="D833" s="213"/>
      <c r="E833" s="213"/>
      <c r="F833" s="213"/>
      <c r="G833" s="213"/>
      <c r="H833" s="214"/>
    </row>
    <row r="834" spans="1:8">
      <c r="A834" s="215" t="s">
        <v>443</v>
      </c>
      <c r="B834" s="216"/>
      <c r="C834" s="216"/>
      <c r="D834" s="216"/>
      <c r="E834" s="216"/>
      <c r="F834" s="216"/>
      <c r="G834" s="216"/>
      <c r="H834" s="217"/>
    </row>
    <row r="835" spans="1:8">
      <c r="A835" s="226" t="s">
        <v>413</v>
      </c>
      <c r="B835" s="227" t="s">
        <v>414</v>
      </c>
      <c r="C835" s="228" t="s">
        <v>448</v>
      </c>
      <c r="D835" s="228" t="s">
        <v>469</v>
      </c>
      <c r="E835" s="228" t="s">
        <v>450</v>
      </c>
      <c r="F835" s="231" t="s">
        <v>451</v>
      </c>
      <c r="G835" s="228" t="s">
        <v>453</v>
      </c>
      <c r="H835" s="234" t="s">
        <v>416</v>
      </c>
    </row>
    <row r="836" spans="1:8">
      <c r="A836" s="226"/>
      <c r="B836" s="227"/>
      <c r="C836" s="229"/>
      <c r="D836" s="229"/>
      <c r="E836" s="229"/>
      <c r="F836" s="232"/>
      <c r="G836" s="229"/>
      <c r="H836" s="235"/>
    </row>
    <row r="837" spans="1:8" ht="19.899999999999999" customHeight="1">
      <c r="A837" s="226"/>
      <c r="B837" s="227"/>
      <c r="C837" s="230"/>
      <c r="D837" s="230"/>
      <c r="E837" s="230"/>
      <c r="F837" s="233"/>
      <c r="G837" s="230"/>
      <c r="H837" s="236"/>
    </row>
    <row r="838" spans="1:8">
      <c r="A838" s="40">
        <v>1</v>
      </c>
      <c r="B838" s="41" t="s">
        <v>417</v>
      </c>
      <c r="C838" s="42">
        <v>8.25</v>
      </c>
      <c r="D838" s="43">
        <v>3</v>
      </c>
      <c r="E838" s="43">
        <v>4</v>
      </c>
      <c r="F838" s="60">
        <v>64</v>
      </c>
      <c r="G838" s="45">
        <f>SUM(C838:F838)</f>
        <v>79.25</v>
      </c>
      <c r="H838" s="46" t="str">
        <f>IF(G838&gt;=91,"A1",IF(G838&gt;=81,"A2",IF(G838&gt;=71,"B1",IF(G838&gt;=61,"B2",IF(G838&gt;=51,"C1",IF(G838&gt;=41,"C2",IF(G838&gt;=33,"D","E")))))))</f>
        <v>B1</v>
      </c>
    </row>
    <row r="839" spans="1:8">
      <c r="A839" s="40">
        <v>2</v>
      </c>
      <c r="B839" s="41" t="s">
        <v>418</v>
      </c>
      <c r="C839" s="42">
        <v>9.5</v>
      </c>
      <c r="D839" s="43">
        <v>5</v>
      </c>
      <c r="E839" s="43">
        <v>4</v>
      </c>
      <c r="F839" s="43">
        <v>70</v>
      </c>
      <c r="G839" s="45">
        <f t="shared" ref="G839:G843" si="84">SUM(C839:F839)</f>
        <v>88.5</v>
      </c>
      <c r="H839" s="46" t="str">
        <f t="shared" ref="H839:H843" si="85">IF(G839&gt;=91,"A1",IF(G839&gt;=81,"A2",IF(G839&gt;=71,"B1",IF(G839&gt;=61,"B2",IF(G839&gt;=51,"C1",IF(G839&gt;=41,"C2",IF(G839&gt;=33,"D","E")))))))</f>
        <v>A2</v>
      </c>
    </row>
    <row r="840" spans="1:8">
      <c r="A840" s="40">
        <v>3</v>
      </c>
      <c r="B840" s="41" t="s">
        <v>419</v>
      </c>
      <c r="C840" s="42">
        <v>9.5</v>
      </c>
      <c r="D840" s="43">
        <v>3.5</v>
      </c>
      <c r="E840" s="43">
        <v>3.5</v>
      </c>
      <c r="F840" s="43">
        <v>32</v>
      </c>
      <c r="G840" s="45">
        <f t="shared" si="84"/>
        <v>48.5</v>
      </c>
      <c r="H840" s="46" t="str">
        <f t="shared" si="85"/>
        <v>C2</v>
      </c>
    </row>
    <row r="841" spans="1:8">
      <c r="A841" s="40">
        <v>4</v>
      </c>
      <c r="B841" s="41" t="s">
        <v>420</v>
      </c>
      <c r="C841" s="42">
        <v>5.75</v>
      </c>
      <c r="D841" s="43">
        <v>4</v>
      </c>
      <c r="E841" s="43">
        <v>5</v>
      </c>
      <c r="F841" s="43">
        <v>60</v>
      </c>
      <c r="G841" s="45">
        <f t="shared" si="84"/>
        <v>74.75</v>
      </c>
      <c r="H841" s="46" t="str">
        <f t="shared" si="85"/>
        <v>B1</v>
      </c>
    </row>
    <row r="842" spans="1:8">
      <c r="A842" s="40">
        <v>5</v>
      </c>
      <c r="B842" s="41" t="s">
        <v>470</v>
      </c>
      <c r="C842" s="42">
        <v>7.75</v>
      </c>
      <c r="D842" s="43">
        <v>4</v>
      </c>
      <c r="E842" s="43">
        <v>4</v>
      </c>
      <c r="F842" s="43">
        <v>62</v>
      </c>
      <c r="G842" s="45">
        <f t="shared" si="84"/>
        <v>77.75</v>
      </c>
      <c r="H842" s="46" t="str">
        <f t="shared" si="85"/>
        <v>B1</v>
      </c>
    </row>
    <row r="843" spans="1:8">
      <c r="A843" s="40">
        <v>6</v>
      </c>
      <c r="B843" s="47" t="s">
        <v>471</v>
      </c>
      <c r="C843" s="43"/>
      <c r="D843" s="43"/>
      <c r="E843" s="43"/>
      <c r="F843" s="43">
        <v>43</v>
      </c>
      <c r="G843" s="45">
        <f t="shared" si="84"/>
        <v>43</v>
      </c>
      <c r="H843" s="46" t="str">
        <f t="shared" si="85"/>
        <v>C2</v>
      </c>
    </row>
    <row r="844" spans="1:8">
      <c r="A844" s="40"/>
      <c r="B844" s="41"/>
      <c r="C844" s="48"/>
      <c r="D844" s="48"/>
      <c r="E844" s="48"/>
      <c r="F844" s="49"/>
      <c r="G844" s="45"/>
      <c r="H844" s="46"/>
    </row>
    <row r="845" spans="1:8">
      <c r="A845" s="40"/>
      <c r="B845" s="41"/>
      <c r="C845" s="50"/>
      <c r="D845" s="50"/>
      <c r="E845" s="50"/>
      <c r="F845" s="51"/>
      <c r="G845" s="45"/>
      <c r="H845" s="46"/>
    </row>
    <row r="846" spans="1:8">
      <c r="A846" s="40"/>
      <c r="B846" s="41"/>
      <c r="C846" s="50"/>
      <c r="D846" s="50"/>
      <c r="E846" s="50"/>
      <c r="F846" s="51"/>
      <c r="G846" s="45"/>
      <c r="H846" s="46"/>
    </row>
    <row r="847" spans="1:8">
      <c r="A847" s="52" t="s">
        <v>401</v>
      </c>
      <c r="B847" s="53"/>
      <c r="C847" s="54"/>
      <c r="D847" s="54"/>
      <c r="E847" s="54"/>
      <c r="F847" s="55"/>
      <c r="G847" s="56">
        <f>SUM(G838:G842)</f>
        <v>368.75</v>
      </c>
      <c r="H847" s="57"/>
    </row>
    <row r="848" spans="1:8">
      <c r="A848" s="52" t="s">
        <v>472</v>
      </c>
      <c r="B848" s="53"/>
      <c r="C848" s="54"/>
      <c r="D848" s="54"/>
      <c r="E848" s="54"/>
      <c r="F848" s="55"/>
      <c r="G848" s="58">
        <f>G847/5</f>
        <v>73.75</v>
      </c>
      <c r="H848" s="57" t="str">
        <f t="shared" ref="H848" si="86">IF(G848&gt;=91,"A1",IF(G848&gt;=81,"A2",IF(G848&gt;=71,"B1",IF(G848&gt;=61,"B2",IF(G848&gt;=51,"C1",IF(G848&gt;=41,"C2",IF(G848&gt;=33,"D","E")))))))</f>
        <v>B1</v>
      </c>
    </row>
    <row r="849" spans="1:10">
      <c r="A849" s="218" t="s">
        <v>473</v>
      </c>
      <c r="B849" s="219"/>
      <c r="C849" s="219"/>
      <c r="D849" s="219"/>
      <c r="E849" s="219"/>
      <c r="F849" s="219"/>
      <c r="G849" s="219"/>
      <c r="H849" s="220"/>
    </row>
    <row r="850" spans="1:10" ht="71.25" customHeight="1">
      <c r="A850" s="221" t="s">
        <v>474</v>
      </c>
      <c r="B850" s="222"/>
      <c r="C850" s="223" t="s">
        <v>475</v>
      </c>
      <c r="D850" s="224"/>
      <c r="E850" s="224"/>
      <c r="F850" s="224"/>
      <c r="G850" s="223" t="s">
        <v>476</v>
      </c>
      <c r="H850" s="225"/>
    </row>
    <row r="853" spans="1:10">
      <c r="A853" s="206" t="s">
        <v>405</v>
      </c>
      <c r="B853" s="207"/>
      <c r="C853" s="207"/>
      <c r="D853" s="207"/>
      <c r="E853" s="207"/>
      <c r="F853" s="207"/>
      <c r="G853" s="207"/>
      <c r="H853" s="208"/>
    </row>
    <row r="854" spans="1:10">
      <c r="A854" s="209" t="s">
        <v>406</v>
      </c>
      <c r="B854" s="210"/>
      <c r="C854" s="210"/>
      <c r="D854" s="210"/>
      <c r="E854" s="210"/>
      <c r="F854" s="210"/>
      <c r="G854" s="210"/>
      <c r="H854" s="211"/>
    </row>
    <row r="855" spans="1:10">
      <c r="A855" s="209" t="s">
        <v>407</v>
      </c>
      <c r="B855" s="210"/>
      <c r="C855" s="210"/>
      <c r="D855" s="210"/>
      <c r="E855" s="210"/>
      <c r="F855" s="210"/>
      <c r="G855" s="210"/>
      <c r="H855" s="211"/>
    </row>
    <row r="856" spans="1:10">
      <c r="A856" s="209" t="s">
        <v>462</v>
      </c>
      <c r="B856" s="210"/>
      <c r="C856" s="210"/>
      <c r="D856" s="210"/>
      <c r="E856" s="210"/>
      <c r="F856" s="210"/>
      <c r="G856" s="210"/>
      <c r="H856" s="211"/>
    </row>
    <row r="857" spans="1:10">
      <c r="A857" s="209" t="s">
        <v>463</v>
      </c>
      <c r="B857" s="210"/>
      <c r="C857" s="210"/>
      <c r="D857" s="210"/>
      <c r="E857" s="210"/>
      <c r="F857" s="210"/>
      <c r="G857" s="210"/>
      <c r="H857" s="211"/>
    </row>
    <row r="858" spans="1:10">
      <c r="A858" s="32" t="s">
        <v>411</v>
      </c>
      <c r="C858" s="30" t="s">
        <v>207</v>
      </c>
      <c r="D858" s="33"/>
      <c r="E858" s="33"/>
      <c r="F858" s="30"/>
      <c r="G858" s="30"/>
      <c r="H858" s="31"/>
      <c r="I858" s="33"/>
      <c r="J858" s="33"/>
    </row>
    <row r="859" spans="1:10">
      <c r="A859" s="32" t="s">
        <v>31</v>
      </c>
      <c r="C859" s="34" t="s">
        <v>368</v>
      </c>
      <c r="D859" s="33"/>
      <c r="E859" s="33"/>
      <c r="F859" s="35" t="s">
        <v>464</v>
      </c>
      <c r="G859" s="35"/>
      <c r="H859" s="36">
        <v>31</v>
      </c>
      <c r="I859" s="33"/>
      <c r="J859" s="33"/>
    </row>
    <row r="860" spans="1:10">
      <c r="A860" s="32" t="s">
        <v>465</v>
      </c>
      <c r="C860" s="37" t="s">
        <v>501</v>
      </c>
      <c r="D860" s="30"/>
      <c r="E860" s="30"/>
      <c r="F860" s="33"/>
      <c r="G860" s="33"/>
      <c r="H860" s="38"/>
      <c r="I860" s="33"/>
      <c r="J860" s="33"/>
    </row>
    <row r="861" spans="1:10">
      <c r="A861" s="32" t="s">
        <v>466</v>
      </c>
      <c r="B861" s="33"/>
      <c r="C861" s="34" t="s">
        <v>371</v>
      </c>
      <c r="D861" s="33"/>
      <c r="E861" s="33"/>
      <c r="F861" s="33" t="s">
        <v>467</v>
      </c>
      <c r="G861" s="33"/>
      <c r="H861" s="39" t="s">
        <v>370</v>
      </c>
      <c r="I861" s="33"/>
      <c r="J861" s="33"/>
    </row>
    <row r="862" spans="1:10">
      <c r="A862" s="212" t="s">
        <v>468</v>
      </c>
      <c r="B862" s="213"/>
      <c r="C862" s="213"/>
      <c r="D862" s="213"/>
      <c r="E862" s="213"/>
      <c r="F862" s="213"/>
      <c r="G862" s="213"/>
      <c r="H862" s="214"/>
    </row>
    <row r="863" spans="1:10">
      <c r="A863" s="215" t="s">
        <v>443</v>
      </c>
      <c r="B863" s="216"/>
      <c r="C863" s="216"/>
      <c r="D863" s="216"/>
      <c r="E863" s="216"/>
      <c r="F863" s="216"/>
      <c r="G863" s="216"/>
      <c r="H863" s="217"/>
    </row>
    <row r="864" spans="1:10">
      <c r="A864" s="226" t="s">
        <v>413</v>
      </c>
      <c r="B864" s="227" t="s">
        <v>414</v>
      </c>
      <c r="C864" s="228" t="s">
        <v>448</v>
      </c>
      <c r="D864" s="228" t="s">
        <v>469</v>
      </c>
      <c r="E864" s="228" t="s">
        <v>450</v>
      </c>
      <c r="F864" s="231" t="s">
        <v>451</v>
      </c>
      <c r="G864" s="228" t="s">
        <v>453</v>
      </c>
      <c r="H864" s="234" t="s">
        <v>416</v>
      </c>
    </row>
    <row r="865" spans="1:8">
      <c r="A865" s="226"/>
      <c r="B865" s="227"/>
      <c r="C865" s="229"/>
      <c r="D865" s="229"/>
      <c r="E865" s="229"/>
      <c r="F865" s="232"/>
      <c r="G865" s="229"/>
      <c r="H865" s="235"/>
    </row>
    <row r="866" spans="1:8" ht="19.149999999999999" customHeight="1">
      <c r="A866" s="226"/>
      <c r="B866" s="227"/>
      <c r="C866" s="230"/>
      <c r="D866" s="230"/>
      <c r="E866" s="230"/>
      <c r="F866" s="233"/>
      <c r="G866" s="230"/>
      <c r="H866" s="236"/>
    </row>
    <row r="867" spans="1:8">
      <c r="A867" s="40">
        <v>1</v>
      </c>
      <c r="B867" s="41" t="s">
        <v>417</v>
      </c>
      <c r="C867" s="43">
        <v>6.75</v>
      </c>
      <c r="D867" s="68">
        <v>3</v>
      </c>
      <c r="E867" s="68">
        <v>3.5</v>
      </c>
      <c r="F867" s="68">
        <v>49</v>
      </c>
      <c r="G867" s="45">
        <f>SUM(C867:F867)</f>
        <v>62.25</v>
      </c>
      <c r="H867" s="46" t="str">
        <f>IF(G867&gt;=91,"A1",IF(G867&gt;=81,"A2",IF(G867&gt;=71,"B1",IF(G867&gt;=61,"B2",IF(G867&gt;=51,"C1",IF(G867&gt;=41,"C2",IF(G867&gt;=33,"D","E")))))))</f>
        <v>B2</v>
      </c>
    </row>
    <row r="868" spans="1:8">
      <c r="A868" s="40">
        <v>2</v>
      </c>
      <c r="B868" s="41" t="s">
        <v>418</v>
      </c>
      <c r="C868" s="43"/>
      <c r="D868" s="43">
        <v>3</v>
      </c>
      <c r="E868" s="43">
        <v>3</v>
      </c>
      <c r="F868" s="43">
        <v>36.5</v>
      </c>
      <c r="G868" s="45">
        <f t="shared" ref="G868:G872" si="87">SUM(C868:F868)</f>
        <v>42.5</v>
      </c>
      <c r="H868" s="46" t="str">
        <f t="shared" ref="H868:H872" si="88">IF(G868&gt;=91,"A1",IF(G868&gt;=81,"A2",IF(G868&gt;=71,"B1",IF(G868&gt;=61,"B2",IF(G868&gt;=51,"C1",IF(G868&gt;=41,"C2",IF(G868&gt;=33,"D","E")))))))</f>
        <v>C2</v>
      </c>
    </row>
    <row r="869" spans="1:8">
      <c r="A869" s="40">
        <v>3</v>
      </c>
      <c r="B869" s="41" t="s">
        <v>419</v>
      </c>
      <c r="C869" s="43">
        <v>4.25</v>
      </c>
      <c r="D869" s="43">
        <v>3.5</v>
      </c>
      <c r="E869" s="43">
        <v>3.5</v>
      </c>
      <c r="F869" s="43">
        <v>17</v>
      </c>
      <c r="G869" s="45">
        <f t="shared" si="87"/>
        <v>28.25</v>
      </c>
      <c r="H869" s="46" t="str">
        <f t="shared" si="88"/>
        <v>E</v>
      </c>
    </row>
    <row r="870" spans="1:8">
      <c r="A870" s="40">
        <v>4</v>
      </c>
      <c r="B870" s="41" t="s">
        <v>420</v>
      </c>
      <c r="C870" s="42">
        <v>0.75</v>
      </c>
      <c r="D870" s="43">
        <v>2</v>
      </c>
      <c r="E870" s="43">
        <v>2</v>
      </c>
      <c r="F870" s="43">
        <v>24.5</v>
      </c>
      <c r="G870" s="45">
        <f t="shared" si="87"/>
        <v>29.25</v>
      </c>
      <c r="H870" s="46" t="str">
        <f t="shared" si="88"/>
        <v>E</v>
      </c>
    </row>
    <row r="871" spans="1:8">
      <c r="A871" s="40">
        <v>5</v>
      </c>
      <c r="B871" s="41" t="s">
        <v>470</v>
      </c>
      <c r="C871" s="43">
        <v>4.5</v>
      </c>
      <c r="D871" s="43">
        <v>3</v>
      </c>
      <c r="E871" s="43">
        <v>3</v>
      </c>
      <c r="F871" s="43">
        <v>23.5</v>
      </c>
      <c r="G871" s="45">
        <f t="shared" si="87"/>
        <v>34</v>
      </c>
      <c r="H871" s="46" t="str">
        <f t="shared" si="88"/>
        <v>D</v>
      </c>
    </row>
    <row r="872" spans="1:8">
      <c r="A872" s="40">
        <v>6</v>
      </c>
      <c r="B872" s="47" t="s">
        <v>471</v>
      </c>
      <c r="C872" s="43"/>
      <c r="D872" s="43"/>
      <c r="E872" s="43"/>
      <c r="F872" s="43" t="s">
        <v>404</v>
      </c>
      <c r="G872" s="45">
        <f t="shared" si="87"/>
        <v>0</v>
      </c>
      <c r="H872" s="46" t="str">
        <f t="shared" si="88"/>
        <v>E</v>
      </c>
    </row>
    <row r="873" spans="1:8">
      <c r="A873" s="40"/>
      <c r="B873" s="41"/>
      <c r="C873" s="48"/>
      <c r="D873" s="48"/>
      <c r="E873" s="48"/>
      <c r="F873" s="49"/>
      <c r="G873" s="45"/>
      <c r="H873" s="46"/>
    </row>
    <row r="874" spans="1:8">
      <c r="A874" s="40"/>
      <c r="B874" s="41"/>
      <c r="C874" s="50"/>
      <c r="D874" s="50"/>
      <c r="E874" s="50"/>
      <c r="F874" s="51"/>
      <c r="G874" s="45"/>
      <c r="H874" s="46"/>
    </row>
    <row r="875" spans="1:8">
      <c r="A875" s="40"/>
      <c r="B875" s="41"/>
      <c r="C875" s="50"/>
      <c r="D875" s="50"/>
      <c r="E875" s="50"/>
      <c r="F875" s="51"/>
      <c r="G875" s="45"/>
      <c r="H875" s="46"/>
    </row>
    <row r="876" spans="1:8">
      <c r="A876" s="52" t="s">
        <v>401</v>
      </c>
      <c r="B876" s="53"/>
      <c r="C876" s="54"/>
      <c r="D876" s="54"/>
      <c r="E876" s="54"/>
      <c r="F876" s="55"/>
      <c r="G876" s="56">
        <f>SUM(G867:G871)</f>
        <v>196.25</v>
      </c>
      <c r="H876" s="57"/>
    </row>
    <row r="877" spans="1:8">
      <c r="A877" s="52" t="s">
        <v>472</v>
      </c>
      <c r="B877" s="53"/>
      <c r="C877" s="54"/>
      <c r="D877" s="54"/>
      <c r="E877" s="54"/>
      <c r="F877" s="55"/>
      <c r="G877" s="58">
        <f>G876/5</f>
        <v>39.25</v>
      </c>
      <c r="H877" s="57" t="str">
        <f t="shared" ref="H877" si="89">IF(G877&gt;=91,"A1",IF(G877&gt;=81,"A2",IF(G877&gt;=71,"B1",IF(G877&gt;=61,"B2",IF(G877&gt;=51,"C1",IF(G877&gt;=41,"C2",IF(G877&gt;=33,"D","E")))))))</f>
        <v>D</v>
      </c>
    </row>
    <row r="878" spans="1:8">
      <c r="A878" s="218" t="s">
        <v>473</v>
      </c>
      <c r="B878" s="219"/>
      <c r="C878" s="219"/>
      <c r="D878" s="219"/>
      <c r="E878" s="219"/>
      <c r="F878" s="219"/>
      <c r="G878" s="219"/>
      <c r="H878" s="220"/>
    </row>
    <row r="879" spans="1:8" ht="85.5" customHeight="1">
      <c r="A879" s="221" t="s">
        <v>474</v>
      </c>
      <c r="B879" s="222"/>
      <c r="C879" s="223" t="s">
        <v>475</v>
      </c>
      <c r="D879" s="224"/>
      <c r="E879" s="224"/>
      <c r="F879" s="224"/>
      <c r="G879" s="223" t="s">
        <v>476</v>
      </c>
      <c r="H879" s="225"/>
    </row>
    <row r="882" spans="1:10">
      <c r="A882" s="206" t="s">
        <v>405</v>
      </c>
      <c r="B882" s="207"/>
      <c r="C882" s="207"/>
      <c r="D882" s="207"/>
      <c r="E882" s="207"/>
      <c r="F882" s="207"/>
      <c r="G882" s="207"/>
      <c r="H882" s="208"/>
    </row>
    <row r="883" spans="1:10">
      <c r="A883" s="209" t="s">
        <v>406</v>
      </c>
      <c r="B883" s="210"/>
      <c r="C883" s="210"/>
      <c r="D883" s="210"/>
      <c r="E883" s="210"/>
      <c r="F883" s="210"/>
      <c r="G883" s="210"/>
      <c r="H883" s="211"/>
    </row>
    <row r="884" spans="1:10">
      <c r="A884" s="209" t="s">
        <v>407</v>
      </c>
      <c r="B884" s="210"/>
      <c r="C884" s="210"/>
      <c r="D884" s="210"/>
      <c r="E884" s="210"/>
      <c r="F884" s="210"/>
      <c r="G884" s="210"/>
      <c r="H884" s="211"/>
    </row>
    <row r="885" spans="1:10">
      <c r="A885" s="209" t="s">
        <v>462</v>
      </c>
      <c r="B885" s="210"/>
      <c r="C885" s="210"/>
      <c r="D885" s="210"/>
      <c r="E885" s="210"/>
      <c r="F885" s="210"/>
      <c r="G885" s="210"/>
      <c r="H885" s="211"/>
    </row>
    <row r="886" spans="1:10">
      <c r="A886" s="209" t="s">
        <v>463</v>
      </c>
      <c r="B886" s="210"/>
      <c r="C886" s="210"/>
      <c r="D886" s="210"/>
      <c r="E886" s="210"/>
      <c r="F886" s="210"/>
      <c r="G886" s="210"/>
      <c r="H886" s="211"/>
    </row>
    <row r="887" spans="1:10">
      <c r="A887" s="32" t="s">
        <v>411</v>
      </c>
      <c r="C887" s="30" t="s">
        <v>207</v>
      </c>
      <c r="D887" s="33"/>
      <c r="E887" s="33"/>
      <c r="F887" s="30"/>
      <c r="G887" s="30"/>
      <c r="H887" s="31"/>
      <c r="I887" s="33"/>
      <c r="J887" s="33"/>
    </row>
    <row r="888" spans="1:10">
      <c r="A888" s="32" t="s">
        <v>31</v>
      </c>
      <c r="C888" s="34" t="s">
        <v>440</v>
      </c>
      <c r="D888" s="33"/>
      <c r="E888" s="33"/>
      <c r="F888" s="35" t="s">
        <v>464</v>
      </c>
      <c r="G888" s="35"/>
      <c r="H888" s="36">
        <v>32</v>
      </c>
      <c r="I888" s="33"/>
      <c r="J888" s="33"/>
    </row>
    <row r="889" spans="1:10">
      <c r="A889" s="32" t="s">
        <v>465</v>
      </c>
      <c r="C889" s="37" t="s">
        <v>502</v>
      </c>
      <c r="D889" s="30"/>
      <c r="E889" s="30"/>
      <c r="F889" s="33"/>
      <c r="G889" s="33"/>
      <c r="H889" s="38"/>
      <c r="I889" s="33"/>
      <c r="J889" s="33"/>
    </row>
    <row r="890" spans="1:10">
      <c r="A890" s="32" t="s">
        <v>466</v>
      </c>
      <c r="B890" s="33"/>
      <c r="C890" s="34" t="s">
        <v>377</v>
      </c>
      <c r="D890" s="33"/>
      <c r="E890" s="33"/>
      <c r="F890" s="33" t="s">
        <v>467</v>
      </c>
      <c r="G890" s="33"/>
      <c r="H890" s="39" t="s">
        <v>376</v>
      </c>
      <c r="I890" s="33"/>
      <c r="J890" s="33"/>
    </row>
    <row r="891" spans="1:10">
      <c r="A891" s="212" t="s">
        <v>468</v>
      </c>
      <c r="B891" s="213"/>
      <c r="C891" s="213"/>
      <c r="D891" s="213"/>
      <c r="E891" s="213"/>
      <c r="F891" s="213"/>
      <c r="G891" s="213"/>
      <c r="H891" s="214"/>
    </row>
    <row r="892" spans="1:10">
      <c r="A892" s="215" t="s">
        <v>443</v>
      </c>
      <c r="B892" s="216"/>
      <c r="C892" s="216"/>
      <c r="D892" s="216"/>
      <c r="E892" s="216"/>
      <c r="F892" s="216"/>
      <c r="G892" s="216"/>
      <c r="H892" s="217"/>
    </row>
    <row r="893" spans="1:10">
      <c r="A893" s="226" t="s">
        <v>413</v>
      </c>
      <c r="B893" s="227" t="s">
        <v>414</v>
      </c>
      <c r="C893" s="228" t="s">
        <v>448</v>
      </c>
      <c r="D893" s="228" t="s">
        <v>469</v>
      </c>
      <c r="E893" s="228" t="s">
        <v>450</v>
      </c>
      <c r="F893" s="231" t="s">
        <v>451</v>
      </c>
      <c r="G893" s="228" t="s">
        <v>453</v>
      </c>
      <c r="H893" s="234" t="s">
        <v>416</v>
      </c>
    </row>
    <row r="894" spans="1:10">
      <c r="A894" s="226"/>
      <c r="B894" s="227"/>
      <c r="C894" s="229"/>
      <c r="D894" s="229"/>
      <c r="E894" s="229"/>
      <c r="F894" s="232"/>
      <c r="G894" s="229"/>
      <c r="H894" s="235"/>
    </row>
    <row r="895" spans="1:10" ht="24" customHeight="1">
      <c r="A895" s="226"/>
      <c r="B895" s="227"/>
      <c r="C895" s="230"/>
      <c r="D895" s="230"/>
      <c r="E895" s="230"/>
      <c r="F895" s="233"/>
      <c r="G895" s="230"/>
      <c r="H895" s="236"/>
    </row>
    <row r="896" spans="1:10">
      <c r="A896" s="40">
        <v>1</v>
      </c>
      <c r="B896" s="41" t="s">
        <v>417</v>
      </c>
      <c r="C896" s="43">
        <v>7</v>
      </c>
      <c r="D896" s="68">
        <v>3</v>
      </c>
      <c r="E896" s="68">
        <v>3</v>
      </c>
      <c r="F896" s="68">
        <v>47</v>
      </c>
      <c r="G896" s="45">
        <f>SUM(C896:F896)</f>
        <v>60</v>
      </c>
      <c r="H896" s="46" t="str">
        <f>IF(G896&gt;=91,"A1",IF(G896&gt;=81,"A2",IF(G896&gt;=71,"B1",IF(G896&gt;=61,"B2",IF(G896&gt;=51,"C1",IF(G896&gt;=41,"C2",IF(G896&gt;=33,"D","E")))))))</f>
        <v>C1</v>
      </c>
    </row>
    <row r="897" spans="1:8">
      <c r="A897" s="40">
        <v>2</v>
      </c>
      <c r="B897" s="41" t="s">
        <v>418</v>
      </c>
      <c r="C897" s="43">
        <v>6</v>
      </c>
      <c r="D897" s="43">
        <v>3</v>
      </c>
      <c r="E897" s="43">
        <v>3</v>
      </c>
      <c r="F897" s="43">
        <v>33</v>
      </c>
      <c r="G897" s="45">
        <f t="shared" ref="G897:G901" si="90">SUM(C897:F897)</f>
        <v>45</v>
      </c>
      <c r="H897" s="46" t="str">
        <f t="shared" ref="H897:H901" si="91">IF(G897&gt;=91,"A1",IF(G897&gt;=81,"A2",IF(G897&gt;=71,"B1",IF(G897&gt;=61,"B2",IF(G897&gt;=51,"C1",IF(G897&gt;=41,"C2",IF(G897&gt;=33,"D","E")))))))</f>
        <v>C2</v>
      </c>
    </row>
    <row r="898" spans="1:8">
      <c r="A898" s="40">
        <v>3</v>
      </c>
      <c r="B898" s="41" t="s">
        <v>419</v>
      </c>
      <c r="C898" s="43">
        <v>5.5</v>
      </c>
      <c r="D898" s="43">
        <v>3.5</v>
      </c>
      <c r="E898" s="43">
        <v>3.5</v>
      </c>
      <c r="F898" s="43">
        <v>38.5</v>
      </c>
      <c r="G898" s="45">
        <f t="shared" si="90"/>
        <v>51</v>
      </c>
      <c r="H898" s="46" t="str">
        <f t="shared" si="91"/>
        <v>C1</v>
      </c>
    </row>
    <row r="899" spans="1:8">
      <c r="A899" s="40">
        <v>4</v>
      </c>
      <c r="B899" s="41" t="s">
        <v>420</v>
      </c>
      <c r="C899" s="42">
        <v>4.5</v>
      </c>
      <c r="D899" s="43">
        <v>3</v>
      </c>
      <c r="E899" s="43">
        <v>3</v>
      </c>
      <c r="F899" s="43">
        <v>38.5</v>
      </c>
      <c r="G899" s="45">
        <f t="shared" si="90"/>
        <v>49</v>
      </c>
      <c r="H899" s="46" t="str">
        <f t="shared" si="91"/>
        <v>C2</v>
      </c>
    </row>
    <row r="900" spans="1:8">
      <c r="A900" s="40">
        <v>5</v>
      </c>
      <c r="B900" s="41" t="s">
        <v>470</v>
      </c>
      <c r="C900" s="43">
        <v>5.25</v>
      </c>
      <c r="D900" s="43">
        <v>3.5</v>
      </c>
      <c r="E900" s="43">
        <v>3.5</v>
      </c>
      <c r="F900" s="43">
        <v>30.5</v>
      </c>
      <c r="G900" s="45">
        <f t="shared" si="90"/>
        <v>42.75</v>
      </c>
      <c r="H900" s="46" t="str">
        <f t="shared" si="91"/>
        <v>C2</v>
      </c>
    </row>
    <row r="901" spans="1:8">
      <c r="A901" s="40">
        <v>6</v>
      </c>
      <c r="B901" s="47" t="s">
        <v>503</v>
      </c>
      <c r="C901" s="43"/>
      <c r="D901" s="43"/>
      <c r="E901" s="43"/>
      <c r="F901" s="43">
        <v>20.5</v>
      </c>
      <c r="G901" s="45">
        <f t="shared" si="90"/>
        <v>20.5</v>
      </c>
      <c r="H901" s="46" t="str">
        <f t="shared" si="91"/>
        <v>E</v>
      </c>
    </row>
    <row r="902" spans="1:8">
      <c r="A902" s="40"/>
      <c r="B902" s="41"/>
      <c r="C902" s="48"/>
      <c r="D902" s="48"/>
      <c r="E902" s="48"/>
      <c r="F902" s="49"/>
      <c r="G902" s="45"/>
      <c r="H902" s="46"/>
    </row>
    <row r="903" spans="1:8">
      <c r="A903" s="40"/>
      <c r="B903" s="41"/>
      <c r="C903" s="50"/>
      <c r="D903" s="50"/>
      <c r="E903" s="50"/>
      <c r="F903" s="51"/>
      <c r="G903" s="45"/>
      <c r="H903" s="46"/>
    </row>
    <row r="904" spans="1:8">
      <c r="A904" s="40"/>
      <c r="B904" s="41"/>
      <c r="C904" s="50"/>
      <c r="D904" s="50"/>
      <c r="E904" s="50"/>
      <c r="F904" s="51"/>
      <c r="G904" s="45"/>
      <c r="H904" s="46"/>
    </row>
    <row r="905" spans="1:8">
      <c r="A905" s="52" t="s">
        <v>401</v>
      </c>
      <c r="B905" s="53"/>
      <c r="C905" s="54"/>
      <c r="D905" s="54"/>
      <c r="E905" s="54"/>
      <c r="F905" s="55"/>
      <c r="G905" s="56">
        <f>SUM(G896:G900)</f>
        <v>247.75</v>
      </c>
      <c r="H905" s="57"/>
    </row>
    <row r="906" spans="1:8">
      <c r="A906" s="52" t="s">
        <v>472</v>
      </c>
      <c r="B906" s="53"/>
      <c r="C906" s="54"/>
      <c r="D906" s="54"/>
      <c r="E906" s="54"/>
      <c r="F906" s="55"/>
      <c r="G906" s="58">
        <f>G905/5</f>
        <v>49.55</v>
      </c>
      <c r="H906" s="57" t="str">
        <f t="shared" ref="H906" si="92">IF(G906&gt;=91,"A1",IF(G906&gt;=81,"A2",IF(G906&gt;=71,"B1",IF(G906&gt;=61,"B2",IF(G906&gt;=51,"C1",IF(G906&gt;=41,"C2",IF(G906&gt;=33,"D","E")))))))</f>
        <v>C2</v>
      </c>
    </row>
    <row r="907" spans="1:8">
      <c r="A907" s="218" t="s">
        <v>473</v>
      </c>
      <c r="B907" s="219"/>
      <c r="C907" s="219"/>
      <c r="D907" s="219"/>
      <c r="E907" s="219"/>
      <c r="F907" s="219"/>
      <c r="G907" s="219"/>
      <c r="H907" s="220"/>
    </row>
    <row r="908" spans="1:8" ht="68.25" customHeight="1">
      <c r="A908" s="221" t="s">
        <v>474</v>
      </c>
      <c r="B908" s="222"/>
      <c r="C908" s="223" t="s">
        <v>475</v>
      </c>
      <c r="D908" s="224"/>
      <c r="E908" s="224"/>
      <c r="F908" s="224"/>
      <c r="G908" s="223" t="s">
        <v>476</v>
      </c>
      <c r="H908" s="225"/>
    </row>
    <row r="912" spans="1:8">
      <c r="A912" s="206" t="s">
        <v>405</v>
      </c>
      <c r="B912" s="207"/>
      <c r="C912" s="207"/>
      <c r="D912" s="207"/>
      <c r="E912" s="207"/>
      <c r="F912" s="207"/>
      <c r="G912" s="207"/>
      <c r="H912" s="208"/>
    </row>
    <row r="913" spans="1:8">
      <c r="A913" s="209" t="s">
        <v>406</v>
      </c>
      <c r="B913" s="210"/>
      <c r="C913" s="210"/>
      <c r="D913" s="210"/>
      <c r="E913" s="210"/>
      <c r="F913" s="210"/>
      <c r="G913" s="210"/>
      <c r="H913" s="211"/>
    </row>
    <row r="914" spans="1:8">
      <c r="A914" s="209" t="s">
        <v>407</v>
      </c>
      <c r="B914" s="210"/>
      <c r="C914" s="210"/>
      <c r="D914" s="210"/>
      <c r="E914" s="210"/>
      <c r="F914" s="210"/>
      <c r="G914" s="210"/>
      <c r="H914" s="211"/>
    </row>
    <row r="915" spans="1:8">
      <c r="A915" s="209" t="s">
        <v>462</v>
      </c>
      <c r="B915" s="210"/>
      <c r="C915" s="210"/>
      <c r="D915" s="210"/>
      <c r="E915" s="210"/>
      <c r="F915" s="210"/>
      <c r="G915" s="210"/>
      <c r="H915" s="211"/>
    </row>
    <row r="916" spans="1:8">
      <c r="A916" s="209" t="s">
        <v>463</v>
      </c>
      <c r="B916" s="210"/>
      <c r="C916" s="210"/>
      <c r="D916" s="210"/>
      <c r="E916" s="210"/>
      <c r="F916" s="210"/>
      <c r="G916" s="210"/>
      <c r="H916" s="211"/>
    </row>
    <row r="917" spans="1:8">
      <c r="A917" s="32" t="s">
        <v>411</v>
      </c>
      <c r="C917" s="30" t="s">
        <v>207</v>
      </c>
      <c r="D917" s="33"/>
      <c r="E917" s="33"/>
      <c r="F917" s="30"/>
      <c r="G917" s="30"/>
      <c r="H917" s="31"/>
    </row>
    <row r="918" spans="1:8">
      <c r="A918" s="32" t="s">
        <v>31</v>
      </c>
      <c r="C918" s="34" t="s">
        <v>381</v>
      </c>
      <c r="D918" s="33"/>
      <c r="E918" s="33"/>
      <c r="F918" s="35" t="s">
        <v>464</v>
      </c>
      <c r="G918" s="35"/>
      <c r="H918" s="36">
        <v>33</v>
      </c>
    </row>
    <row r="919" spans="1:8">
      <c r="A919" s="32" t="s">
        <v>465</v>
      </c>
      <c r="C919" s="37" t="s">
        <v>504</v>
      </c>
      <c r="D919" s="30"/>
      <c r="E919" s="30"/>
      <c r="F919" s="33"/>
      <c r="G919" s="33"/>
      <c r="H919" s="38"/>
    </row>
    <row r="920" spans="1:8">
      <c r="A920" s="32" t="s">
        <v>466</v>
      </c>
      <c r="B920" s="33"/>
      <c r="C920" s="34" t="s">
        <v>505</v>
      </c>
      <c r="D920" s="33"/>
      <c r="E920" s="33"/>
      <c r="F920" s="33" t="s">
        <v>467</v>
      </c>
      <c r="G920" s="33"/>
      <c r="H920" s="39" t="s">
        <v>506</v>
      </c>
    </row>
    <row r="921" spans="1:8">
      <c r="A921" s="212" t="s">
        <v>468</v>
      </c>
      <c r="B921" s="213"/>
      <c r="C921" s="213"/>
      <c r="D921" s="213"/>
      <c r="E921" s="213"/>
      <c r="F921" s="213"/>
      <c r="G921" s="213"/>
      <c r="H921" s="214"/>
    </row>
    <row r="922" spans="1:8">
      <c r="A922" s="215" t="s">
        <v>443</v>
      </c>
      <c r="B922" s="216"/>
      <c r="C922" s="216"/>
      <c r="D922" s="216"/>
      <c r="E922" s="216"/>
      <c r="F922" s="216"/>
      <c r="G922" s="216"/>
      <c r="H922" s="217"/>
    </row>
    <row r="923" spans="1:8">
      <c r="A923" s="226" t="s">
        <v>413</v>
      </c>
      <c r="B923" s="227" t="s">
        <v>414</v>
      </c>
      <c r="C923" s="228" t="s">
        <v>448</v>
      </c>
      <c r="D923" s="228" t="s">
        <v>469</v>
      </c>
      <c r="E923" s="228" t="s">
        <v>450</v>
      </c>
      <c r="F923" s="231" t="s">
        <v>451</v>
      </c>
      <c r="G923" s="228" t="s">
        <v>453</v>
      </c>
      <c r="H923" s="234" t="s">
        <v>416</v>
      </c>
    </row>
    <row r="924" spans="1:8">
      <c r="A924" s="226"/>
      <c r="B924" s="227"/>
      <c r="C924" s="229"/>
      <c r="D924" s="229"/>
      <c r="E924" s="229"/>
      <c r="F924" s="232"/>
      <c r="G924" s="229"/>
      <c r="H924" s="235"/>
    </row>
    <row r="925" spans="1:8" ht="24" customHeight="1">
      <c r="A925" s="226"/>
      <c r="B925" s="227"/>
      <c r="C925" s="230"/>
      <c r="D925" s="230"/>
      <c r="E925" s="230"/>
      <c r="F925" s="233"/>
      <c r="G925" s="230"/>
      <c r="H925" s="236"/>
    </row>
    <row r="926" spans="1:8">
      <c r="A926" s="40">
        <v>1</v>
      </c>
      <c r="B926" s="41" t="s">
        <v>417</v>
      </c>
      <c r="C926" s="43">
        <v>7.5</v>
      </c>
      <c r="D926" s="68">
        <v>3</v>
      </c>
      <c r="E926" s="68">
        <v>3</v>
      </c>
      <c r="F926" s="68">
        <v>54</v>
      </c>
      <c r="G926" s="45">
        <f>SUM(C926:F926)</f>
        <v>67.5</v>
      </c>
      <c r="H926" s="46" t="str">
        <f>IF(G926&gt;=91,"A1",IF(G926&gt;=81,"A2",IF(G926&gt;=71,"B1",IF(G926&gt;=61,"B2",IF(G926&gt;=51,"C1",IF(G926&gt;=41,"C2",IF(G926&gt;=33,"D","E")))))))</f>
        <v>B2</v>
      </c>
    </row>
    <row r="927" spans="1:8">
      <c r="A927" s="40">
        <v>2</v>
      </c>
      <c r="B927" s="41" t="s">
        <v>418</v>
      </c>
      <c r="C927" s="43">
        <v>9.5</v>
      </c>
      <c r="D927" s="69">
        <v>4</v>
      </c>
      <c r="E927" s="69">
        <v>4</v>
      </c>
      <c r="F927" s="43">
        <v>61</v>
      </c>
      <c r="G927" s="45">
        <f t="shared" ref="G927:G931" si="93">SUM(C927:F927)</f>
        <v>78.5</v>
      </c>
      <c r="H927" s="46" t="str">
        <f t="shared" ref="H927:H931" si="94">IF(G927&gt;=91,"A1",IF(G927&gt;=81,"A2",IF(G927&gt;=71,"B1",IF(G927&gt;=61,"B2",IF(G927&gt;=51,"C1",IF(G927&gt;=41,"C2",IF(G927&gt;=33,"D","E")))))))</f>
        <v>B1</v>
      </c>
    </row>
    <row r="928" spans="1:8">
      <c r="A928" s="40">
        <v>3</v>
      </c>
      <c r="B928" s="41" t="s">
        <v>419</v>
      </c>
      <c r="C928" s="43">
        <v>5.25</v>
      </c>
      <c r="D928" s="43">
        <v>4</v>
      </c>
      <c r="E928" s="43">
        <v>4</v>
      </c>
      <c r="F928" s="43">
        <v>41.5</v>
      </c>
      <c r="G928" s="45">
        <f t="shared" si="93"/>
        <v>54.75</v>
      </c>
      <c r="H928" s="46" t="str">
        <f t="shared" si="94"/>
        <v>C1</v>
      </c>
    </row>
    <row r="929" spans="1:8">
      <c r="A929" s="40">
        <v>4</v>
      </c>
      <c r="B929" s="41" t="s">
        <v>420</v>
      </c>
      <c r="C929" s="42">
        <v>5.25</v>
      </c>
      <c r="D929" s="43">
        <v>3</v>
      </c>
      <c r="E929" s="43">
        <v>3</v>
      </c>
      <c r="F929" s="43">
        <v>41</v>
      </c>
      <c r="G929" s="45">
        <f t="shared" si="93"/>
        <v>52.25</v>
      </c>
      <c r="H929" s="46" t="str">
        <f t="shared" si="94"/>
        <v>C1</v>
      </c>
    </row>
    <row r="930" spans="1:8">
      <c r="A930" s="40">
        <v>5</v>
      </c>
      <c r="B930" s="41" t="s">
        <v>470</v>
      </c>
      <c r="C930" s="43">
        <v>8.25</v>
      </c>
      <c r="D930" s="43">
        <v>3.5</v>
      </c>
      <c r="E930" s="43">
        <v>3.5</v>
      </c>
      <c r="F930" s="43">
        <v>46</v>
      </c>
      <c r="G930" s="45">
        <f t="shared" si="93"/>
        <v>61.25</v>
      </c>
      <c r="H930" s="46" t="str">
        <f t="shared" si="94"/>
        <v>B2</v>
      </c>
    </row>
    <row r="931" spans="1:8">
      <c r="A931" s="40">
        <v>6</v>
      </c>
      <c r="B931" s="47" t="s">
        <v>503</v>
      </c>
      <c r="C931" s="43"/>
      <c r="D931" s="43"/>
      <c r="E931" s="43"/>
      <c r="F931" s="43">
        <v>24.5</v>
      </c>
      <c r="G931" s="45">
        <f t="shared" si="93"/>
        <v>24.5</v>
      </c>
      <c r="H931" s="46" t="str">
        <f t="shared" si="94"/>
        <v>E</v>
      </c>
    </row>
    <row r="932" spans="1:8">
      <c r="A932" s="40"/>
      <c r="B932" s="41"/>
      <c r="C932" s="48"/>
      <c r="D932" s="48"/>
      <c r="E932" s="48"/>
      <c r="F932" s="49"/>
      <c r="G932" s="45"/>
      <c r="H932" s="46"/>
    </row>
    <row r="933" spans="1:8">
      <c r="A933" s="40"/>
      <c r="B933" s="41"/>
      <c r="C933" s="50"/>
      <c r="D933" s="50"/>
      <c r="E933" s="50"/>
      <c r="F933" s="51"/>
      <c r="G933" s="45"/>
      <c r="H933" s="46"/>
    </row>
    <row r="934" spans="1:8">
      <c r="A934" s="40"/>
      <c r="B934" s="41"/>
      <c r="C934" s="50"/>
      <c r="D934" s="50"/>
      <c r="E934" s="50"/>
      <c r="F934" s="51"/>
      <c r="G934" s="45"/>
      <c r="H934" s="46"/>
    </row>
    <row r="935" spans="1:8">
      <c r="A935" s="52" t="s">
        <v>401</v>
      </c>
      <c r="B935" s="53"/>
      <c r="C935" s="54"/>
      <c r="D935" s="54"/>
      <c r="E935" s="54"/>
      <c r="F935" s="55"/>
      <c r="G935" s="56">
        <f>SUM(G926:G930)</f>
        <v>314.25</v>
      </c>
      <c r="H935" s="57"/>
    </row>
    <row r="936" spans="1:8">
      <c r="A936" s="52" t="s">
        <v>472</v>
      </c>
      <c r="B936" s="53"/>
      <c r="C936" s="54"/>
      <c r="D936" s="54"/>
      <c r="E936" s="54"/>
      <c r="F936" s="55"/>
      <c r="G936" s="58">
        <f>G935/5</f>
        <v>62.85</v>
      </c>
      <c r="H936" s="57" t="str">
        <f t="shared" ref="H936" si="95">IF(G936&gt;=91,"A1",IF(G936&gt;=81,"A2",IF(G936&gt;=71,"B1",IF(G936&gt;=61,"B2",IF(G936&gt;=51,"C1",IF(G936&gt;=41,"C2",IF(G936&gt;=33,"D","E")))))))</f>
        <v>B2</v>
      </c>
    </row>
    <row r="937" spans="1:8">
      <c r="A937" s="218" t="s">
        <v>473</v>
      </c>
      <c r="B937" s="219"/>
      <c r="C937" s="219"/>
      <c r="D937" s="219"/>
      <c r="E937" s="219"/>
      <c r="F937" s="219"/>
      <c r="G937" s="219"/>
      <c r="H937" s="220"/>
    </row>
    <row r="938" spans="1:8" ht="76.5" customHeight="1">
      <c r="A938" s="221" t="s">
        <v>474</v>
      </c>
      <c r="B938" s="222"/>
      <c r="C938" s="223" t="s">
        <v>475</v>
      </c>
      <c r="D938" s="224"/>
      <c r="E938" s="224"/>
      <c r="F938" s="224"/>
      <c r="G938" s="223" t="s">
        <v>476</v>
      </c>
      <c r="H938" s="225"/>
    </row>
  </sheetData>
  <mergeCells count="608">
    <mergeCell ref="A1:H1"/>
    <mergeCell ref="A2:H2"/>
    <mergeCell ref="A3:H3"/>
    <mergeCell ref="A4:H4"/>
    <mergeCell ref="A5:H5"/>
    <mergeCell ref="A10:H10"/>
    <mergeCell ref="A11:H11"/>
    <mergeCell ref="A26:H26"/>
    <mergeCell ref="A27:B27"/>
    <mergeCell ref="C27:F27"/>
    <mergeCell ref="G27:H27"/>
    <mergeCell ref="A12:A14"/>
    <mergeCell ref="B12:B14"/>
    <mergeCell ref="C12:C14"/>
    <mergeCell ref="D12:D14"/>
    <mergeCell ref="E12:E14"/>
    <mergeCell ref="F12:F14"/>
    <mergeCell ref="G12:G14"/>
    <mergeCell ref="H12:H14"/>
    <mergeCell ref="A32:H32"/>
    <mergeCell ref="A33:H33"/>
    <mergeCell ref="A34:H34"/>
    <mergeCell ref="A35:H35"/>
    <mergeCell ref="A36:H36"/>
    <mergeCell ref="A41:H41"/>
    <mergeCell ref="A42:H42"/>
    <mergeCell ref="A57:H57"/>
    <mergeCell ref="A58:B58"/>
    <mergeCell ref="C58:F58"/>
    <mergeCell ref="G58:H58"/>
    <mergeCell ref="A43:A45"/>
    <mergeCell ref="B43:B45"/>
    <mergeCell ref="C43:C45"/>
    <mergeCell ref="D43:D45"/>
    <mergeCell ref="E43:E45"/>
    <mergeCell ref="F43:F45"/>
    <mergeCell ref="G43:G45"/>
    <mergeCell ref="H43:H45"/>
    <mergeCell ref="A61:H61"/>
    <mergeCell ref="A62:H62"/>
    <mergeCell ref="A63:H63"/>
    <mergeCell ref="A64:H64"/>
    <mergeCell ref="A65:H65"/>
    <mergeCell ref="A70:H70"/>
    <mergeCell ref="A71:H71"/>
    <mergeCell ref="A86:H86"/>
    <mergeCell ref="A87:B87"/>
    <mergeCell ref="C87:F87"/>
    <mergeCell ref="G87:H87"/>
    <mergeCell ref="A72:A74"/>
    <mergeCell ref="B72:B74"/>
    <mergeCell ref="C72:C74"/>
    <mergeCell ref="D72:D74"/>
    <mergeCell ref="E72:E74"/>
    <mergeCell ref="F72:F74"/>
    <mergeCell ref="G72:G74"/>
    <mergeCell ref="H72:H74"/>
    <mergeCell ref="A91:H91"/>
    <mergeCell ref="A92:H92"/>
    <mergeCell ref="A93:H93"/>
    <mergeCell ref="A94:H94"/>
    <mergeCell ref="A95:H95"/>
    <mergeCell ref="A100:H100"/>
    <mergeCell ref="A101:H101"/>
    <mergeCell ref="A116:H116"/>
    <mergeCell ref="A117:B117"/>
    <mergeCell ref="C117:F117"/>
    <mergeCell ref="G117:H117"/>
    <mergeCell ref="A102:A104"/>
    <mergeCell ref="B102:B104"/>
    <mergeCell ref="C102:C104"/>
    <mergeCell ref="D102:D104"/>
    <mergeCell ref="E102:E104"/>
    <mergeCell ref="F102:F104"/>
    <mergeCell ref="G102:G104"/>
    <mergeCell ref="H102:H104"/>
    <mergeCell ref="A121:H121"/>
    <mergeCell ref="A122:H122"/>
    <mergeCell ref="A123:H123"/>
    <mergeCell ref="A124:H124"/>
    <mergeCell ref="A125:H125"/>
    <mergeCell ref="A130:H130"/>
    <mergeCell ref="A131:H131"/>
    <mergeCell ref="A146:H146"/>
    <mergeCell ref="A147:B147"/>
    <mergeCell ref="C147:F147"/>
    <mergeCell ref="G147:H147"/>
    <mergeCell ref="A132:A134"/>
    <mergeCell ref="B132:B134"/>
    <mergeCell ref="C132:C134"/>
    <mergeCell ref="D132:D134"/>
    <mergeCell ref="E132:E134"/>
    <mergeCell ref="F132:F134"/>
    <mergeCell ref="G132:G134"/>
    <mergeCell ref="H132:H134"/>
    <mergeCell ref="A150:H150"/>
    <mergeCell ref="A151:H151"/>
    <mergeCell ref="A152:H152"/>
    <mergeCell ref="A153:H153"/>
    <mergeCell ref="A154:H154"/>
    <mergeCell ref="A159:H159"/>
    <mergeCell ref="A160:H160"/>
    <mergeCell ref="A175:H175"/>
    <mergeCell ref="A176:B176"/>
    <mergeCell ref="C176:F176"/>
    <mergeCell ref="G176:H176"/>
    <mergeCell ref="A161:A163"/>
    <mergeCell ref="B161:B163"/>
    <mergeCell ref="C161:C163"/>
    <mergeCell ref="D161:D163"/>
    <mergeCell ref="E161:E163"/>
    <mergeCell ref="F161:F163"/>
    <mergeCell ref="G161:G163"/>
    <mergeCell ref="H161:H163"/>
    <mergeCell ref="A179:H179"/>
    <mergeCell ref="A180:H180"/>
    <mergeCell ref="A181:H181"/>
    <mergeCell ref="A182:H182"/>
    <mergeCell ref="A183:H183"/>
    <mergeCell ref="A188:H188"/>
    <mergeCell ref="A189:H189"/>
    <mergeCell ref="A204:H204"/>
    <mergeCell ref="A205:B205"/>
    <mergeCell ref="C205:F205"/>
    <mergeCell ref="G205:H205"/>
    <mergeCell ref="A190:A192"/>
    <mergeCell ref="B190:B192"/>
    <mergeCell ref="C190:C192"/>
    <mergeCell ref="D190:D192"/>
    <mergeCell ref="E190:E192"/>
    <mergeCell ref="F190:F192"/>
    <mergeCell ref="G190:G192"/>
    <mergeCell ref="H190:H192"/>
    <mergeCell ref="A209:H209"/>
    <mergeCell ref="A210:H210"/>
    <mergeCell ref="A211:H211"/>
    <mergeCell ref="A212:H212"/>
    <mergeCell ref="A213:H213"/>
    <mergeCell ref="A218:H218"/>
    <mergeCell ref="A219:H219"/>
    <mergeCell ref="A234:H234"/>
    <mergeCell ref="A235:B235"/>
    <mergeCell ref="C235:F235"/>
    <mergeCell ref="G235:H235"/>
    <mergeCell ref="A220:A222"/>
    <mergeCell ref="B220:B222"/>
    <mergeCell ref="C220:C222"/>
    <mergeCell ref="D220:D222"/>
    <mergeCell ref="E220:E222"/>
    <mergeCell ref="F220:F222"/>
    <mergeCell ref="G220:G222"/>
    <mergeCell ref="H220:H222"/>
    <mergeCell ref="A238:H238"/>
    <mergeCell ref="A239:H239"/>
    <mergeCell ref="A240:H240"/>
    <mergeCell ref="A241:H241"/>
    <mergeCell ref="A242:H242"/>
    <mergeCell ref="A247:H247"/>
    <mergeCell ref="A248:H248"/>
    <mergeCell ref="A263:H263"/>
    <mergeCell ref="A264:B264"/>
    <mergeCell ref="C264:F264"/>
    <mergeCell ref="G264:H264"/>
    <mergeCell ref="A249:A251"/>
    <mergeCell ref="B249:B251"/>
    <mergeCell ref="C249:C251"/>
    <mergeCell ref="D249:D251"/>
    <mergeCell ref="E249:E251"/>
    <mergeCell ref="F249:F251"/>
    <mergeCell ref="G249:G251"/>
    <mergeCell ref="H249:H251"/>
    <mergeCell ref="A267:H267"/>
    <mergeCell ref="A268:H268"/>
    <mergeCell ref="A269:H269"/>
    <mergeCell ref="A270:H270"/>
    <mergeCell ref="A271:H271"/>
    <mergeCell ref="A276:H276"/>
    <mergeCell ref="A277:H277"/>
    <mergeCell ref="A292:H292"/>
    <mergeCell ref="A293:B293"/>
    <mergeCell ref="C293:F293"/>
    <mergeCell ref="G293:H293"/>
    <mergeCell ref="A278:A280"/>
    <mergeCell ref="B278:B280"/>
    <mergeCell ref="C278:C280"/>
    <mergeCell ref="D278:D280"/>
    <mergeCell ref="E278:E280"/>
    <mergeCell ref="F278:F280"/>
    <mergeCell ref="G278:G280"/>
    <mergeCell ref="H278:H280"/>
    <mergeCell ref="A297:H297"/>
    <mergeCell ref="A298:H298"/>
    <mergeCell ref="A299:H299"/>
    <mergeCell ref="A300:H300"/>
    <mergeCell ref="A301:H301"/>
    <mergeCell ref="A306:H306"/>
    <mergeCell ref="A307:H307"/>
    <mergeCell ref="A322:H322"/>
    <mergeCell ref="A323:B323"/>
    <mergeCell ref="C323:F323"/>
    <mergeCell ref="G323:H323"/>
    <mergeCell ref="A308:A310"/>
    <mergeCell ref="B308:B310"/>
    <mergeCell ref="C308:C310"/>
    <mergeCell ref="D308:D310"/>
    <mergeCell ref="E308:E310"/>
    <mergeCell ref="F308:F310"/>
    <mergeCell ref="G308:G310"/>
    <mergeCell ref="H308:H310"/>
    <mergeCell ref="A327:H327"/>
    <mergeCell ref="A328:H328"/>
    <mergeCell ref="A329:H329"/>
    <mergeCell ref="A330:H330"/>
    <mergeCell ref="A331:H331"/>
    <mergeCell ref="A336:H336"/>
    <mergeCell ref="A337:H337"/>
    <mergeCell ref="A352:H352"/>
    <mergeCell ref="A353:B353"/>
    <mergeCell ref="C353:F353"/>
    <mergeCell ref="G353:H353"/>
    <mergeCell ref="A338:A340"/>
    <mergeCell ref="B338:B340"/>
    <mergeCell ref="C338:C340"/>
    <mergeCell ref="D338:D340"/>
    <mergeCell ref="E338:E340"/>
    <mergeCell ref="F338:F340"/>
    <mergeCell ref="G338:G340"/>
    <mergeCell ref="H338:H340"/>
    <mergeCell ref="A357:H357"/>
    <mergeCell ref="A358:H358"/>
    <mergeCell ref="A359:H359"/>
    <mergeCell ref="A360:H360"/>
    <mergeCell ref="A361:H361"/>
    <mergeCell ref="A366:H366"/>
    <mergeCell ref="A367:H367"/>
    <mergeCell ref="A382:H382"/>
    <mergeCell ref="A383:B383"/>
    <mergeCell ref="C383:F383"/>
    <mergeCell ref="G383:H383"/>
    <mergeCell ref="A368:A370"/>
    <mergeCell ref="B368:B370"/>
    <mergeCell ref="C368:C370"/>
    <mergeCell ref="D368:D370"/>
    <mergeCell ref="E368:E370"/>
    <mergeCell ref="F368:F370"/>
    <mergeCell ref="G368:G370"/>
    <mergeCell ref="H368:H370"/>
    <mergeCell ref="A386:H386"/>
    <mergeCell ref="A387:H387"/>
    <mergeCell ref="A388:H388"/>
    <mergeCell ref="A389:H389"/>
    <mergeCell ref="A390:H390"/>
    <mergeCell ref="A395:H395"/>
    <mergeCell ref="A396:H396"/>
    <mergeCell ref="A411:H411"/>
    <mergeCell ref="A412:B412"/>
    <mergeCell ref="C412:F412"/>
    <mergeCell ref="G412:H412"/>
    <mergeCell ref="A397:A399"/>
    <mergeCell ref="B397:B399"/>
    <mergeCell ref="C397:C399"/>
    <mergeCell ref="D397:D399"/>
    <mergeCell ref="E397:E399"/>
    <mergeCell ref="F397:F399"/>
    <mergeCell ref="G397:G399"/>
    <mergeCell ref="H397:H399"/>
    <mergeCell ref="A416:H416"/>
    <mergeCell ref="A417:H417"/>
    <mergeCell ref="A418:H418"/>
    <mergeCell ref="A419:H419"/>
    <mergeCell ref="A420:H420"/>
    <mergeCell ref="A425:H425"/>
    <mergeCell ref="A426:H426"/>
    <mergeCell ref="A441:H441"/>
    <mergeCell ref="A442:B442"/>
    <mergeCell ref="C442:F442"/>
    <mergeCell ref="G442:H442"/>
    <mergeCell ref="A427:A429"/>
    <mergeCell ref="B427:B429"/>
    <mergeCell ref="C427:C429"/>
    <mergeCell ref="D427:D429"/>
    <mergeCell ref="E427:E429"/>
    <mergeCell ref="F427:F429"/>
    <mergeCell ref="G427:G429"/>
    <mergeCell ref="H427:H429"/>
    <mergeCell ref="A445:H445"/>
    <mergeCell ref="A446:H446"/>
    <mergeCell ref="A447:H447"/>
    <mergeCell ref="A448:H448"/>
    <mergeCell ref="A449:H449"/>
    <mergeCell ref="A454:H454"/>
    <mergeCell ref="A455:H455"/>
    <mergeCell ref="A470:H470"/>
    <mergeCell ref="A471:B471"/>
    <mergeCell ref="C471:F471"/>
    <mergeCell ref="G471:H471"/>
    <mergeCell ref="A456:A458"/>
    <mergeCell ref="B456:B458"/>
    <mergeCell ref="C456:C458"/>
    <mergeCell ref="D456:D458"/>
    <mergeCell ref="E456:E458"/>
    <mergeCell ref="F456:F458"/>
    <mergeCell ref="G456:G458"/>
    <mergeCell ref="H456:H458"/>
    <mergeCell ref="A474:H474"/>
    <mergeCell ref="A475:H475"/>
    <mergeCell ref="A476:H476"/>
    <mergeCell ref="A477:H477"/>
    <mergeCell ref="A478:H478"/>
    <mergeCell ref="A483:H483"/>
    <mergeCell ref="A484:H484"/>
    <mergeCell ref="A499:H499"/>
    <mergeCell ref="A500:B500"/>
    <mergeCell ref="C500:F500"/>
    <mergeCell ref="G500:H500"/>
    <mergeCell ref="A485:A487"/>
    <mergeCell ref="B485:B487"/>
    <mergeCell ref="C485:C487"/>
    <mergeCell ref="D485:D487"/>
    <mergeCell ref="E485:E487"/>
    <mergeCell ref="F485:F487"/>
    <mergeCell ref="G485:G487"/>
    <mergeCell ref="H485:H487"/>
    <mergeCell ref="A503:H503"/>
    <mergeCell ref="A504:H504"/>
    <mergeCell ref="A505:H505"/>
    <mergeCell ref="A506:H506"/>
    <mergeCell ref="A507:H507"/>
    <mergeCell ref="A512:H512"/>
    <mergeCell ref="A513:H513"/>
    <mergeCell ref="A528:H528"/>
    <mergeCell ref="A529:B529"/>
    <mergeCell ref="C529:F529"/>
    <mergeCell ref="G529:H529"/>
    <mergeCell ref="A514:A516"/>
    <mergeCell ref="B514:B516"/>
    <mergeCell ref="C514:C516"/>
    <mergeCell ref="D514:D516"/>
    <mergeCell ref="E514:E516"/>
    <mergeCell ref="F514:F516"/>
    <mergeCell ref="G514:G516"/>
    <mergeCell ref="H514:H516"/>
    <mergeCell ref="A532:H532"/>
    <mergeCell ref="A533:H533"/>
    <mergeCell ref="A534:H534"/>
    <mergeCell ref="A535:H535"/>
    <mergeCell ref="A536:H536"/>
    <mergeCell ref="A541:H541"/>
    <mergeCell ref="A542:H542"/>
    <mergeCell ref="A557:H557"/>
    <mergeCell ref="A558:B558"/>
    <mergeCell ref="C558:F558"/>
    <mergeCell ref="G558:H558"/>
    <mergeCell ref="A543:A545"/>
    <mergeCell ref="B543:B545"/>
    <mergeCell ref="C543:C545"/>
    <mergeCell ref="D543:D545"/>
    <mergeCell ref="E543:E545"/>
    <mergeCell ref="F543:F545"/>
    <mergeCell ref="G543:G545"/>
    <mergeCell ref="H543:H545"/>
    <mergeCell ref="A561:H561"/>
    <mergeCell ref="A562:H562"/>
    <mergeCell ref="A563:H563"/>
    <mergeCell ref="A564:H564"/>
    <mergeCell ref="A565:H565"/>
    <mergeCell ref="A570:H570"/>
    <mergeCell ref="A571:H571"/>
    <mergeCell ref="A586:H586"/>
    <mergeCell ref="A587:B587"/>
    <mergeCell ref="C587:F587"/>
    <mergeCell ref="G587:H587"/>
    <mergeCell ref="A572:A574"/>
    <mergeCell ref="B572:B574"/>
    <mergeCell ref="C572:C574"/>
    <mergeCell ref="D572:D574"/>
    <mergeCell ref="E572:E574"/>
    <mergeCell ref="F572:F574"/>
    <mergeCell ref="G572:G574"/>
    <mergeCell ref="H572:H574"/>
    <mergeCell ref="A590:H590"/>
    <mergeCell ref="A591:H591"/>
    <mergeCell ref="A592:H592"/>
    <mergeCell ref="A593:H593"/>
    <mergeCell ref="A594:H594"/>
    <mergeCell ref="A599:H599"/>
    <mergeCell ref="A600:H600"/>
    <mergeCell ref="A615:H615"/>
    <mergeCell ref="A616:B616"/>
    <mergeCell ref="C616:F616"/>
    <mergeCell ref="G616:H616"/>
    <mergeCell ref="A601:A603"/>
    <mergeCell ref="B601:B603"/>
    <mergeCell ref="C601:C603"/>
    <mergeCell ref="D601:D603"/>
    <mergeCell ref="E601:E603"/>
    <mergeCell ref="F601:F603"/>
    <mergeCell ref="G601:G603"/>
    <mergeCell ref="H601:H603"/>
    <mergeCell ref="A620:H620"/>
    <mergeCell ref="A621:H621"/>
    <mergeCell ref="A622:H622"/>
    <mergeCell ref="A623:H623"/>
    <mergeCell ref="A624:H624"/>
    <mergeCell ref="A629:H629"/>
    <mergeCell ref="A630:H630"/>
    <mergeCell ref="A645:H645"/>
    <mergeCell ref="A646:B646"/>
    <mergeCell ref="C646:F646"/>
    <mergeCell ref="G646:H646"/>
    <mergeCell ref="A631:A633"/>
    <mergeCell ref="B631:B633"/>
    <mergeCell ref="C631:C633"/>
    <mergeCell ref="D631:D633"/>
    <mergeCell ref="E631:E633"/>
    <mergeCell ref="F631:F633"/>
    <mergeCell ref="G631:G633"/>
    <mergeCell ref="H631:H633"/>
    <mergeCell ref="A650:H650"/>
    <mergeCell ref="A651:H651"/>
    <mergeCell ref="A652:H652"/>
    <mergeCell ref="A653:H653"/>
    <mergeCell ref="A654:H654"/>
    <mergeCell ref="A659:H659"/>
    <mergeCell ref="A660:H660"/>
    <mergeCell ref="A675:H675"/>
    <mergeCell ref="A676:B676"/>
    <mergeCell ref="C676:F676"/>
    <mergeCell ref="G676:H676"/>
    <mergeCell ref="A661:A663"/>
    <mergeCell ref="B661:B663"/>
    <mergeCell ref="C661:C663"/>
    <mergeCell ref="D661:D663"/>
    <mergeCell ref="E661:E663"/>
    <mergeCell ref="F661:F663"/>
    <mergeCell ref="G661:G663"/>
    <mergeCell ref="H661:H663"/>
    <mergeCell ref="A678:H678"/>
    <mergeCell ref="A679:H679"/>
    <mergeCell ref="A680:H680"/>
    <mergeCell ref="A681:H681"/>
    <mergeCell ref="A682:H682"/>
    <mergeCell ref="A687:H687"/>
    <mergeCell ref="A688:H688"/>
    <mergeCell ref="A703:H703"/>
    <mergeCell ref="A704:B704"/>
    <mergeCell ref="C704:F704"/>
    <mergeCell ref="G704:H704"/>
    <mergeCell ref="A689:A691"/>
    <mergeCell ref="B689:B691"/>
    <mergeCell ref="C689:C691"/>
    <mergeCell ref="D689:D691"/>
    <mergeCell ref="E689:E691"/>
    <mergeCell ref="F689:F691"/>
    <mergeCell ref="G689:G691"/>
    <mergeCell ref="H689:H691"/>
    <mergeCell ref="A708:H708"/>
    <mergeCell ref="A709:H709"/>
    <mergeCell ref="A710:H710"/>
    <mergeCell ref="A711:H711"/>
    <mergeCell ref="A712:H712"/>
    <mergeCell ref="A717:H717"/>
    <mergeCell ref="A718:H718"/>
    <mergeCell ref="A733:H733"/>
    <mergeCell ref="A734:B734"/>
    <mergeCell ref="C734:F734"/>
    <mergeCell ref="G734:H734"/>
    <mergeCell ref="A719:A721"/>
    <mergeCell ref="B719:B721"/>
    <mergeCell ref="C719:C721"/>
    <mergeCell ref="D719:D721"/>
    <mergeCell ref="E719:E721"/>
    <mergeCell ref="F719:F721"/>
    <mergeCell ref="G719:G721"/>
    <mergeCell ref="H719:H721"/>
    <mergeCell ref="A737:H737"/>
    <mergeCell ref="A738:H738"/>
    <mergeCell ref="A739:H739"/>
    <mergeCell ref="A740:H740"/>
    <mergeCell ref="A741:H741"/>
    <mergeCell ref="A746:H746"/>
    <mergeCell ref="A747:H747"/>
    <mergeCell ref="A762:H762"/>
    <mergeCell ref="A763:B763"/>
    <mergeCell ref="C763:F763"/>
    <mergeCell ref="G763:H763"/>
    <mergeCell ref="A748:A750"/>
    <mergeCell ref="B748:B750"/>
    <mergeCell ref="C748:C750"/>
    <mergeCell ref="D748:D750"/>
    <mergeCell ref="E748:E750"/>
    <mergeCell ref="F748:F750"/>
    <mergeCell ref="G748:G750"/>
    <mergeCell ref="H748:H750"/>
    <mergeCell ref="A766:H766"/>
    <mergeCell ref="A767:H767"/>
    <mergeCell ref="A768:H768"/>
    <mergeCell ref="A769:H769"/>
    <mergeCell ref="A770:H770"/>
    <mergeCell ref="A775:H775"/>
    <mergeCell ref="A776:H776"/>
    <mergeCell ref="A791:H791"/>
    <mergeCell ref="A792:B792"/>
    <mergeCell ref="C792:F792"/>
    <mergeCell ref="G792:H792"/>
    <mergeCell ref="A777:A779"/>
    <mergeCell ref="B777:B779"/>
    <mergeCell ref="C777:C779"/>
    <mergeCell ref="D777:D779"/>
    <mergeCell ref="E777:E779"/>
    <mergeCell ref="F777:F779"/>
    <mergeCell ref="G777:G779"/>
    <mergeCell ref="H777:H779"/>
    <mergeCell ref="A795:H795"/>
    <mergeCell ref="A796:H796"/>
    <mergeCell ref="A797:H797"/>
    <mergeCell ref="A798:H798"/>
    <mergeCell ref="A799:H799"/>
    <mergeCell ref="A804:H804"/>
    <mergeCell ref="A805:H805"/>
    <mergeCell ref="A820:H820"/>
    <mergeCell ref="A821:B821"/>
    <mergeCell ref="C821:F821"/>
    <mergeCell ref="G821:H821"/>
    <mergeCell ref="A806:A808"/>
    <mergeCell ref="B806:B808"/>
    <mergeCell ref="C806:C808"/>
    <mergeCell ref="D806:D808"/>
    <mergeCell ref="E806:E808"/>
    <mergeCell ref="F806:F808"/>
    <mergeCell ref="G806:G808"/>
    <mergeCell ref="H806:H808"/>
    <mergeCell ref="A824:H824"/>
    <mergeCell ref="A825:H825"/>
    <mergeCell ref="A826:H826"/>
    <mergeCell ref="A827:H827"/>
    <mergeCell ref="A828:H828"/>
    <mergeCell ref="A833:H833"/>
    <mergeCell ref="A834:H834"/>
    <mergeCell ref="A849:H849"/>
    <mergeCell ref="A850:B850"/>
    <mergeCell ref="C850:F850"/>
    <mergeCell ref="G850:H850"/>
    <mergeCell ref="A835:A837"/>
    <mergeCell ref="B835:B837"/>
    <mergeCell ref="C835:C837"/>
    <mergeCell ref="D835:D837"/>
    <mergeCell ref="E835:E837"/>
    <mergeCell ref="F835:F837"/>
    <mergeCell ref="G835:G837"/>
    <mergeCell ref="H835:H837"/>
    <mergeCell ref="A853:H853"/>
    <mergeCell ref="A854:H854"/>
    <mergeCell ref="A855:H855"/>
    <mergeCell ref="A856:H856"/>
    <mergeCell ref="A857:H857"/>
    <mergeCell ref="A862:H862"/>
    <mergeCell ref="A863:H863"/>
    <mergeCell ref="A878:H878"/>
    <mergeCell ref="A879:B879"/>
    <mergeCell ref="C879:F879"/>
    <mergeCell ref="G879:H879"/>
    <mergeCell ref="A864:A866"/>
    <mergeCell ref="B864:B866"/>
    <mergeCell ref="C864:C866"/>
    <mergeCell ref="D864:D866"/>
    <mergeCell ref="E864:E866"/>
    <mergeCell ref="F864:F866"/>
    <mergeCell ref="G864:G866"/>
    <mergeCell ref="H864:H866"/>
    <mergeCell ref="A882:H882"/>
    <mergeCell ref="A883:H883"/>
    <mergeCell ref="A884:H884"/>
    <mergeCell ref="A885:H885"/>
    <mergeCell ref="A886:H886"/>
    <mergeCell ref="A891:H891"/>
    <mergeCell ref="A892:H892"/>
    <mergeCell ref="A907:H907"/>
    <mergeCell ref="A908:B908"/>
    <mergeCell ref="C908:F908"/>
    <mergeCell ref="G908:H908"/>
    <mergeCell ref="A893:A895"/>
    <mergeCell ref="B893:B895"/>
    <mergeCell ref="C893:C895"/>
    <mergeCell ref="D893:D895"/>
    <mergeCell ref="E893:E895"/>
    <mergeCell ref="F893:F895"/>
    <mergeCell ref="G893:G895"/>
    <mergeCell ref="H893:H895"/>
    <mergeCell ref="A912:H912"/>
    <mergeCell ref="A913:H913"/>
    <mergeCell ref="A914:H914"/>
    <mergeCell ref="A915:H915"/>
    <mergeCell ref="A916:H916"/>
    <mergeCell ref="A921:H921"/>
    <mergeCell ref="A922:H922"/>
    <mergeCell ref="A937:H937"/>
    <mergeCell ref="A938:B938"/>
    <mergeCell ref="C938:F938"/>
    <mergeCell ref="G938:H938"/>
    <mergeCell ref="A923:A925"/>
    <mergeCell ref="B923:B925"/>
    <mergeCell ref="C923:C925"/>
    <mergeCell ref="D923:D925"/>
    <mergeCell ref="E923:E925"/>
    <mergeCell ref="F923:F925"/>
    <mergeCell ref="G923:G925"/>
    <mergeCell ref="H923:H925"/>
  </mergeCells>
  <hyperlinks>
    <hyperlink ref="A3" r:id="rId1"/>
    <hyperlink ref="A34" r:id="rId2"/>
    <hyperlink ref="A63" r:id="rId3"/>
    <hyperlink ref="A93" r:id="rId4"/>
    <hyperlink ref="A123" r:id="rId5"/>
    <hyperlink ref="A152" r:id="rId6"/>
    <hyperlink ref="A181" r:id="rId7"/>
    <hyperlink ref="A211" r:id="rId8"/>
    <hyperlink ref="A240" r:id="rId9"/>
    <hyperlink ref="A269" r:id="rId10"/>
    <hyperlink ref="A299" r:id="rId11"/>
    <hyperlink ref="A329" r:id="rId12"/>
    <hyperlink ref="A359" r:id="rId13"/>
    <hyperlink ref="A388" r:id="rId14"/>
    <hyperlink ref="A418" r:id="rId15"/>
    <hyperlink ref="A447" r:id="rId16"/>
    <hyperlink ref="A476" r:id="rId17"/>
    <hyperlink ref="A505" r:id="rId18"/>
    <hyperlink ref="A534" r:id="rId19"/>
    <hyperlink ref="A563" r:id="rId20"/>
    <hyperlink ref="A592" r:id="rId21"/>
    <hyperlink ref="A622" r:id="rId22"/>
    <hyperlink ref="A652" r:id="rId23"/>
    <hyperlink ref="A680" r:id="rId24"/>
    <hyperlink ref="A710" r:id="rId25"/>
    <hyperlink ref="A739" r:id="rId26"/>
    <hyperlink ref="A768" r:id="rId27"/>
    <hyperlink ref="A797" r:id="rId28"/>
    <hyperlink ref="A826" r:id="rId29"/>
    <hyperlink ref="A855" r:id="rId30"/>
    <hyperlink ref="A884" r:id="rId31"/>
    <hyperlink ref="A914" r:id="rId32"/>
  </hyperlinks>
  <pageMargins left="0.28000000000000003" right="0.22" top="0.23" bottom="0.18" header="0.22" footer="0.16"/>
  <pageSetup paperSize="9" scale="69" orientation="portrait"/>
  <rowBreaks count="15" manualBreakCount="15">
    <brk id="58" max="16383" man="1"/>
    <brk id="117" max="16383" man="1"/>
    <brk id="176" max="16383" man="1"/>
    <brk id="235" max="16383" man="1"/>
    <brk id="293" max="16383" man="1"/>
    <brk id="353" max="16383" man="1"/>
    <brk id="412" max="16383" man="1"/>
    <brk id="471" max="16383" man="1"/>
    <brk id="529" max="16383" man="1"/>
    <brk id="587" max="16383" man="1"/>
    <brk id="646" max="16383" man="1"/>
    <brk id="704" max="16383" man="1"/>
    <brk id="763" max="16383" man="1"/>
    <brk id="821" max="16383" man="1"/>
    <brk id="879" max="16383" man="1"/>
  </rowBreaks>
  <drawing r:id="rId3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selection sqref="A1:Q3"/>
    </sheetView>
  </sheetViews>
  <sheetFormatPr defaultColWidth="9" defaultRowHeight="15"/>
  <cols>
    <col min="1" max="1" width="9.140625" customWidth="1"/>
    <col min="2" max="2" width="21.7109375" customWidth="1"/>
    <col min="3" max="3" width="13.140625" customWidth="1"/>
    <col min="4" max="4" width="11.140625" customWidth="1"/>
    <col min="5" max="5" width="12.42578125" customWidth="1"/>
    <col min="6" max="6" width="12.7109375" customWidth="1"/>
    <col min="7" max="7" width="9.42578125" customWidth="1"/>
    <col min="8" max="8" width="12.28515625" customWidth="1"/>
    <col min="9" max="9" width="9.140625" customWidth="1"/>
    <col min="10" max="10" width="8.28515625" customWidth="1"/>
    <col min="11" max="11" width="4.7109375" customWidth="1"/>
  </cols>
  <sheetData>
    <row r="1" spans="1:17" ht="18.75">
      <c r="A1" s="159" t="s">
        <v>389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1"/>
    </row>
    <row r="2" spans="1:17" ht="16.5">
      <c r="A2" s="162" t="s">
        <v>458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4"/>
    </row>
    <row r="3" spans="1:17" ht="16.5">
      <c r="A3" s="165" t="s">
        <v>459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7"/>
    </row>
    <row r="4" spans="1:17" ht="15.75">
      <c r="A4" s="1" t="s">
        <v>393</v>
      </c>
      <c r="B4" s="2" t="s">
        <v>394</v>
      </c>
      <c r="C4" s="2" t="s">
        <v>395</v>
      </c>
      <c r="D4" s="2" t="s">
        <v>396</v>
      </c>
      <c r="E4" s="2" t="s">
        <v>397</v>
      </c>
      <c r="F4" s="70" t="s">
        <v>398</v>
      </c>
      <c r="G4" s="2" t="s">
        <v>399</v>
      </c>
      <c r="H4" s="2" t="s">
        <v>460</v>
      </c>
      <c r="I4" s="75" t="s">
        <v>401</v>
      </c>
      <c r="J4" s="75" t="s">
        <v>402</v>
      </c>
      <c r="K4" s="76" t="s">
        <v>403</v>
      </c>
      <c r="L4" s="152" t="s">
        <v>529</v>
      </c>
      <c r="M4" s="152" t="s">
        <v>418</v>
      </c>
      <c r="N4" s="152" t="s">
        <v>530</v>
      </c>
      <c r="O4" s="152" t="s">
        <v>531</v>
      </c>
      <c r="P4" s="152" t="s">
        <v>532</v>
      </c>
      <c r="Q4" s="152" t="s">
        <v>528</v>
      </c>
    </row>
    <row r="5" spans="1:17" ht="15.75">
      <c r="A5" s="3">
        <v>1</v>
      </c>
      <c r="B5" s="4" t="s">
        <v>33</v>
      </c>
      <c r="C5" s="71">
        <v>13.5</v>
      </c>
      <c r="D5" s="71">
        <v>14.5</v>
      </c>
      <c r="E5" s="71">
        <v>18</v>
      </c>
      <c r="F5" s="71">
        <v>16</v>
      </c>
      <c r="G5" s="71">
        <v>19</v>
      </c>
      <c r="H5" s="71">
        <v>13</v>
      </c>
      <c r="I5" s="77">
        <f>SUM(C5:G5)</f>
        <v>81</v>
      </c>
      <c r="J5" s="77">
        <f>I5*100/100</f>
        <v>81</v>
      </c>
      <c r="K5" s="77" t="str">
        <f t="shared" ref="K5:K37" si="0">IF(J5&gt;=91,"A1",IF(J5&gt;=81,"A2",IF(J5&gt;=71,"B1",IF(J5&gt;=61,"B2",IF(J5&gt;=51,"C1",IF(J5&gt;=41,"C2",IF(J5&gt;=33,"D","E")))))))</f>
        <v>A2</v>
      </c>
      <c r="L5" s="12">
        <f t="shared" ref="L5:Q5" si="1">C5/2</f>
        <v>6.75</v>
      </c>
      <c r="M5" s="12">
        <f t="shared" si="1"/>
        <v>7.25</v>
      </c>
      <c r="N5" s="12">
        <f t="shared" si="1"/>
        <v>9</v>
      </c>
      <c r="O5" s="12">
        <f t="shared" si="1"/>
        <v>8</v>
      </c>
      <c r="P5" s="12">
        <f t="shared" si="1"/>
        <v>9.5</v>
      </c>
      <c r="Q5" s="12">
        <f t="shared" si="1"/>
        <v>6.5</v>
      </c>
    </row>
    <row r="6" spans="1:17" ht="15.75">
      <c r="A6" s="3">
        <v>2</v>
      </c>
      <c r="B6" s="4" t="s">
        <v>51</v>
      </c>
      <c r="C6" s="71">
        <v>11.5</v>
      </c>
      <c r="D6" s="71">
        <v>14</v>
      </c>
      <c r="E6" s="71">
        <v>13.5</v>
      </c>
      <c r="F6" s="72">
        <v>9</v>
      </c>
      <c r="G6" s="71">
        <v>16</v>
      </c>
      <c r="H6" s="71">
        <v>10</v>
      </c>
      <c r="I6" s="77">
        <f t="shared" ref="I6:I37" si="2">SUM(C6:G6)</f>
        <v>64</v>
      </c>
      <c r="J6" s="77">
        <f t="shared" ref="J6:J37" si="3">I6*100/100</f>
        <v>64</v>
      </c>
      <c r="K6" s="77" t="str">
        <f t="shared" si="0"/>
        <v>B2</v>
      </c>
      <c r="L6" s="12">
        <f t="shared" ref="L6:L37" si="4">C6/2</f>
        <v>5.75</v>
      </c>
      <c r="M6" s="12">
        <f t="shared" ref="M6:M37" si="5">D6/2</f>
        <v>7</v>
      </c>
      <c r="N6" s="12">
        <f t="shared" ref="N6:N37" si="6">E6/2</f>
        <v>6.75</v>
      </c>
      <c r="O6" s="12">
        <f t="shared" ref="O6:O37" si="7">F6/2</f>
        <v>4.5</v>
      </c>
      <c r="P6" s="12">
        <f t="shared" ref="P6:P37" si="8">G6/2</f>
        <v>8</v>
      </c>
      <c r="Q6" s="12">
        <f t="shared" ref="Q6:Q37" si="9">H6/2</f>
        <v>5</v>
      </c>
    </row>
    <row r="7" spans="1:17" ht="15.75">
      <c r="A7" s="3">
        <v>3</v>
      </c>
      <c r="B7" s="4" t="s">
        <v>63</v>
      </c>
      <c r="C7" s="71">
        <v>15</v>
      </c>
      <c r="D7" s="71">
        <v>16</v>
      </c>
      <c r="E7" s="71">
        <v>19</v>
      </c>
      <c r="F7" s="71">
        <v>12.5</v>
      </c>
      <c r="G7" s="71">
        <v>14</v>
      </c>
      <c r="H7" s="71">
        <v>17</v>
      </c>
      <c r="I7" s="77">
        <f t="shared" si="2"/>
        <v>76.5</v>
      </c>
      <c r="J7" s="77">
        <f t="shared" si="3"/>
        <v>76.5</v>
      </c>
      <c r="K7" s="77" t="str">
        <f t="shared" si="0"/>
        <v>B1</v>
      </c>
      <c r="L7" s="12">
        <f t="shared" si="4"/>
        <v>7.5</v>
      </c>
      <c r="M7" s="12">
        <f t="shared" si="5"/>
        <v>8</v>
      </c>
      <c r="N7" s="12">
        <f t="shared" si="6"/>
        <v>9.5</v>
      </c>
      <c r="O7" s="12">
        <f t="shared" si="7"/>
        <v>6.25</v>
      </c>
      <c r="P7" s="12">
        <f t="shared" si="8"/>
        <v>7</v>
      </c>
      <c r="Q7" s="12">
        <f t="shared" si="9"/>
        <v>8.5</v>
      </c>
    </row>
    <row r="8" spans="1:17" ht="15.75">
      <c r="A8" s="3">
        <v>4</v>
      </c>
      <c r="B8" s="4" t="s">
        <v>77</v>
      </c>
      <c r="C8" s="71">
        <v>15.5</v>
      </c>
      <c r="D8" s="71">
        <v>18</v>
      </c>
      <c r="E8" s="71">
        <v>19</v>
      </c>
      <c r="F8" s="71">
        <v>18</v>
      </c>
      <c r="G8" s="71">
        <v>18.5</v>
      </c>
      <c r="H8" s="71">
        <v>17</v>
      </c>
      <c r="I8" s="77">
        <f t="shared" si="2"/>
        <v>89</v>
      </c>
      <c r="J8" s="77">
        <f t="shared" si="3"/>
        <v>89</v>
      </c>
      <c r="K8" s="77" t="str">
        <f t="shared" si="0"/>
        <v>A2</v>
      </c>
      <c r="L8" s="12">
        <f t="shared" si="4"/>
        <v>7.75</v>
      </c>
      <c r="M8" s="12">
        <f t="shared" si="5"/>
        <v>9</v>
      </c>
      <c r="N8" s="12">
        <f t="shared" si="6"/>
        <v>9.5</v>
      </c>
      <c r="O8" s="12">
        <f t="shared" si="7"/>
        <v>9</v>
      </c>
      <c r="P8" s="12">
        <f t="shared" si="8"/>
        <v>9.25</v>
      </c>
      <c r="Q8" s="12">
        <f t="shared" si="9"/>
        <v>8.5</v>
      </c>
    </row>
    <row r="9" spans="1:17" ht="15.75">
      <c r="A9" s="3">
        <v>5</v>
      </c>
      <c r="B9" s="4" t="s">
        <v>91</v>
      </c>
      <c r="C9" s="71">
        <v>14</v>
      </c>
      <c r="D9" s="71">
        <v>14</v>
      </c>
      <c r="E9" s="71">
        <v>14</v>
      </c>
      <c r="F9" s="71">
        <v>7.5</v>
      </c>
      <c r="G9" s="71">
        <v>13</v>
      </c>
      <c r="H9" s="73">
        <v>5.5</v>
      </c>
      <c r="I9" s="77">
        <f t="shared" si="2"/>
        <v>62.5</v>
      </c>
      <c r="J9" s="77">
        <f t="shared" si="3"/>
        <v>62.5</v>
      </c>
      <c r="K9" s="77" t="str">
        <f t="shared" si="0"/>
        <v>B2</v>
      </c>
      <c r="L9" s="12">
        <f t="shared" si="4"/>
        <v>7</v>
      </c>
      <c r="M9" s="12">
        <f t="shared" si="5"/>
        <v>7</v>
      </c>
      <c r="N9" s="12">
        <f t="shared" si="6"/>
        <v>7</v>
      </c>
      <c r="O9" s="12">
        <f t="shared" si="7"/>
        <v>3.75</v>
      </c>
      <c r="P9" s="12">
        <f t="shared" si="8"/>
        <v>6.5</v>
      </c>
      <c r="Q9" s="12">
        <f t="shared" si="9"/>
        <v>2.75</v>
      </c>
    </row>
    <row r="10" spans="1:17" ht="15.75">
      <c r="A10" s="3">
        <v>6</v>
      </c>
      <c r="B10" s="4" t="s">
        <v>105</v>
      </c>
      <c r="C10" s="71">
        <v>17</v>
      </c>
      <c r="D10" s="71">
        <v>17</v>
      </c>
      <c r="E10" s="71">
        <v>20</v>
      </c>
      <c r="F10" s="71">
        <v>18.5</v>
      </c>
      <c r="G10" s="71">
        <v>20</v>
      </c>
      <c r="H10" s="71">
        <v>20</v>
      </c>
      <c r="I10" s="77">
        <f t="shared" si="2"/>
        <v>92.5</v>
      </c>
      <c r="J10" s="77">
        <f t="shared" si="3"/>
        <v>92.5</v>
      </c>
      <c r="K10" s="77" t="str">
        <f t="shared" si="0"/>
        <v>A1</v>
      </c>
      <c r="L10" s="12">
        <f t="shared" si="4"/>
        <v>8.5</v>
      </c>
      <c r="M10" s="12">
        <f t="shared" si="5"/>
        <v>8.5</v>
      </c>
      <c r="N10" s="12">
        <f t="shared" si="6"/>
        <v>10</v>
      </c>
      <c r="O10" s="12">
        <f t="shared" si="7"/>
        <v>9.25</v>
      </c>
      <c r="P10" s="12">
        <f t="shared" si="8"/>
        <v>10</v>
      </c>
      <c r="Q10" s="12">
        <f t="shared" si="9"/>
        <v>10</v>
      </c>
    </row>
    <row r="11" spans="1:17" ht="15.75">
      <c r="A11" s="3">
        <v>7</v>
      </c>
      <c r="B11" s="8" t="s">
        <v>119</v>
      </c>
      <c r="C11" s="71">
        <v>14.5</v>
      </c>
      <c r="D11" s="73">
        <v>12.5</v>
      </c>
      <c r="E11" s="71">
        <v>18</v>
      </c>
      <c r="F11" s="71">
        <v>11</v>
      </c>
      <c r="G11" s="71">
        <v>17</v>
      </c>
      <c r="H11" s="71">
        <v>18</v>
      </c>
      <c r="I11" s="77">
        <f t="shared" si="2"/>
        <v>73</v>
      </c>
      <c r="J11" s="77">
        <f t="shared" si="3"/>
        <v>73</v>
      </c>
      <c r="K11" s="77" t="str">
        <f t="shared" si="0"/>
        <v>B1</v>
      </c>
      <c r="L11" s="12">
        <f t="shared" si="4"/>
        <v>7.25</v>
      </c>
      <c r="M11" s="12">
        <f t="shared" si="5"/>
        <v>6.25</v>
      </c>
      <c r="N11" s="12">
        <f t="shared" si="6"/>
        <v>9</v>
      </c>
      <c r="O11" s="12">
        <f t="shared" si="7"/>
        <v>5.5</v>
      </c>
      <c r="P11" s="12">
        <f t="shared" si="8"/>
        <v>8.5</v>
      </c>
      <c r="Q11" s="12">
        <f t="shared" si="9"/>
        <v>9</v>
      </c>
    </row>
    <row r="12" spans="1:17" ht="15.75">
      <c r="A12" s="3">
        <v>8</v>
      </c>
      <c r="B12" s="8" t="s">
        <v>129</v>
      </c>
      <c r="C12" s="71">
        <v>12.5</v>
      </c>
      <c r="D12" s="71">
        <v>10.5</v>
      </c>
      <c r="E12" s="71">
        <v>12.5</v>
      </c>
      <c r="F12" s="71">
        <v>7</v>
      </c>
      <c r="G12" s="71">
        <v>14</v>
      </c>
      <c r="H12" s="71">
        <v>11</v>
      </c>
      <c r="I12" s="77">
        <f t="shared" si="2"/>
        <v>56.5</v>
      </c>
      <c r="J12" s="77">
        <f t="shared" si="3"/>
        <v>56.5</v>
      </c>
      <c r="K12" s="77" t="str">
        <f t="shared" si="0"/>
        <v>C1</v>
      </c>
      <c r="L12" s="12">
        <f t="shared" si="4"/>
        <v>6.25</v>
      </c>
      <c r="M12" s="12">
        <f t="shared" si="5"/>
        <v>5.25</v>
      </c>
      <c r="N12" s="12">
        <f t="shared" si="6"/>
        <v>6.25</v>
      </c>
      <c r="O12" s="12">
        <f t="shared" si="7"/>
        <v>3.5</v>
      </c>
      <c r="P12" s="12">
        <f t="shared" si="8"/>
        <v>7</v>
      </c>
      <c r="Q12" s="12">
        <f t="shared" si="9"/>
        <v>5.5</v>
      </c>
    </row>
    <row r="13" spans="1:17" ht="15.75">
      <c r="A13" s="3">
        <v>9</v>
      </c>
      <c r="B13" s="8" t="s">
        <v>140</v>
      </c>
      <c r="C13" s="71">
        <v>18</v>
      </c>
      <c r="D13" s="71">
        <v>18.5</v>
      </c>
      <c r="E13" s="71">
        <v>20</v>
      </c>
      <c r="F13" s="71">
        <v>17.5</v>
      </c>
      <c r="G13" s="71">
        <v>19</v>
      </c>
      <c r="H13" s="71">
        <v>20</v>
      </c>
      <c r="I13" s="77">
        <f t="shared" si="2"/>
        <v>93</v>
      </c>
      <c r="J13" s="77">
        <f t="shared" si="3"/>
        <v>93</v>
      </c>
      <c r="K13" s="77" t="str">
        <f t="shared" si="0"/>
        <v>A1</v>
      </c>
      <c r="L13" s="12">
        <f t="shared" si="4"/>
        <v>9</v>
      </c>
      <c r="M13" s="12">
        <f t="shared" si="5"/>
        <v>9.25</v>
      </c>
      <c r="N13" s="12">
        <f t="shared" si="6"/>
        <v>10</v>
      </c>
      <c r="O13" s="12">
        <f t="shared" si="7"/>
        <v>8.75</v>
      </c>
      <c r="P13" s="12">
        <f t="shared" si="8"/>
        <v>9.5</v>
      </c>
      <c r="Q13" s="12">
        <f t="shared" si="9"/>
        <v>10</v>
      </c>
    </row>
    <row r="14" spans="1:17" ht="15.75">
      <c r="A14" s="3">
        <v>10</v>
      </c>
      <c r="B14" s="8" t="s">
        <v>150</v>
      </c>
      <c r="C14" s="71">
        <v>14</v>
      </c>
      <c r="D14" s="71">
        <v>15</v>
      </c>
      <c r="E14" s="71">
        <v>14.5</v>
      </c>
      <c r="F14" s="71">
        <v>9</v>
      </c>
      <c r="G14" s="71">
        <v>17</v>
      </c>
      <c r="H14" s="71">
        <v>12.5</v>
      </c>
      <c r="I14" s="77">
        <f t="shared" si="2"/>
        <v>69.5</v>
      </c>
      <c r="J14" s="77">
        <f t="shared" si="3"/>
        <v>69.5</v>
      </c>
      <c r="K14" s="77" t="str">
        <f t="shared" si="0"/>
        <v>B2</v>
      </c>
      <c r="L14" s="12">
        <f t="shared" si="4"/>
        <v>7</v>
      </c>
      <c r="M14" s="12">
        <f t="shared" si="5"/>
        <v>7.5</v>
      </c>
      <c r="N14" s="12">
        <f t="shared" si="6"/>
        <v>7.25</v>
      </c>
      <c r="O14" s="12">
        <f t="shared" si="7"/>
        <v>4.5</v>
      </c>
      <c r="P14" s="12">
        <f t="shared" si="8"/>
        <v>8.5</v>
      </c>
      <c r="Q14" s="12">
        <f t="shared" si="9"/>
        <v>6.25</v>
      </c>
    </row>
    <row r="15" spans="1:17" ht="15.75">
      <c r="A15" s="3">
        <v>11</v>
      </c>
      <c r="B15" s="8" t="s">
        <v>158</v>
      </c>
      <c r="C15" s="71">
        <v>15</v>
      </c>
      <c r="D15" s="71">
        <v>16</v>
      </c>
      <c r="E15" s="71">
        <v>16.5</v>
      </c>
      <c r="F15" s="71">
        <v>16</v>
      </c>
      <c r="G15" s="71">
        <v>17.5</v>
      </c>
      <c r="H15" s="73">
        <v>14</v>
      </c>
      <c r="I15" s="77">
        <f t="shared" si="2"/>
        <v>81</v>
      </c>
      <c r="J15" s="77">
        <f t="shared" si="3"/>
        <v>81</v>
      </c>
      <c r="K15" s="77" t="str">
        <f t="shared" si="0"/>
        <v>A2</v>
      </c>
      <c r="L15" s="12">
        <f t="shared" si="4"/>
        <v>7.5</v>
      </c>
      <c r="M15" s="12">
        <f t="shared" si="5"/>
        <v>8</v>
      </c>
      <c r="N15" s="12">
        <f t="shared" si="6"/>
        <v>8.25</v>
      </c>
      <c r="O15" s="12">
        <f t="shared" si="7"/>
        <v>8</v>
      </c>
      <c r="P15" s="12">
        <f t="shared" si="8"/>
        <v>8.75</v>
      </c>
      <c r="Q15" s="12">
        <f t="shared" si="9"/>
        <v>7</v>
      </c>
    </row>
    <row r="16" spans="1:17" ht="15.75">
      <c r="A16" s="3">
        <v>12</v>
      </c>
      <c r="B16" s="8" t="s">
        <v>169</v>
      </c>
      <c r="C16" s="71">
        <v>15.5</v>
      </c>
      <c r="D16" s="71">
        <v>16.5</v>
      </c>
      <c r="E16" s="71">
        <v>17.5</v>
      </c>
      <c r="F16" s="71">
        <v>13.5</v>
      </c>
      <c r="G16" s="71">
        <v>19.5</v>
      </c>
      <c r="H16" s="71">
        <v>14.5</v>
      </c>
      <c r="I16" s="77">
        <f t="shared" si="2"/>
        <v>82.5</v>
      </c>
      <c r="J16" s="77">
        <f t="shared" si="3"/>
        <v>82.5</v>
      </c>
      <c r="K16" s="77" t="str">
        <f t="shared" si="0"/>
        <v>A2</v>
      </c>
      <c r="L16" s="12">
        <f t="shared" si="4"/>
        <v>7.75</v>
      </c>
      <c r="M16" s="12">
        <f t="shared" si="5"/>
        <v>8.25</v>
      </c>
      <c r="N16" s="12">
        <f t="shared" si="6"/>
        <v>8.75</v>
      </c>
      <c r="O16" s="12">
        <f t="shared" si="7"/>
        <v>6.75</v>
      </c>
      <c r="P16" s="12">
        <f t="shared" si="8"/>
        <v>9.75</v>
      </c>
      <c r="Q16" s="12">
        <f t="shared" si="9"/>
        <v>7.25</v>
      </c>
    </row>
    <row r="17" spans="1:17" ht="15.75">
      <c r="A17" s="3">
        <v>13</v>
      </c>
      <c r="B17" s="8" t="s">
        <v>179</v>
      </c>
      <c r="C17" s="71">
        <v>15.5</v>
      </c>
      <c r="D17" s="71">
        <v>16</v>
      </c>
      <c r="E17" s="71">
        <v>18</v>
      </c>
      <c r="F17" s="71">
        <v>16.5</v>
      </c>
      <c r="G17" s="71">
        <v>17.5</v>
      </c>
      <c r="H17" s="71">
        <v>18</v>
      </c>
      <c r="I17" s="77">
        <f t="shared" si="2"/>
        <v>83.5</v>
      </c>
      <c r="J17" s="77">
        <f t="shared" si="3"/>
        <v>83.5</v>
      </c>
      <c r="K17" s="77" t="str">
        <f t="shared" si="0"/>
        <v>A2</v>
      </c>
      <c r="L17" s="12">
        <f t="shared" si="4"/>
        <v>7.75</v>
      </c>
      <c r="M17" s="12">
        <f t="shared" si="5"/>
        <v>8</v>
      </c>
      <c r="N17" s="12">
        <f t="shared" si="6"/>
        <v>9</v>
      </c>
      <c r="O17" s="12">
        <f t="shared" si="7"/>
        <v>8.25</v>
      </c>
      <c r="P17" s="12">
        <f t="shared" si="8"/>
        <v>8.75</v>
      </c>
      <c r="Q17" s="12">
        <f t="shared" si="9"/>
        <v>9</v>
      </c>
    </row>
    <row r="18" spans="1:17" ht="15.75">
      <c r="A18" s="3">
        <v>14</v>
      </c>
      <c r="B18" s="8" t="s">
        <v>191</v>
      </c>
      <c r="C18" s="71">
        <v>12.5</v>
      </c>
      <c r="D18" s="71">
        <v>12.5</v>
      </c>
      <c r="E18" s="71">
        <v>7</v>
      </c>
      <c r="F18" s="71">
        <v>5.5</v>
      </c>
      <c r="G18" s="71">
        <v>8</v>
      </c>
      <c r="H18" s="71">
        <v>9.5</v>
      </c>
      <c r="I18" s="77">
        <f t="shared" si="2"/>
        <v>45.5</v>
      </c>
      <c r="J18" s="77">
        <f t="shared" si="3"/>
        <v>45.5</v>
      </c>
      <c r="K18" s="77" t="str">
        <f t="shared" si="0"/>
        <v>C2</v>
      </c>
      <c r="L18" s="12">
        <f t="shared" si="4"/>
        <v>6.25</v>
      </c>
      <c r="M18" s="12">
        <f t="shared" si="5"/>
        <v>6.25</v>
      </c>
      <c r="N18" s="12">
        <f t="shared" si="6"/>
        <v>3.5</v>
      </c>
      <c r="O18" s="12">
        <f t="shared" si="7"/>
        <v>2.75</v>
      </c>
      <c r="P18" s="12">
        <f t="shared" si="8"/>
        <v>4</v>
      </c>
      <c r="Q18" s="12">
        <f t="shared" si="9"/>
        <v>4.75</v>
      </c>
    </row>
    <row r="19" spans="1:17" ht="15.75">
      <c r="A19" s="3">
        <v>15</v>
      </c>
      <c r="B19" s="8" t="s">
        <v>200</v>
      </c>
      <c r="C19" s="71">
        <v>12</v>
      </c>
      <c r="D19" s="71">
        <v>11</v>
      </c>
      <c r="E19" s="71">
        <v>10</v>
      </c>
      <c r="F19" s="71">
        <v>4</v>
      </c>
      <c r="G19" s="71">
        <v>12</v>
      </c>
      <c r="H19" s="71">
        <v>10.5</v>
      </c>
      <c r="I19" s="77">
        <f t="shared" si="2"/>
        <v>49</v>
      </c>
      <c r="J19" s="77">
        <f t="shared" si="3"/>
        <v>49</v>
      </c>
      <c r="K19" s="77" t="str">
        <f t="shared" si="0"/>
        <v>C2</v>
      </c>
      <c r="L19" s="12">
        <f t="shared" si="4"/>
        <v>6</v>
      </c>
      <c r="M19" s="12">
        <f t="shared" si="5"/>
        <v>5.5</v>
      </c>
      <c r="N19" s="12">
        <f t="shared" si="6"/>
        <v>5</v>
      </c>
      <c r="O19" s="12">
        <f t="shared" si="7"/>
        <v>2</v>
      </c>
      <c r="P19" s="12">
        <f t="shared" si="8"/>
        <v>6</v>
      </c>
      <c r="Q19" s="12">
        <f t="shared" si="9"/>
        <v>5.25</v>
      </c>
    </row>
    <row r="20" spans="1:17" ht="15.75">
      <c r="A20" s="3">
        <v>16</v>
      </c>
      <c r="B20" s="8" t="s">
        <v>208</v>
      </c>
      <c r="C20" s="71">
        <v>15.5</v>
      </c>
      <c r="D20" s="71">
        <v>18</v>
      </c>
      <c r="E20" s="71">
        <v>19</v>
      </c>
      <c r="F20" s="71">
        <v>8.5</v>
      </c>
      <c r="G20" s="71">
        <v>17.5</v>
      </c>
      <c r="H20" s="71">
        <v>15.5</v>
      </c>
      <c r="I20" s="77">
        <f t="shared" si="2"/>
        <v>78.5</v>
      </c>
      <c r="J20" s="77">
        <f t="shared" si="3"/>
        <v>78.5</v>
      </c>
      <c r="K20" s="77" t="str">
        <f t="shared" si="0"/>
        <v>B1</v>
      </c>
      <c r="L20" s="12">
        <f t="shared" si="4"/>
        <v>7.75</v>
      </c>
      <c r="M20" s="12">
        <f t="shared" si="5"/>
        <v>9</v>
      </c>
      <c r="N20" s="12">
        <f t="shared" si="6"/>
        <v>9.5</v>
      </c>
      <c r="O20" s="12">
        <f t="shared" si="7"/>
        <v>4.25</v>
      </c>
      <c r="P20" s="12">
        <f t="shared" si="8"/>
        <v>8.75</v>
      </c>
      <c r="Q20" s="12">
        <f t="shared" si="9"/>
        <v>7.75</v>
      </c>
    </row>
    <row r="21" spans="1:17" ht="15.75">
      <c r="A21" s="3">
        <v>17</v>
      </c>
      <c r="B21" s="8" t="s">
        <v>217</v>
      </c>
      <c r="C21" s="71">
        <v>12.5</v>
      </c>
      <c r="D21" s="71">
        <v>12.5</v>
      </c>
      <c r="E21" s="71">
        <v>10.5</v>
      </c>
      <c r="F21" s="71">
        <v>4</v>
      </c>
      <c r="G21" s="71">
        <v>15.5</v>
      </c>
      <c r="H21" s="71">
        <v>11</v>
      </c>
      <c r="I21" s="77">
        <f t="shared" si="2"/>
        <v>55</v>
      </c>
      <c r="J21" s="77">
        <f t="shared" si="3"/>
        <v>55</v>
      </c>
      <c r="K21" s="77" t="str">
        <f t="shared" si="0"/>
        <v>C1</v>
      </c>
      <c r="L21" s="12">
        <f t="shared" si="4"/>
        <v>6.25</v>
      </c>
      <c r="M21" s="12">
        <f t="shared" si="5"/>
        <v>6.25</v>
      </c>
      <c r="N21" s="12">
        <f t="shared" si="6"/>
        <v>5.25</v>
      </c>
      <c r="O21" s="12">
        <f t="shared" si="7"/>
        <v>2</v>
      </c>
      <c r="P21" s="12">
        <f t="shared" si="8"/>
        <v>7.75</v>
      </c>
      <c r="Q21" s="12">
        <f t="shared" si="9"/>
        <v>5.5</v>
      </c>
    </row>
    <row r="22" spans="1:17" ht="15.75">
      <c r="A22" s="3">
        <v>18</v>
      </c>
      <c r="B22" s="8" t="s">
        <v>224</v>
      </c>
      <c r="C22" s="73">
        <v>14</v>
      </c>
      <c r="D22" s="73">
        <v>9</v>
      </c>
      <c r="E22" s="71">
        <v>7.5</v>
      </c>
      <c r="F22" s="71">
        <v>8.5</v>
      </c>
      <c r="G22" s="73">
        <v>9</v>
      </c>
      <c r="H22" s="73">
        <v>10</v>
      </c>
      <c r="I22" s="77">
        <f t="shared" si="2"/>
        <v>48</v>
      </c>
      <c r="J22" s="77">
        <f t="shared" si="3"/>
        <v>48</v>
      </c>
      <c r="K22" s="77" t="str">
        <f t="shared" si="0"/>
        <v>C2</v>
      </c>
      <c r="L22" s="12">
        <f t="shared" si="4"/>
        <v>7</v>
      </c>
      <c r="M22" s="12">
        <f t="shared" si="5"/>
        <v>4.5</v>
      </c>
      <c r="N22" s="12">
        <f t="shared" si="6"/>
        <v>3.75</v>
      </c>
      <c r="O22" s="12">
        <f t="shared" si="7"/>
        <v>4.25</v>
      </c>
      <c r="P22" s="12">
        <f t="shared" si="8"/>
        <v>4.5</v>
      </c>
      <c r="Q22" s="12">
        <f t="shared" si="9"/>
        <v>5</v>
      </c>
    </row>
    <row r="23" spans="1:17" ht="15.75">
      <c r="A23" s="3">
        <v>19</v>
      </c>
      <c r="B23" s="8" t="s">
        <v>231</v>
      </c>
      <c r="C23" s="71">
        <v>15</v>
      </c>
      <c r="D23" s="71">
        <v>12</v>
      </c>
      <c r="E23" s="71">
        <v>8</v>
      </c>
      <c r="F23" s="71">
        <v>9.5</v>
      </c>
      <c r="G23" s="71">
        <v>14</v>
      </c>
      <c r="H23" s="71">
        <v>9</v>
      </c>
      <c r="I23" s="77">
        <f t="shared" si="2"/>
        <v>58.5</v>
      </c>
      <c r="J23" s="77">
        <f t="shared" si="3"/>
        <v>58.5</v>
      </c>
      <c r="K23" s="77" t="str">
        <f t="shared" si="0"/>
        <v>C1</v>
      </c>
      <c r="L23" s="12">
        <f t="shared" si="4"/>
        <v>7.5</v>
      </c>
      <c r="M23" s="12">
        <f t="shared" si="5"/>
        <v>6</v>
      </c>
      <c r="N23" s="12">
        <f t="shared" si="6"/>
        <v>4</v>
      </c>
      <c r="O23" s="12">
        <f t="shared" si="7"/>
        <v>4.75</v>
      </c>
      <c r="P23" s="12">
        <f t="shared" si="8"/>
        <v>7</v>
      </c>
      <c r="Q23" s="12">
        <f t="shared" si="9"/>
        <v>4.5</v>
      </c>
    </row>
    <row r="24" spans="1:17" ht="15.75">
      <c r="A24" s="3">
        <v>20</v>
      </c>
      <c r="B24" s="8" t="s">
        <v>242</v>
      </c>
      <c r="C24" s="71">
        <v>14</v>
      </c>
      <c r="D24" s="71">
        <v>7.5</v>
      </c>
      <c r="E24" s="71">
        <v>9</v>
      </c>
      <c r="F24" s="71">
        <v>4</v>
      </c>
      <c r="G24" s="71">
        <v>16</v>
      </c>
      <c r="H24" s="71" t="s">
        <v>404</v>
      </c>
      <c r="I24" s="77">
        <f t="shared" si="2"/>
        <v>50.5</v>
      </c>
      <c r="J24" s="77">
        <f t="shared" si="3"/>
        <v>50.5</v>
      </c>
      <c r="K24" s="77" t="str">
        <f t="shared" si="0"/>
        <v>C2</v>
      </c>
      <c r="L24" s="12">
        <f t="shared" si="4"/>
        <v>7</v>
      </c>
      <c r="M24" s="12">
        <f t="shared" si="5"/>
        <v>3.75</v>
      </c>
      <c r="N24" s="12">
        <f t="shared" si="6"/>
        <v>4.5</v>
      </c>
      <c r="O24" s="12">
        <f t="shared" si="7"/>
        <v>2</v>
      </c>
      <c r="P24" s="12">
        <f t="shared" si="8"/>
        <v>8</v>
      </c>
      <c r="Q24" s="12"/>
    </row>
    <row r="25" spans="1:17" ht="15.75">
      <c r="A25" s="3">
        <v>21</v>
      </c>
      <c r="B25" s="8" t="s">
        <v>254</v>
      </c>
      <c r="C25" s="73">
        <v>13.5</v>
      </c>
      <c r="D25" s="73" t="s">
        <v>404</v>
      </c>
      <c r="E25" s="73">
        <v>11.5</v>
      </c>
      <c r="F25" s="73" t="s">
        <v>404</v>
      </c>
      <c r="G25" s="73">
        <v>17.5</v>
      </c>
      <c r="H25" s="73" t="s">
        <v>404</v>
      </c>
      <c r="I25" s="77">
        <f t="shared" si="2"/>
        <v>42.5</v>
      </c>
      <c r="J25" s="77">
        <f t="shared" si="3"/>
        <v>42.5</v>
      </c>
      <c r="K25" s="77" t="str">
        <f t="shared" si="0"/>
        <v>C2</v>
      </c>
      <c r="L25" s="12">
        <f t="shared" si="4"/>
        <v>6.75</v>
      </c>
      <c r="M25" s="12"/>
      <c r="N25" s="12">
        <f t="shared" si="6"/>
        <v>5.75</v>
      </c>
      <c r="O25" s="12"/>
      <c r="P25" s="12">
        <f t="shared" si="8"/>
        <v>8.75</v>
      </c>
      <c r="Q25" s="12"/>
    </row>
    <row r="26" spans="1:17" ht="15.75">
      <c r="A26" s="3">
        <v>22</v>
      </c>
      <c r="B26" s="8" t="s">
        <v>265</v>
      </c>
      <c r="C26" s="73">
        <v>15.5</v>
      </c>
      <c r="D26" s="73">
        <v>16.5</v>
      </c>
      <c r="E26" s="73">
        <v>17.5</v>
      </c>
      <c r="F26" s="73">
        <v>19.5</v>
      </c>
      <c r="G26" s="73">
        <v>19</v>
      </c>
      <c r="H26" s="73">
        <v>18</v>
      </c>
      <c r="I26" s="77">
        <f t="shared" si="2"/>
        <v>88</v>
      </c>
      <c r="J26" s="77">
        <f t="shared" si="3"/>
        <v>88</v>
      </c>
      <c r="K26" s="77" t="str">
        <f t="shared" si="0"/>
        <v>A2</v>
      </c>
      <c r="L26" s="12">
        <f t="shared" si="4"/>
        <v>7.75</v>
      </c>
      <c r="M26" s="12">
        <f t="shared" si="5"/>
        <v>8.25</v>
      </c>
      <c r="N26" s="12">
        <f t="shared" si="6"/>
        <v>8.75</v>
      </c>
      <c r="O26" s="12">
        <f t="shared" si="7"/>
        <v>9.75</v>
      </c>
      <c r="P26" s="12">
        <f t="shared" si="8"/>
        <v>9.5</v>
      </c>
      <c r="Q26" s="12">
        <f t="shared" si="9"/>
        <v>9</v>
      </c>
    </row>
    <row r="27" spans="1:17" ht="15.75">
      <c r="A27" s="3">
        <v>23</v>
      </c>
      <c r="B27" s="8" t="s">
        <v>275</v>
      </c>
      <c r="C27" s="73">
        <v>17.5</v>
      </c>
      <c r="D27" s="73">
        <v>17</v>
      </c>
      <c r="E27" s="73">
        <v>20</v>
      </c>
      <c r="F27" s="73">
        <v>19.5</v>
      </c>
      <c r="G27" s="73">
        <v>18</v>
      </c>
      <c r="H27" s="73">
        <v>20</v>
      </c>
      <c r="I27" s="77">
        <f t="shared" si="2"/>
        <v>92</v>
      </c>
      <c r="J27" s="77">
        <f t="shared" si="3"/>
        <v>92</v>
      </c>
      <c r="K27" s="77" t="str">
        <f t="shared" si="0"/>
        <v>A1</v>
      </c>
      <c r="L27" s="12">
        <f t="shared" si="4"/>
        <v>8.75</v>
      </c>
      <c r="M27" s="12">
        <f t="shared" si="5"/>
        <v>8.5</v>
      </c>
      <c r="N27" s="12">
        <f t="shared" si="6"/>
        <v>10</v>
      </c>
      <c r="O27" s="12">
        <f t="shared" si="7"/>
        <v>9.75</v>
      </c>
      <c r="P27" s="12">
        <f t="shared" si="8"/>
        <v>9</v>
      </c>
      <c r="Q27" s="12">
        <f t="shared" si="9"/>
        <v>10</v>
      </c>
    </row>
    <row r="28" spans="1:17" ht="15.75">
      <c r="A28" s="3">
        <v>24</v>
      </c>
      <c r="B28" s="8" t="s">
        <v>285</v>
      </c>
      <c r="C28" s="71">
        <v>11.5</v>
      </c>
      <c r="D28" s="71">
        <v>10.5</v>
      </c>
      <c r="E28" s="71">
        <v>10</v>
      </c>
      <c r="F28" s="71">
        <v>5</v>
      </c>
      <c r="G28" s="71">
        <v>9</v>
      </c>
      <c r="H28" s="71">
        <v>11.5</v>
      </c>
      <c r="I28" s="77">
        <f t="shared" si="2"/>
        <v>46</v>
      </c>
      <c r="J28" s="77">
        <f t="shared" si="3"/>
        <v>46</v>
      </c>
      <c r="K28" s="77" t="str">
        <f t="shared" si="0"/>
        <v>C2</v>
      </c>
      <c r="L28" s="12">
        <f t="shared" si="4"/>
        <v>5.75</v>
      </c>
      <c r="M28" s="12">
        <f t="shared" si="5"/>
        <v>5.25</v>
      </c>
      <c r="N28" s="12">
        <f t="shared" si="6"/>
        <v>5</v>
      </c>
      <c r="O28" s="12">
        <f t="shared" si="7"/>
        <v>2.5</v>
      </c>
      <c r="P28" s="12">
        <f t="shared" si="8"/>
        <v>4.5</v>
      </c>
      <c r="Q28" s="12">
        <f t="shared" si="9"/>
        <v>5.75</v>
      </c>
    </row>
    <row r="29" spans="1:17" ht="15.75">
      <c r="A29" s="3">
        <v>25</v>
      </c>
      <c r="B29" s="8" t="s">
        <v>299</v>
      </c>
      <c r="C29" s="71">
        <v>16.5</v>
      </c>
      <c r="D29" s="71">
        <v>16.5</v>
      </c>
      <c r="E29" s="71">
        <v>19.5</v>
      </c>
      <c r="F29" s="71">
        <v>16.5</v>
      </c>
      <c r="G29" s="71">
        <v>19</v>
      </c>
      <c r="H29" s="71">
        <v>19.5</v>
      </c>
      <c r="I29" s="77">
        <f t="shared" si="2"/>
        <v>88</v>
      </c>
      <c r="J29" s="77">
        <f t="shared" si="3"/>
        <v>88</v>
      </c>
      <c r="K29" s="77" t="str">
        <f t="shared" si="0"/>
        <v>A2</v>
      </c>
      <c r="L29" s="12">
        <f t="shared" si="4"/>
        <v>8.25</v>
      </c>
      <c r="M29" s="12">
        <f t="shared" si="5"/>
        <v>8.25</v>
      </c>
      <c r="N29" s="12">
        <f t="shared" si="6"/>
        <v>9.75</v>
      </c>
      <c r="O29" s="12">
        <f t="shared" si="7"/>
        <v>8.25</v>
      </c>
      <c r="P29" s="12">
        <f t="shared" si="8"/>
        <v>9.5</v>
      </c>
      <c r="Q29" s="12">
        <f t="shared" si="9"/>
        <v>9.75</v>
      </c>
    </row>
    <row r="30" spans="1:17" ht="15.75">
      <c r="A30" s="3">
        <v>26</v>
      </c>
      <c r="B30" s="8" t="s">
        <v>309</v>
      </c>
      <c r="C30" s="71">
        <v>17</v>
      </c>
      <c r="D30" s="71">
        <v>17</v>
      </c>
      <c r="E30" s="71">
        <v>18</v>
      </c>
      <c r="F30" s="71">
        <v>19</v>
      </c>
      <c r="G30" s="71">
        <v>20</v>
      </c>
      <c r="H30" s="71">
        <v>20</v>
      </c>
      <c r="I30" s="77">
        <f t="shared" si="2"/>
        <v>91</v>
      </c>
      <c r="J30" s="77">
        <f t="shared" si="3"/>
        <v>91</v>
      </c>
      <c r="K30" s="77" t="str">
        <f t="shared" si="0"/>
        <v>A1</v>
      </c>
      <c r="L30" s="12">
        <f t="shared" si="4"/>
        <v>8.5</v>
      </c>
      <c r="M30" s="12">
        <f t="shared" si="5"/>
        <v>8.5</v>
      </c>
      <c r="N30" s="12">
        <f t="shared" si="6"/>
        <v>9</v>
      </c>
      <c r="O30" s="12">
        <f t="shared" si="7"/>
        <v>9.5</v>
      </c>
      <c r="P30" s="12">
        <f t="shared" si="8"/>
        <v>10</v>
      </c>
      <c r="Q30" s="12">
        <f t="shared" si="9"/>
        <v>10</v>
      </c>
    </row>
    <row r="31" spans="1:17" ht="15.75">
      <c r="A31" s="3">
        <v>27</v>
      </c>
      <c r="B31" s="8" t="s">
        <v>325</v>
      </c>
      <c r="C31" s="71">
        <v>14</v>
      </c>
      <c r="D31" s="71">
        <v>15</v>
      </c>
      <c r="E31" s="71">
        <v>10</v>
      </c>
      <c r="F31" s="71">
        <v>4</v>
      </c>
      <c r="G31" s="71">
        <v>10.5</v>
      </c>
      <c r="H31" s="71">
        <v>12</v>
      </c>
      <c r="I31" s="77">
        <f t="shared" si="2"/>
        <v>53.5</v>
      </c>
      <c r="J31" s="77">
        <f t="shared" si="3"/>
        <v>53.5</v>
      </c>
      <c r="K31" s="77" t="str">
        <f t="shared" si="0"/>
        <v>C1</v>
      </c>
      <c r="L31" s="12">
        <f t="shared" si="4"/>
        <v>7</v>
      </c>
      <c r="M31" s="12">
        <f t="shared" si="5"/>
        <v>7.5</v>
      </c>
      <c r="N31" s="12">
        <f t="shared" si="6"/>
        <v>5</v>
      </c>
      <c r="O31" s="12">
        <f t="shared" si="7"/>
        <v>2</v>
      </c>
      <c r="P31" s="12">
        <f t="shared" si="8"/>
        <v>5.25</v>
      </c>
      <c r="Q31" s="12">
        <f t="shared" si="9"/>
        <v>6</v>
      </c>
    </row>
    <row r="32" spans="1:17" ht="15.75">
      <c r="A32" s="3">
        <v>28</v>
      </c>
      <c r="B32" s="8" t="s">
        <v>339</v>
      </c>
      <c r="C32" s="71" t="s">
        <v>461</v>
      </c>
      <c r="D32" s="73" t="s">
        <v>461</v>
      </c>
      <c r="E32" s="71" t="s">
        <v>461</v>
      </c>
      <c r="F32" s="71" t="s">
        <v>461</v>
      </c>
      <c r="G32" s="71" t="s">
        <v>461</v>
      </c>
      <c r="H32" s="71" t="s">
        <v>461</v>
      </c>
      <c r="I32" s="77">
        <f t="shared" si="2"/>
        <v>0</v>
      </c>
      <c r="J32" s="77">
        <f t="shared" si="3"/>
        <v>0</v>
      </c>
      <c r="K32" s="77" t="str">
        <f t="shared" si="0"/>
        <v>E</v>
      </c>
      <c r="L32" s="12"/>
      <c r="M32" s="12"/>
      <c r="N32" s="12"/>
      <c r="O32" s="12"/>
      <c r="P32" s="12"/>
      <c r="Q32" s="12"/>
    </row>
    <row r="33" spans="1:17" ht="15.75">
      <c r="A33" s="3">
        <v>29</v>
      </c>
      <c r="B33" s="8" t="s">
        <v>350</v>
      </c>
      <c r="C33" s="71">
        <v>14</v>
      </c>
      <c r="D33" s="71">
        <v>12.5</v>
      </c>
      <c r="E33" s="71">
        <v>9.5</v>
      </c>
      <c r="F33" s="71">
        <v>11.5</v>
      </c>
      <c r="G33" s="71">
        <v>14.5</v>
      </c>
      <c r="H33" s="71">
        <v>12</v>
      </c>
      <c r="I33" s="77">
        <f t="shared" si="2"/>
        <v>62</v>
      </c>
      <c r="J33" s="77">
        <f t="shared" si="3"/>
        <v>62</v>
      </c>
      <c r="K33" s="77" t="str">
        <f t="shared" si="0"/>
        <v>B2</v>
      </c>
      <c r="L33" s="12">
        <f t="shared" si="4"/>
        <v>7</v>
      </c>
      <c r="M33" s="12">
        <f t="shared" si="5"/>
        <v>6.25</v>
      </c>
      <c r="N33" s="12">
        <f t="shared" si="6"/>
        <v>4.75</v>
      </c>
      <c r="O33" s="12">
        <f t="shared" si="7"/>
        <v>5.75</v>
      </c>
      <c r="P33" s="12">
        <f t="shared" si="8"/>
        <v>7.25</v>
      </c>
      <c r="Q33" s="12">
        <f t="shared" si="9"/>
        <v>6</v>
      </c>
    </row>
    <row r="34" spans="1:17" ht="15.75">
      <c r="A34" s="3">
        <v>30</v>
      </c>
      <c r="B34" s="10" t="s">
        <v>362</v>
      </c>
      <c r="C34" s="71">
        <v>14</v>
      </c>
      <c r="D34" s="71">
        <v>17</v>
      </c>
      <c r="E34" s="71">
        <v>12.5</v>
      </c>
      <c r="F34" s="71">
        <v>9.5</v>
      </c>
      <c r="G34" s="71">
        <v>18.5</v>
      </c>
      <c r="H34" s="71">
        <v>16.5</v>
      </c>
      <c r="I34" s="77">
        <f t="shared" si="2"/>
        <v>71.5</v>
      </c>
      <c r="J34" s="77">
        <f t="shared" si="3"/>
        <v>71.5</v>
      </c>
      <c r="K34" s="77" t="str">
        <f t="shared" si="0"/>
        <v>B1</v>
      </c>
      <c r="L34" s="12">
        <f t="shared" si="4"/>
        <v>7</v>
      </c>
      <c r="M34" s="12">
        <f t="shared" si="5"/>
        <v>8.5</v>
      </c>
      <c r="N34" s="12">
        <f t="shared" si="6"/>
        <v>6.25</v>
      </c>
      <c r="O34" s="12">
        <f t="shared" si="7"/>
        <v>4.75</v>
      </c>
      <c r="P34" s="12">
        <f t="shared" si="8"/>
        <v>9.25</v>
      </c>
      <c r="Q34" s="12">
        <f t="shared" si="9"/>
        <v>8.25</v>
      </c>
    </row>
    <row r="35" spans="1:17" ht="15.75">
      <c r="A35" s="3">
        <v>31</v>
      </c>
      <c r="B35" s="10" t="s">
        <v>368</v>
      </c>
      <c r="C35" s="71">
        <v>13.5</v>
      </c>
      <c r="D35" s="71">
        <v>13</v>
      </c>
      <c r="E35" s="71">
        <v>5.5</v>
      </c>
      <c r="F35" s="71">
        <v>4</v>
      </c>
      <c r="G35" s="71">
        <v>9</v>
      </c>
      <c r="H35" s="71">
        <v>8</v>
      </c>
      <c r="I35" s="77">
        <f t="shared" si="2"/>
        <v>45</v>
      </c>
      <c r="J35" s="77">
        <f t="shared" si="3"/>
        <v>45</v>
      </c>
      <c r="K35" s="77" t="str">
        <f t="shared" si="0"/>
        <v>C2</v>
      </c>
      <c r="L35" s="12">
        <f t="shared" si="4"/>
        <v>6.75</v>
      </c>
      <c r="M35" s="12">
        <f t="shared" si="5"/>
        <v>6.5</v>
      </c>
      <c r="N35" s="12">
        <f t="shared" si="6"/>
        <v>2.75</v>
      </c>
      <c r="O35" s="12">
        <f t="shared" si="7"/>
        <v>2</v>
      </c>
      <c r="P35" s="12">
        <f t="shared" si="8"/>
        <v>4.5</v>
      </c>
      <c r="Q35" s="12">
        <f t="shared" si="9"/>
        <v>4</v>
      </c>
    </row>
    <row r="36" spans="1:17" ht="15.75">
      <c r="A36" s="3">
        <v>32</v>
      </c>
      <c r="B36" s="10" t="s">
        <v>375</v>
      </c>
      <c r="C36" s="71">
        <v>13.5</v>
      </c>
      <c r="D36" s="71">
        <v>11</v>
      </c>
      <c r="E36" s="71">
        <v>11.5</v>
      </c>
      <c r="F36" s="71">
        <v>8</v>
      </c>
      <c r="G36" s="71">
        <v>15.5</v>
      </c>
      <c r="H36" s="71">
        <v>10.5</v>
      </c>
      <c r="I36" s="77">
        <f t="shared" si="2"/>
        <v>59.5</v>
      </c>
      <c r="J36" s="77">
        <f t="shared" si="3"/>
        <v>59.5</v>
      </c>
      <c r="K36" s="77" t="str">
        <f t="shared" si="0"/>
        <v>C1</v>
      </c>
      <c r="L36" s="12">
        <f t="shared" si="4"/>
        <v>6.75</v>
      </c>
      <c r="M36" s="12">
        <f t="shared" si="5"/>
        <v>5.5</v>
      </c>
      <c r="N36" s="12">
        <f t="shared" si="6"/>
        <v>5.75</v>
      </c>
      <c r="O36" s="12">
        <f t="shared" si="7"/>
        <v>4</v>
      </c>
      <c r="P36" s="12">
        <f t="shared" si="8"/>
        <v>7.75</v>
      </c>
      <c r="Q36" s="12">
        <f t="shared" si="9"/>
        <v>5.25</v>
      </c>
    </row>
    <row r="37" spans="1:17" ht="15.75">
      <c r="A37" s="3">
        <v>33</v>
      </c>
      <c r="B37" s="10" t="s">
        <v>381</v>
      </c>
      <c r="C37" s="71">
        <v>12</v>
      </c>
      <c r="D37" s="6">
        <v>16</v>
      </c>
      <c r="E37" s="71">
        <v>11.5</v>
      </c>
      <c r="F37" s="6">
        <v>8</v>
      </c>
      <c r="G37" s="6">
        <v>11</v>
      </c>
      <c r="H37" s="71">
        <v>9.5</v>
      </c>
      <c r="I37" s="77">
        <f t="shared" si="2"/>
        <v>58.5</v>
      </c>
      <c r="J37" s="77">
        <f t="shared" si="3"/>
        <v>58.5</v>
      </c>
      <c r="K37" s="77" t="str">
        <f t="shared" si="0"/>
        <v>C1</v>
      </c>
      <c r="L37" s="12">
        <f t="shared" si="4"/>
        <v>6</v>
      </c>
      <c r="M37" s="12">
        <f t="shared" si="5"/>
        <v>8</v>
      </c>
      <c r="N37" s="12">
        <f t="shared" si="6"/>
        <v>5.75</v>
      </c>
      <c r="O37" s="12">
        <f t="shared" si="7"/>
        <v>4</v>
      </c>
      <c r="P37" s="12">
        <f t="shared" si="8"/>
        <v>5.5</v>
      </c>
      <c r="Q37" s="12">
        <f t="shared" si="9"/>
        <v>4.75</v>
      </c>
    </row>
    <row r="38" spans="1:17">
      <c r="D38" s="74"/>
      <c r="E38" s="74"/>
      <c r="F38" s="74"/>
      <c r="G38" s="74"/>
    </row>
  </sheetData>
  <mergeCells count="3">
    <mergeCell ref="A1:Q1"/>
    <mergeCell ref="A2:Q2"/>
    <mergeCell ref="A3:Q3"/>
  </mergeCells>
  <dataValidations count="1">
    <dataValidation allowBlank="1" showInputMessage="1" showErrorMessage="1" promptTitle="NAME" prompt="ENTER NAME IN CAPITAL LETTERS" sqref="B5:B37"/>
  </dataValidations>
  <pageMargins left="0.15748031496062992" right="0.19685039370078741" top="0.35433070866141736" bottom="0.27559055118110237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9"/>
  <sheetViews>
    <sheetView topLeftCell="A617" workbookViewId="0">
      <selection activeCell="E693" sqref="E693:F693"/>
    </sheetView>
  </sheetViews>
  <sheetFormatPr defaultColWidth="9" defaultRowHeight="19.899999999999999" customHeight="1"/>
  <cols>
    <col min="1" max="1" width="18.5703125" customWidth="1"/>
    <col min="2" max="2" width="20.28515625" customWidth="1"/>
    <col min="3" max="3" width="11.7109375" customWidth="1"/>
    <col min="6" max="6" width="36.85546875" customWidth="1"/>
  </cols>
  <sheetData>
    <row r="1" spans="1:6" ht="19.899999999999999" customHeight="1">
      <c r="A1" s="22"/>
      <c r="B1" s="185" t="s">
        <v>405</v>
      </c>
      <c r="C1" s="185"/>
      <c r="D1" s="185"/>
      <c r="E1" s="185"/>
      <c r="F1" s="185"/>
    </row>
    <row r="2" spans="1:6" ht="19.899999999999999" customHeight="1">
      <c r="A2" s="22"/>
      <c r="B2" s="185" t="s">
        <v>406</v>
      </c>
      <c r="C2" s="185"/>
      <c r="D2" s="185"/>
      <c r="E2" s="185"/>
      <c r="F2" s="185"/>
    </row>
    <row r="3" spans="1:6" ht="19.899999999999999" customHeight="1">
      <c r="A3" s="22"/>
      <c r="B3" s="185" t="s">
        <v>407</v>
      </c>
      <c r="C3" s="185"/>
      <c r="D3" s="185"/>
      <c r="E3" s="185"/>
      <c r="F3" s="185"/>
    </row>
    <row r="4" spans="1:6" ht="19.899999999999999" customHeight="1">
      <c r="A4" s="22"/>
      <c r="B4" s="189" t="s">
        <v>428</v>
      </c>
      <c r="C4" s="189"/>
      <c r="D4" s="189"/>
      <c r="E4" s="189"/>
      <c r="F4" s="189"/>
    </row>
    <row r="5" spans="1:6" ht="19.899999999999999" customHeight="1">
      <c r="A5" s="22"/>
      <c r="B5" s="185" t="s">
        <v>507</v>
      </c>
      <c r="C5" s="185"/>
      <c r="D5" s="185"/>
      <c r="E5" s="185"/>
      <c r="F5" s="185"/>
    </row>
    <row r="6" spans="1:6" ht="19.899999999999999" customHeight="1">
      <c r="A6" s="185" t="s">
        <v>410</v>
      </c>
      <c r="B6" s="185"/>
      <c r="C6" s="185"/>
      <c r="D6" s="185"/>
      <c r="E6" s="185"/>
      <c r="F6" s="185"/>
    </row>
    <row r="7" spans="1:6" ht="19.899999999999999" customHeight="1">
      <c r="A7" s="22" t="s">
        <v>411</v>
      </c>
      <c r="B7" s="187" t="s">
        <v>207</v>
      </c>
      <c r="C7" s="188"/>
      <c r="D7" s="25"/>
      <c r="E7" s="185"/>
      <c r="F7" s="185"/>
    </row>
    <row r="8" spans="1:6" ht="19.899999999999999" customHeight="1">
      <c r="A8" s="22" t="s">
        <v>31</v>
      </c>
      <c r="B8" s="187" t="s">
        <v>33</v>
      </c>
      <c r="C8" s="188"/>
      <c r="D8" s="22" t="s">
        <v>508</v>
      </c>
      <c r="E8" s="185">
        <v>1</v>
      </c>
      <c r="F8" s="185"/>
    </row>
    <row r="9" spans="1:6" ht="19.899999999999999" customHeight="1">
      <c r="A9" s="23" t="s">
        <v>413</v>
      </c>
      <c r="B9" s="23" t="s">
        <v>414</v>
      </c>
      <c r="C9" s="23" t="s">
        <v>415</v>
      </c>
      <c r="D9" s="23" t="s">
        <v>416</v>
      </c>
      <c r="E9" s="189" t="s">
        <v>509</v>
      </c>
      <c r="F9" s="189"/>
    </row>
    <row r="10" spans="1:6" ht="19.899999999999999" customHeight="1">
      <c r="A10" s="23">
        <v>1</v>
      </c>
      <c r="B10" s="24" t="s">
        <v>417</v>
      </c>
      <c r="C10" s="23">
        <v>13.5</v>
      </c>
      <c r="D10" s="26" t="str">
        <f>IF(C10&gt;=18,"A1",IF(C10&gt;=16,"A2",IF(C10&gt;=14,"B1",IF(C10&gt;=12,"B2",IF(C10&gt;=10,"C1",IF(C10&gt;=8,"C2",IF(C10&gt;=6.5,"D","E")))))))</f>
        <v>B2</v>
      </c>
      <c r="E10" s="187"/>
      <c r="F10" s="188"/>
    </row>
    <row r="11" spans="1:6" ht="19.899999999999999" customHeight="1">
      <c r="A11" s="23">
        <v>2</v>
      </c>
      <c r="B11" s="24" t="s">
        <v>418</v>
      </c>
      <c r="C11" s="23">
        <v>14.5</v>
      </c>
      <c r="D11" s="26" t="str">
        <f t="shared" ref="D11:D15" si="0">IF(C11&gt;=18,"A1",IF(C11&gt;=16,"A2",IF(C11&gt;=14,"B1",IF(C11&gt;=12,"B2",IF(C11&gt;=10,"C1",IF(C11&gt;=8,"C2",IF(C11&gt;=6.5,"D","E")))))))</f>
        <v>B1</v>
      </c>
      <c r="E11" s="191"/>
      <c r="F11" s="241"/>
    </row>
    <row r="12" spans="1:6" ht="19.899999999999999" customHeight="1">
      <c r="A12" s="23">
        <v>3</v>
      </c>
      <c r="B12" s="24" t="s">
        <v>419</v>
      </c>
      <c r="C12" s="23">
        <v>18</v>
      </c>
      <c r="D12" s="26" t="str">
        <f t="shared" si="0"/>
        <v>A1</v>
      </c>
      <c r="E12" s="191"/>
      <c r="F12" s="241"/>
    </row>
    <row r="13" spans="1:6" ht="19.899999999999999" customHeight="1">
      <c r="A13" s="23">
        <v>4</v>
      </c>
      <c r="B13" s="24" t="s">
        <v>420</v>
      </c>
      <c r="C13" s="23">
        <v>16</v>
      </c>
      <c r="D13" s="26" t="str">
        <f t="shared" si="0"/>
        <v>A2</v>
      </c>
      <c r="E13" s="191"/>
      <c r="F13" s="241"/>
    </row>
    <row r="14" spans="1:6" ht="19.899999999999999" customHeight="1">
      <c r="A14" s="23">
        <v>5</v>
      </c>
      <c r="B14" s="24" t="s">
        <v>421</v>
      </c>
      <c r="C14" s="23">
        <v>19</v>
      </c>
      <c r="D14" s="26" t="str">
        <f t="shared" si="0"/>
        <v>A1</v>
      </c>
      <c r="E14" s="191"/>
      <c r="F14" s="241"/>
    </row>
    <row r="15" spans="1:6" ht="19.899999999999999" customHeight="1">
      <c r="A15" s="23">
        <v>6</v>
      </c>
      <c r="B15" s="24" t="s">
        <v>510</v>
      </c>
      <c r="C15" s="23">
        <v>13</v>
      </c>
      <c r="D15" s="26" t="str">
        <f t="shared" si="0"/>
        <v>B2</v>
      </c>
      <c r="E15" s="191"/>
      <c r="F15" s="241"/>
    </row>
    <row r="16" spans="1:6" ht="19.899999999999999" customHeight="1">
      <c r="A16" s="22"/>
      <c r="B16" s="22"/>
      <c r="C16" s="23"/>
      <c r="D16" s="22"/>
      <c r="E16" s="191"/>
      <c r="F16" s="241"/>
    </row>
    <row r="17" spans="1:6" ht="19.899999999999999" customHeight="1">
      <c r="A17" s="22"/>
      <c r="B17" s="23" t="s">
        <v>401</v>
      </c>
      <c r="C17" s="23">
        <f>SUM(C10:C14)</f>
        <v>81</v>
      </c>
      <c r="D17" s="22"/>
      <c r="E17" s="191"/>
      <c r="F17" s="241"/>
    </row>
    <row r="18" spans="1:6" ht="19.899999999999999" customHeight="1">
      <c r="A18" s="22"/>
      <c r="B18" s="27" t="s">
        <v>423</v>
      </c>
      <c r="C18" s="28">
        <f>C17*100/100</f>
        <v>81</v>
      </c>
      <c r="D18" s="22"/>
      <c r="E18" s="191"/>
      <c r="F18" s="241"/>
    </row>
    <row r="19" spans="1:6" ht="19.899999999999999" customHeight="1">
      <c r="A19" s="168" t="s">
        <v>511</v>
      </c>
      <c r="B19" s="168" t="s">
        <v>425</v>
      </c>
      <c r="C19" s="168"/>
      <c r="D19" s="170" t="s">
        <v>426</v>
      </c>
      <c r="E19" s="171"/>
      <c r="F19" s="237"/>
    </row>
    <row r="20" spans="1:6" ht="19.899999999999999" customHeight="1">
      <c r="A20" s="168"/>
      <c r="B20" s="168"/>
      <c r="C20" s="168"/>
      <c r="D20" s="238"/>
      <c r="E20" s="239"/>
      <c r="F20" s="240"/>
    </row>
    <row r="23" spans="1:6" ht="19.899999999999999" customHeight="1">
      <c r="A23" s="22"/>
      <c r="B23" s="185" t="s">
        <v>405</v>
      </c>
      <c r="C23" s="185"/>
      <c r="D23" s="185"/>
      <c r="E23" s="185"/>
      <c r="F23" s="185"/>
    </row>
    <row r="24" spans="1:6" ht="19.899999999999999" customHeight="1">
      <c r="A24" s="22"/>
      <c r="B24" s="185" t="s">
        <v>406</v>
      </c>
      <c r="C24" s="185"/>
      <c r="D24" s="185"/>
      <c r="E24" s="185"/>
      <c r="F24" s="185"/>
    </row>
    <row r="25" spans="1:6" ht="19.899999999999999" customHeight="1">
      <c r="A25" s="22"/>
      <c r="B25" s="185" t="s">
        <v>407</v>
      </c>
      <c r="C25" s="185"/>
      <c r="D25" s="185"/>
      <c r="E25" s="185"/>
      <c r="F25" s="185"/>
    </row>
    <row r="26" spans="1:6" ht="19.899999999999999" customHeight="1">
      <c r="A26" s="22"/>
      <c r="B26" s="189" t="s">
        <v>428</v>
      </c>
      <c r="C26" s="189"/>
      <c r="D26" s="189"/>
      <c r="E26" s="189"/>
      <c r="F26" s="189"/>
    </row>
    <row r="27" spans="1:6" ht="19.899999999999999" customHeight="1">
      <c r="A27" s="22"/>
      <c r="B27" s="185" t="s">
        <v>507</v>
      </c>
      <c r="C27" s="185"/>
      <c r="D27" s="185"/>
      <c r="E27" s="185"/>
      <c r="F27" s="185"/>
    </row>
    <row r="28" spans="1:6" ht="19.899999999999999" customHeight="1">
      <c r="A28" s="185" t="s">
        <v>410</v>
      </c>
      <c r="B28" s="185"/>
      <c r="C28" s="185"/>
      <c r="D28" s="185"/>
      <c r="E28" s="185"/>
      <c r="F28" s="185"/>
    </row>
    <row r="29" spans="1:6" ht="19.899999999999999" customHeight="1">
      <c r="A29" s="22" t="s">
        <v>411</v>
      </c>
      <c r="B29" s="187" t="s">
        <v>3</v>
      </c>
      <c r="C29" s="188"/>
      <c r="D29" s="25"/>
      <c r="E29" s="185"/>
      <c r="F29" s="185"/>
    </row>
    <row r="30" spans="1:6" ht="19.899999999999999" customHeight="1">
      <c r="A30" s="22" t="s">
        <v>31</v>
      </c>
      <c r="B30" s="187" t="s">
        <v>51</v>
      </c>
      <c r="C30" s="188"/>
      <c r="D30" s="22" t="s">
        <v>508</v>
      </c>
      <c r="E30" s="185">
        <v>2</v>
      </c>
      <c r="F30" s="185"/>
    </row>
    <row r="31" spans="1:6" ht="19.899999999999999" customHeight="1">
      <c r="A31" s="23" t="s">
        <v>413</v>
      </c>
      <c r="B31" s="23" t="s">
        <v>414</v>
      </c>
      <c r="C31" s="23" t="s">
        <v>415</v>
      </c>
      <c r="D31" s="23" t="s">
        <v>416</v>
      </c>
      <c r="E31" s="189"/>
      <c r="F31" s="189"/>
    </row>
    <row r="32" spans="1:6" ht="19.899999999999999" customHeight="1">
      <c r="A32" s="23">
        <v>1</v>
      </c>
      <c r="B32" s="24" t="s">
        <v>417</v>
      </c>
      <c r="C32" s="23">
        <v>11.5</v>
      </c>
      <c r="D32" s="26" t="str">
        <f>IF(C32&gt;=18,"A1",IF(C32&gt;=16,"A2",IF(C32&gt;=14,"B1",IF(C32&gt;=12,"B2",IF(C32&gt;=10,"C1",IF(C32&gt;=8,"C2",IF(C32&gt;=6.5,"D","E")))))))</f>
        <v>C1</v>
      </c>
      <c r="E32" s="187"/>
      <c r="F32" s="188"/>
    </row>
    <row r="33" spans="1:6" ht="19.899999999999999" customHeight="1">
      <c r="A33" s="23">
        <v>2</v>
      </c>
      <c r="B33" s="24" t="s">
        <v>418</v>
      </c>
      <c r="C33" s="23">
        <v>14</v>
      </c>
      <c r="D33" s="26" t="str">
        <f t="shared" ref="D33:D35" si="1">IF(C33&gt;=18,"A1",IF(C33&gt;=16,"A2",IF(C33&gt;=14,"B1",IF(C33&gt;=12,"B2",IF(C33&gt;=10,"C1",IF(C33&gt;=8,"C2",IF(C33&gt;=6.5,"D","E")))))))</f>
        <v>B1</v>
      </c>
      <c r="E33" s="191"/>
      <c r="F33" s="241"/>
    </row>
    <row r="34" spans="1:6" ht="19.899999999999999" customHeight="1">
      <c r="A34" s="23">
        <v>3</v>
      </c>
      <c r="B34" s="24" t="s">
        <v>419</v>
      </c>
      <c r="C34" s="23">
        <v>13.5</v>
      </c>
      <c r="D34" s="26" t="str">
        <f t="shared" si="1"/>
        <v>B2</v>
      </c>
      <c r="E34" s="191"/>
      <c r="F34" s="241"/>
    </row>
    <row r="35" spans="1:6" ht="19.899999999999999" customHeight="1">
      <c r="A35" s="23">
        <v>4</v>
      </c>
      <c r="B35" s="24" t="s">
        <v>420</v>
      </c>
      <c r="C35" s="23">
        <v>9</v>
      </c>
      <c r="D35" s="26" t="str">
        <f t="shared" si="1"/>
        <v>C2</v>
      </c>
      <c r="E35" s="191"/>
      <c r="F35" s="241"/>
    </row>
    <row r="36" spans="1:6" ht="19.899999999999999" customHeight="1">
      <c r="A36" s="23">
        <v>5</v>
      </c>
      <c r="B36" s="24" t="s">
        <v>421</v>
      </c>
      <c r="C36" s="23">
        <v>16</v>
      </c>
      <c r="D36" s="26" t="str">
        <f t="shared" ref="D36:D37" si="2">IF(C36&gt;=18,"A1",IF(C36&gt;=16,"A2",IF(C36&gt;=14,"B1",IF(C36&gt;=12,"B2",IF(C36&gt;=10,"C1",IF(C36&gt;=8,"C2",IF(C36&gt;=6.5,"D","E")))))))</f>
        <v>A2</v>
      </c>
      <c r="E36" s="191"/>
      <c r="F36" s="241"/>
    </row>
    <row r="37" spans="1:6" ht="19.899999999999999" customHeight="1">
      <c r="A37" s="23">
        <v>6</v>
      </c>
      <c r="B37" s="24" t="s">
        <v>510</v>
      </c>
      <c r="C37" s="23">
        <v>10</v>
      </c>
      <c r="D37" s="26" t="str">
        <f t="shared" si="2"/>
        <v>C1</v>
      </c>
      <c r="E37" s="191"/>
      <c r="F37" s="241"/>
    </row>
    <row r="38" spans="1:6" ht="19.899999999999999" customHeight="1">
      <c r="A38" s="22"/>
      <c r="B38" s="22"/>
      <c r="C38" s="23"/>
      <c r="D38" s="22"/>
      <c r="E38" s="191"/>
      <c r="F38" s="241"/>
    </row>
    <row r="39" spans="1:6" ht="19.899999999999999" customHeight="1">
      <c r="A39" s="22"/>
      <c r="B39" s="23" t="s">
        <v>401</v>
      </c>
      <c r="C39" s="23">
        <f>SUM(C32:C36)</f>
        <v>64</v>
      </c>
      <c r="D39" s="22"/>
      <c r="E39" s="191"/>
      <c r="F39" s="241"/>
    </row>
    <row r="40" spans="1:6" ht="19.899999999999999" customHeight="1">
      <c r="A40" s="22"/>
      <c r="B40" s="27" t="s">
        <v>423</v>
      </c>
      <c r="C40" s="28">
        <f>C39*100/100</f>
        <v>64</v>
      </c>
      <c r="D40" s="22"/>
      <c r="E40" s="191"/>
      <c r="F40" s="241"/>
    </row>
    <row r="41" spans="1:6" ht="19.899999999999999" customHeight="1">
      <c r="A41" s="168" t="s">
        <v>512</v>
      </c>
      <c r="B41" s="168" t="s">
        <v>425</v>
      </c>
      <c r="C41" s="168"/>
      <c r="D41" s="170" t="s">
        <v>426</v>
      </c>
      <c r="E41" s="171"/>
      <c r="F41" s="237"/>
    </row>
    <row r="42" spans="1:6" ht="19.899999999999999" customHeight="1">
      <c r="A42" s="168"/>
      <c r="B42" s="168"/>
      <c r="C42" s="168"/>
      <c r="D42" s="238"/>
      <c r="E42" s="239"/>
      <c r="F42" s="240"/>
    </row>
    <row r="44" spans="1:6" ht="19.899999999999999" customHeight="1">
      <c r="A44" s="22"/>
      <c r="B44" s="185" t="s">
        <v>405</v>
      </c>
      <c r="C44" s="185"/>
      <c r="D44" s="185"/>
      <c r="E44" s="185"/>
      <c r="F44" s="185"/>
    </row>
    <row r="45" spans="1:6" ht="19.899999999999999" customHeight="1">
      <c r="A45" s="22"/>
      <c r="B45" s="185" t="s">
        <v>406</v>
      </c>
      <c r="C45" s="185"/>
      <c r="D45" s="185"/>
      <c r="E45" s="185"/>
      <c r="F45" s="185"/>
    </row>
    <row r="46" spans="1:6" ht="19.899999999999999" customHeight="1">
      <c r="A46" s="22"/>
      <c r="B46" s="185" t="s">
        <v>407</v>
      </c>
      <c r="C46" s="185"/>
      <c r="D46" s="185"/>
      <c r="E46" s="185"/>
      <c r="F46" s="185"/>
    </row>
    <row r="47" spans="1:6" ht="19.899999999999999" customHeight="1">
      <c r="A47" s="22"/>
      <c r="B47" s="189" t="s">
        <v>428</v>
      </c>
      <c r="C47" s="189"/>
      <c r="D47" s="189"/>
      <c r="E47" s="189"/>
      <c r="F47" s="189"/>
    </row>
    <row r="48" spans="1:6" ht="19.899999999999999" customHeight="1">
      <c r="A48" s="22"/>
      <c r="B48" s="185" t="s">
        <v>507</v>
      </c>
      <c r="C48" s="185"/>
      <c r="D48" s="185"/>
      <c r="E48" s="185"/>
      <c r="F48" s="185"/>
    </row>
    <row r="49" spans="1:6" ht="19.899999999999999" customHeight="1">
      <c r="A49" s="185" t="s">
        <v>410</v>
      </c>
      <c r="B49" s="185"/>
      <c r="C49" s="185"/>
      <c r="D49" s="185"/>
      <c r="E49" s="185"/>
      <c r="F49" s="185"/>
    </row>
    <row r="50" spans="1:6" ht="19.899999999999999" customHeight="1">
      <c r="A50" s="22" t="s">
        <v>411</v>
      </c>
      <c r="B50" s="187" t="s">
        <v>207</v>
      </c>
      <c r="C50" s="188"/>
      <c r="D50" s="25"/>
      <c r="E50" s="185"/>
      <c r="F50" s="185"/>
    </row>
    <row r="51" spans="1:6" ht="19.899999999999999" customHeight="1">
      <c r="A51" s="22" t="s">
        <v>31</v>
      </c>
      <c r="B51" s="187" t="s">
        <v>63</v>
      </c>
      <c r="C51" s="188"/>
      <c r="D51" s="22" t="s">
        <v>508</v>
      </c>
      <c r="E51" s="185">
        <v>3</v>
      </c>
      <c r="F51" s="185"/>
    </row>
    <row r="52" spans="1:6" ht="19.899999999999999" customHeight="1">
      <c r="A52" s="23" t="s">
        <v>413</v>
      </c>
      <c r="B52" s="23" t="s">
        <v>414</v>
      </c>
      <c r="C52" s="23" t="s">
        <v>415</v>
      </c>
      <c r="D52" s="23" t="s">
        <v>416</v>
      </c>
      <c r="E52" s="189"/>
      <c r="F52" s="189"/>
    </row>
    <row r="53" spans="1:6" ht="19.899999999999999" customHeight="1">
      <c r="A53" s="23">
        <v>1</v>
      </c>
      <c r="B53" s="24" t="s">
        <v>417</v>
      </c>
      <c r="C53" s="23">
        <v>15</v>
      </c>
      <c r="D53" s="26" t="str">
        <f>IF(C53&gt;=18,"A1",IF(C53&gt;=16,"A2",IF(C53&gt;=14,"B1",IF(C53&gt;=12,"B2",IF(C53&gt;=10,"C1",IF(C53&gt;=8,"C2",IF(C53&gt;=6.5,"D","E")))))))</f>
        <v>B1</v>
      </c>
      <c r="E53" s="187"/>
      <c r="F53" s="188"/>
    </row>
    <row r="54" spans="1:6" ht="19.899999999999999" customHeight="1">
      <c r="A54" s="23">
        <v>2</v>
      </c>
      <c r="B54" s="24" t="s">
        <v>418</v>
      </c>
      <c r="C54" s="23">
        <v>16</v>
      </c>
      <c r="D54" s="26" t="str">
        <f t="shared" ref="D54:D56" si="3">IF(C54&gt;=18,"A1",IF(C54&gt;=16,"A2",IF(C54&gt;=14,"B1",IF(C54&gt;=12,"B2",IF(C54&gt;=10,"C1",IF(C54&gt;=8,"C2",IF(C54&gt;=6.5,"D","E")))))))</f>
        <v>A2</v>
      </c>
      <c r="E54" s="191"/>
      <c r="F54" s="241"/>
    </row>
    <row r="55" spans="1:6" ht="19.899999999999999" customHeight="1">
      <c r="A55" s="23">
        <v>3</v>
      </c>
      <c r="B55" s="24" t="s">
        <v>419</v>
      </c>
      <c r="C55" s="23">
        <v>19</v>
      </c>
      <c r="D55" s="26" t="str">
        <f t="shared" si="3"/>
        <v>A1</v>
      </c>
      <c r="E55" s="191"/>
      <c r="F55" s="241"/>
    </row>
    <row r="56" spans="1:6" ht="19.899999999999999" customHeight="1">
      <c r="A56" s="23">
        <v>4</v>
      </c>
      <c r="B56" s="24" t="s">
        <v>420</v>
      </c>
      <c r="C56" s="23">
        <v>12.5</v>
      </c>
      <c r="D56" s="26" t="str">
        <f t="shared" si="3"/>
        <v>B2</v>
      </c>
      <c r="E56" s="191"/>
      <c r="F56" s="241"/>
    </row>
    <row r="57" spans="1:6" ht="19.899999999999999" customHeight="1">
      <c r="A57" s="23">
        <v>5</v>
      </c>
      <c r="B57" s="24" t="s">
        <v>421</v>
      </c>
      <c r="C57" s="23">
        <v>14</v>
      </c>
      <c r="D57" s="26" t="str">
        <f t="shared" ref="D57:D58" si="4">IF(C57&gt;=18,"A1",IF(C57&gt;=16,"A2",IF(C57&gt;=14,"B1",IF(C57&gt;=12,"B2",IF(C57&gt;=10,"C1",IF(C57&gt;=8,"C2",IF(C57&gt;=6.5,"D","E")))))))</f>
        <v>B1</v>
      </c>
      <c r="E57" s="191"/>
      <c r="F57" s="241"/>
    </row>
    <row r="58" spans="1:6" ht="19.899999999999999" customHeight="1">
      <c r="A58" s="23">
        <v>6</v>
      </c>
      <c r="B58" s="24" t="s">
        <v>510</v>
      </c>
      <c r="C58" s="23">
        <v>17</v>
      </c>
      <c r="D58" s="26" t="str">
        <f t="shared" si="4"/>
        <v>A2</v>
      </c>
      <c r="E58" s="191"/>
      <c r="F58" s="241"/>
    </row>
    <row r="59" spans="1:6" ht="19.899999999999999" customHeight="1">
      <c r="A59" s="22"/>
      <c r="B59" s="22"/>
      <c r="C59" s="23"/>
      <c r="D59" s="22"/>
      <c r="E59" s="191"/>
      <c r="F59" s="241"/>
    </row>
    <row r="60" spans="1:6" ht="19.899999999999999" customHeight="1">
      <c r="A60" s="22"/>
      <c r="B60" s="23" t="s">
        <v>401</v>
      </c>
      <c r="C60" s="23">
        <f>SUM(C53:C57)</f>
        <v>76.5</v>
      </c>
      <c r="D60" s="22"/>
      <c r="E60" s="191"/>
      <c r="F60" s="241"/>
    </row>
    <row r="61" spans="1:6" ht="19.899999999999999" customHeight="1">
      <c r="A61" s="22"/>
      <c r="B61" s="27" t="s">
        <v>423</v>
      </c>
      <c r="C61" s="28">
        <f>C60*100/100</f>
        <v>76.5</v>
      </c>
      <c r="D61" s="22"/>
      <c r="E61" s="191"/>
      <c r="F61" s="241"/>
    </row>
    <row r="62" spans="1:6" ht="19.899999999999999" customHeight="1">
      <c r="A62" s="168" t="s">
        <v>424</v>
      </c>
      <c r="B62" s="168" t="s">
        <v>425</v>
      </c>
      <c r="C62" s="168"/>
      <c r="D62" s="170" t="s">
        <v>426</v>
      </c>
      <c r="E62" s="171"/>
      <c r="F62" s="237"/>
    </row>
    <row r="63" spans="1:6" ht="19.899999999999999" customHeight="1">
      <c r="A63" s="168"/>
      <c r="B63" s="168"/>
      <c r="C63" s="168"/>
      <c r="D63" s="238"/>
      <c r="E63" s="239"/>
      <c r="F63" s="240"/>
    </row>
    <row r="65" spans="1:6" ht="19.899999999999999" customHeight="1">
      <c r="A65" s="22"/>
      <c r="B65" s="185" t="s">
        <v>405</v>
      </c>
      <c r="C65" s="185"/>
      <c r="D65" s="185"/>
      <c r="E65" s="185"/>
      <c r="F65" s="185"/>
    </row>
    <row r="66" spans="1:6" ht="19.899999999999999" customHeight="1">
      <c r="A66" s="22"/>
      <c r="B66" s="185" t="s">
        <v>406</v>
      </c>
      <c r="C66" s="185"/>
      <c r="D66" s="185"/>
      <c r="E66" s="185"/>
      <c r="F66" s="185"/>
    </row>
    <row r="67" spans="1:6" ht="19.899999999999999" customHeight="1">
      <c r="A67" s="22"/>
      <c r="B67" s="185" t="s">
        <v>407</v>
      </c>
      <c r="C67" s="185"/>
      <c r="D67" s="185"/>
      <c r="E67" s="185"/>
      <c r="F67" s="185"/>
    </row>
    <row r="68" spans="1:6" ht="19.899999999999999" customHeight="1">
      <c r="A68" s="22"/>
      <c r="B68" s="189" t="s">
        <v>428</v>
      </c>
      <c r="C68" s="189"/>
      <c r="D68" s="189"/>
      <c r="E68" s="189"/>
      <c r="F68" s="189"/>
    </row>
    <row r="69" spans="1:6" ht="19.899999999999999" customHeight="1">
      <c r="A69" s="22"/>
      <c r="B69" s="185" t="s">
        <v>507</v>
      </c>
      <c r="C69" s="185"/>
      <c r="D69" s="185"/>
      <c r="E69" s="185"/>
      <c r="F69" s="185"/>
    </row>
    <row r="70" spans="1:6" ht="19.899999999999999" customHeight="1">
      <c r="A70" s="185" t="s">
        <v>410</v>
      </c>
      <c r="B70" s="185"/>
      <c r="C70" s="185"/>
      <c r="D70" s="185"/>
      <c r="E70" s="185"/>
      <c r="F70" s="185"/>
    </row>
    <row r="71" spans="1:6" ht="19.899999999999999" customHeight="1">
      <c r="A71" s="22" t="s">
        <v>411</v>
      </c>
      <c r="B71" s="187" t="s">
        <v>207</v>
      </c>
      <c r="C71" s="188"/>
      <c r="D71" s="25"/>
      <c r="E71" s="185"/>
      <c r="F71" s="185"/>
    </row>
    <row r="72" spans="1:6" ht="19.899999999999999" customHeight="1">
      <c r="A72" s="22" t="s">
        <v>31</v>
      </c>
      <c r="B72" s="187" t="s">
        <v>77</v>
      </c>
      <c r="C72" s="188"/>
      <c r="D72" s="22" t="s">
        <v>508</v>
      </c>
      <c r="E72" s="185">
        <v>4</v>
      </c>
      <c r="F72" s="185"/>
    </row>
    <row r="73" spans="1:6" ht="19.899999999999999" customHeight="1">
      <c r="A73" s="23" t="s">
        <v>413</v>
      </c>
      <c r="B73" s="23" t="s">
        <v>414</v>
      </c>
      <c r="C73" s="23" t="s">
        <v>415</v>
      </c>
      <c r="D73" s="23" t="s">
        <v>416</v>
      </c>
      <c r="E73" s="189"/>
      <c r="F73" s="189"/>
    </row>
    <row r="74" spans="1:6" ht="19.899999999999999" customHeight="1">
      <c r="A74" s="23">
        <v>1</v>
      </c>
      <c r="B74" s="24" t="s">
        <v>417</v>
      </c>
      <c r="C74" s="23">
        <v>15.5</v>
      </c>
      <c r="D74" s="26" t="str">
        <f>IF(C74&gt;=18,"A1",IF(C74&gt;=16,"A2",IF(C74&gt;=14,"B1",IF(C74&gt;=12,"B2",IF(C74&gt;=10,"C1",IF(C74&gt;=8,"C2",IF(C74&gt;=6.5,"D","E")))))))</f>
        <v>B1</v>
      </c>
      <c r="E74" s="187"/>
      <c r="F74" s="188"/>
    </row>
    <row r="75" spans="1:6" ht="19.899999999999999" customHeight="1">
      <c r="A75" s="23">
        <v>2</v>
      </c>
      <c r="B75" s="24" t="s">
        <v>418</v>
      </c>
      <c r="C75" s="23">
        <v>18</v>
      </c>
      <c r="D75" s="26" t="str">
        <f t="shared" ref="D75:D77" si="5">IF(C75&gt;=18,"A1",IF(C75&gt;=16,"A2",IF(C75&gt;=14,"B1",IF(C75&gt;=12,"B2",IF(C75&gt;=10,"C1",IF(C75&gt;=8,"C2",IF(C75&gt;=6.5,"D","E")))))))</f>
        <v>A1</v>
      </c>
      <c r="E75" s="191"/>
      <c r="F75" s="241"/>
    </row>
    <row r="76" spans="1:6" ht="19.899999999999999" customHeight="1">
      <c r="A76" s="23">
        <v>3</v>
      </c>
      <c r="B76" s="24" t="s">
        <v>419</v>
      </c>
      <c r="C76" s="23">
        <v>19</v>
      </c>
      <c r="D76" s="26" t="str">
        <f t="shared" si="5"/>
        <v>A1</v>
      </c>
      <c r="E76" s="191"/>
      <c r="F76" s="241"/>
    </row>
    <row r="77" spans="1:6" ht="19.899999999999999" customHeight="1">
      <c r="A77" s="23">
        <v>4</v>
      </c>
      <c r="B77" s="24" t="s">
        <v>420</v>
      </c>
      <c r="C77" s="23">
        <v>18</v>
      </c>
      <c r="D77" s="26" t="str">
        <f t="shared" si="5"/>
        <v>A1</v>
      </c>
      <c r="E77" s="191"/>
      <c r="F77" s="241"/>
    </row>
    <row r="78" spans="1:6" ht="19.899999999999999" customHeight="1">
      <c r="A78" s="23">
        <v>5</v>
      </c>
      <c r="B78" s="24" t="s">
        <v>421</v>
      </c>
      <c r="C78" s="23">
        <v>18.5</v>
      </c>
      <c r="D78" s="26" t="str">
        <f t="shared" ref="D78:D79" si="6">IF(C78&gt;=18,"A1",IF(C78&gt;=16,"A2",IF(C78&gt;=14,"B1",IF(C78&gt;=12,"B2",IF(C78&gt;=10,"C1",IF(C78&gt;=8,"C2",IF(C78&gt;=6.5,"D","E")))))))</f>
        <v>A1</v>
      </c>
      <c r="E78" s="191"/>
      <c r="F78" s="241"/>
    </row>
    <row r="79" spans="1:6" ht="19.899999999999999" customHeight="1">
      <c r="A79" s="23">
        <v>6</v>
      </c>
      <c r="B79" s="24" t="s">
        <v>510</v>
      </c>
      <c r="C79" s="23">
        <v>17</v>
      </c>
      <c r="D79" s="26" t="str">
        <f t="shared" si="6"/>
        <v>A2</v>
      </c>
      <c r="E79" s="191"/>
      <c r="F79" s="241"/>
    </row>
    <row r="80" spans="1:6" ht="19.899999999999999" customHeight="1">
      <c r="A80" s="22"/>
      <c r="B80" s="22"/>
      <c r="C80" s="23"/>
      <c r="D80" s="22"/>
      <c r="E80" s="191"/>
      <c r="F80" s="241"/>
    </row>
    <row r="81" spans="1:6" ht="19.899999999999999" customHeight="1">
      <c r="A81" s="22"/>
      <c r="B81" s="23" t="s">
        <v>401</v>
      </c>
      <c r="C81" s="23">
        <f>SUM(C74:C78)</f>
        <v>89</v>
      </c>
      <c r="D81" s="22"/>
      <c r="E81" s="191"/>
      <c r="F81" s="241"/>
    </row>
    <row r="82" spans="1:6" ht="19.899999999999999" customHeight="1">
      <c r="A82" s="22"/>
      <c r="B82" s="27" t="s">
        <v>423</v>
      </c>
      <c r="C82" s="28">
        <f>C81*100/100</f>
        <v>89</v>
      </c>
      <c r="D82" s="22"/>
      <c r="E82" s="191"/>
      <c r="F82" s="241"/>
    </row>
    <row r="83" spans="1:6" ht="19.899999999999999" customHeight="1">
      <c r="A83" s="168" t="s">
        <v>513</v>
      </c>
      <c r="B83" s="168" t="s">
        <v>425</v>
      </c>
      <c r="C83" s="168"/>
      <c r="D83" s="170" t="s">
        <v>426</v>
      </c>
      <c r="E83" s="171"/>
      <c r="F83" s="237"/>
    </row>
    <row r="84" spans="1:6" ht="19.899999999999999" customHeight="1">
      <c r="A84" s="168"/>
      <c r="B84" s="168"/>
      <c r="C84" s="168"/>
      <c r="D84" s="238"/>
      <c r="E84" s="239"/>
      <c r="F84" s="240"/>
    </row>
    <row r="86" spans="1:6" ht="19.899999999999999" customHeight="1">
      <c r="A86" s="22"/>
      <c r="B86" s="185" t="s">
        <v>405</v>
      </c>
      <c r="C86" s="185"/>
      <c r="D86" s="185"/>
      <c r="E86" s="185"/>
      <c r="F86" s="185"/>
    </row>
    <row r="87" spans="1:6" ht="19.899999999999999" customHeight="1">
      <c r="A87" s="22"/>
      <c r="B87" s="185" t="s">
        <v>406</v>
      </c>
      <c r="C87" s="185"/>
      <c r="D87" s="185"/>
      <c r="E87" s="185"/>
      <c r="F87" s="185"/>
    </row>
    <row r="88" spans="1:6" ht="19.899999999999999" customHeight="1">
      <c r="A88" s="22"/>
      <c r="B88" s="185" t="s">
        <v>407</v>
      </c>
      <c r="C88" s="185"/>
      <c r="D88" s="185"/>
      <c r="E88" s="185"/>
      <c r="F88" s="185"/>
    </row>
    <row r="89" spans="1:6" ht="19.899999999999999" customHeight="1">
      <c r="A89" s="22"/>
      <c r="B89" s="189" t="s">
        <v>428</v>
      </c>
      <c r="C89" s="189"/>
      <c r="D89" s="189"/>
      <c r="E89" s="189"/>
      <c r="F89" s="189"/>
    </row>
    <row r="90" spans="1:6" ht="19.899999999999999" customHeight="1">
      <c r="A90" s="22"/>
      <c r="B90" s="185" t="s">
        <v>507</v>
      </c>
      <c r="C90" s="185"/>
      <c r="D90" s="185"/>
      <c r="E90" s="185"/>
      <c r="F90" s="185"/>
    </row>
    <row r="91" spans="1:6" ht="19.899999999999999" customHeight="1">
      <c r="A91" s="185" t="s">
        <v>410</v>
      </c>
      <c r="B91" s="185"/>
      <c r="C91" s="185"/>
      <c r="D91" s="185"/>
      <c r="E91" s="185"/>
      <c r="F91" s="185"/>
    </row>
    <row r="92" spans="1:6" ht="19.899999999999999" customHeight="1">
      <c r="A92" s="22" t="s">
        <v>411</v>
      </c>
      <c r="B92" s="187" t="s">
        <v>207</v>
      </c>
      <c r="C92" s="188"/>
      <c r="D92" s="25"/>
      <c r="E92" s="185"/>
      <c r="F92" s="185"/>
    </row>
    <row r="93" spans="1:6" ht="19.899999999999999" customHeight="1">
      <c r="A93" s="22" t="s">
        <v>31</v>
      </c>
      <c r="B93" s="187" t="s">
        <v>91</v>
      </c>
      <c r="C93" s="188"/>
      <c r="D93" s="22" t="s">
        <v>508</v>
      </c>
      <c r="E93" s="185">
        <v>5</v>
      </c>
      <c r="F93" s="185"/>
    </row>
    <row r="94" spans="1:6" ht="19.899999999999999" customHeight="1">
      <c r="A94" s="23" t="s">
        <v>413</v>
      </c>
      <c r="B94" s="23" t="s">
        <v>414</v>
      </c>
      <c r="C94" s="23" t="s">
        <v>415</v>
      </c>
      <c r="D94" s="23" t="s">
        <v>416</v>
      </c>
      <c r="E94" s="189"/>
      <c r="F94" s="189"/>
    </row>
    <row r="95" spans="1:6" ht="19.899999999999999" customHeight="1">
      <c r="A95" s="23">
        <v>1</v>
      </c>
      <c r="B95" s="24" t="s">
        <v>417</v>
      </c>
      <c r="C95" s="23">
        <v>14</v>
      </c>
      <c r="D95" s="26" t="str">
        <f>IF(C95&gt;=18,"A1",IF(C95&gt;=16,"A2",IF(C95&gt;=14,"B1",IF(C95&gt;=12,"B2",IF(C95&gt;=10,"C1",IF(C95&gt;=8,"C2",IF(C95&gt;=6.5,"D","E")))))))</f>
        <v>B1</v>
      </c>
      <c r="E95" s="187"/>
      <c r="F95" s="188"/>
    </row>
    <row r="96" spans="1:6" ht="19.899999999999999" customHeight="1">
      <c r="A96" s="23">
        <v>2</v>
      </c>
      <c r="B96" s="24" t="s">
        <v>418</v>
      </c>
      <c r="C96" s="23">
        <v>14</v>
      </c>
      <c r="D96" s="26" t="str">
        <f t="shared" ref="D96:D98" si="7">IF(C96&gt;=18,"A1",IF(C96&gt;=16,"A2",IF(C96&gt;=14,"B1",IF(C96&gt;=12,"B2",IF(C96&gt;=10,"C1",IF(C96&gt;=8,"C2",IF(C96&gt;=6.5,"D","E")))))))</f>
        <v>B1</v>
      </c>
      <c r="E96" s="191"/>
      <c r="F96" s="241"/>
    </row>
    <row r="97" spans="1:6" ht="19.899999999999999" customHeight="1">
      <c r="A97" s="23">
        <v>3</v>
      </c>
      <c r="B97" s="24" t="s">
        <v>419</v>
      </c>
      <c r="C97" s="23">
        <v>14</v>
      </c>
      <c r="D97" s="26" t="str">
        <f t="shared" si="7"/>
        <v>B1</v>
      </c>
      <c r="E97" s="191"/>
      <c r="F97" s="241"/>
    </row>
    <row r="98" spans="1:6" ht="19.899999999999999" customHeight="1">
      <c r="A98" s="23">
        <v>4</v>
      </c>
      <c r="B98" s="24" t="s">
        <v>420</v>
      </c>
      <c r="C98" s="23">
        <v>7.5</v>
      </c>
      <c r="D98" s="26" t="str">
        <f t="shared" si="7"/>
        <v>D</v>
      </c>
      <c r="E98" s="191"/>
      <c r="F98" s="241"/>
    </row>
    <row r="99" spans="1:6" ht="19.899999999999999" customHeight="1">
      <c r="A99" s="23">
        <v>5</v>
      </c>
      <c r="B99" s="24" t="s">
        <v>421</v>
      </c>
      <c r="C99" s="23">
        <v>13</v>
      </c>
      <c r="D99" s="26" t="str">
        <f t="shared" ref="D99:D100" si="8">IF(C99&gt;=18,"A1",IF(C99&gt;=16,"A2",IF(C99&gt;=14,"B1",IF(C99&gt;=12,"B2",IF(C99&gt;=10,"C1",IF(C99&gt;=8,"C2",IF(C99&gt;=6.5,"D","E")))))))</f>
        <v>B2</v>
      </c>
      <c r="E99" s="191"/>
      <c r="F99" s="241"/>
    </row>
    <row r="100" spans="1:6" ht="19.899999999999999" customHeight="1">
      <c r="A100" s="23">
        <v>6</v>
      </c>
      <c r="B100" s="24" t="s">
        <v>510</v>
      </c>
      <c r="C100" s="23">
        <v>5.5</v>
      </c>
      <c r="D100" s="26" t="str">
        <f t="shared" si="8"/>
        <v>E</v>
      </c>
      <c r="E100" s="191"/>
      <c r="F100" s="241"/>
    </row>
    <row r="101" spans="1:6" ht="19.899999999999999" customHeight="1">
      <c r="A101" s="22"/>
      <c r="B101" s="22"/>
      <c r="C101" s="23"/>
      <c r="D101" s="22"/>
      <c r="E101" s="191"/>
      <c r="F101" s="241"/>
    </row>
    <row r="102" spans="1:6" ht="19.899999999999999" customHeight="1">
      <c r="A102" s="22"/>
      <c r="B102" s="23" t="s">
        <v>401</v>
      </c>
      <c r="C102" s="23">
        <f>SUM(C95:C99)</f>
        <v>62.5</v>
      </c>
      <c r="D102" s="22"/>
      <c r="E102" s="191"/>
      <c r="F102" s="241"/>
    </row>
    <row r="103" spans="1:6" ht="19.899999999999999" customHeight="1">
      <c r="A103" s="22"/>
      <c r="B103" s="27" t="s">
        <v>423</v>
      </c>
      <c r="C103" s="28">
        <f>C102*100/100</f>
        <v>62.5</v>
      </c>
      <c r="D103" s="22"/>
      <c r="E103" s="191"/>
      <c r="F103" s="241"/>
    </row>
    <row r="104" spans="1:6" ht="19.899999999999999" customHeight="1">
      <c r="A104" s="168" t="s">
        <v>512</v>
      </c>
      <c r="B104" s="168" t="s">
        <v>425</v>
      </c>
      <c r="C104" s="168"/>
      <c r="D104" s="170" t="s">
        <v>426</v>
      </c>
      <c r="E104" s="171"/>
      <c r="F104" s="237"/>
    </row>
    <row r="105" spans="1:6" ht="19.899999999999999" customHeight="1">
      <c r="A105" s="168"/>
      <c r="B105" s="168"/>
      <c r="C105" s="168"/>
      <c r="D105" s="238"/>
      <c r="E105" s="239"/>
      <c r="F105" s="240"/>
    </row>
    <row r="107" spans="1:6" ht="19.899999999999999" customHeight="1">
      <c r="A107" s="22"/>
      <c r="B107" s="185" t="s">
        <v>405</v>
      </c>
      <c r="C107" s="185"/>
      <c r="D107" s="185"/>
      <c r="E107" s="185"/>
      <c r="F107" s="185"/>
    </row>
    <row r="108" spans="1:6" ht="19.899999999999999" customHeight="1">
      <c r="A108" s="22"/>
      <c r="B108" s="185" t="s">
        <v>406</v>
      </c>
      <c r="C108" s="185"/>
      <c r="D108" s="185"/>
      <c r="E108" s="185"/>
      <c r="F108" s="185"/>
    </row>
    <row r="109" spans="1:6" ht="19.899999999999999" customHeight="1">
      <c r="A109" s="22"/>
      <c r="B109" s="185" t="s">
        <v>407</v>
      </c>
      <c r="C109" s="185"/>
      <c r="D109" s="185"/>
      <c r="E109" s="185"/>
      <c r="F109" s="185"/>
    </row>
    <row r="110" spans="1:6" ht="19.899999999999999" customHeight="1">
      <c r="A110" s="22"/>
      <c r="B110" s="189" t="s">
        <v>428</v>
      </c>
      <c r="C110" s="189"/>
      <c r="D110" s="189"/>
      <c r="E110" s="189"/>
      <c r="F110" s="189"/>
    </row>
    <row r="111" spans="1:6" ht="19.899999999999999" customHeight="1">
      <c r="A111" s="22"/>
      <c r="B111" s="185" t="s">
        <v>507</v>
      </c>
      <c r="C111" s="185"/>
      <c r="D111" s="185"/>
      <c r="E111" s="185"/>
      <c r="F111" s="185"/>
    </row>
    <row r="112" spans="1:6" ht="19.899999999999999" customHeight="1">
      <c r="A112" s="185" t="s">
        <v>410</v>
      </c>
      <c r="B112" s="185"/>
      <c r="C112" s="185"/>
      <c r="D112" s="185"/>
      <c r="E112" s="185"/>
      <c r="F112" s="185"/>
    </row>
    <row r="113" spans="1:6" ht="19.899999999999999" customHeight="1">
      <c r="A113" s="22" t="s">
        <v>411</v>
      </c>
      <c r="B113" s="187" t="s">
        <v>207</v>
      </c>
      <c r="C113" s="188"/>
      <c r="D113" s="25"/>
      <c r="E113" s="185"/>
      <c r="F113" s="185"/>
    </row>
    <row r="114" spans="1:6" ht="19.899999999999999" customHeight="1">
      <c r="A114" s="22" t="s">
        <v>31</v>
      </c>
      <c r="B114" s="187" t="s">
        <v>105</v>
      </c>
      <c r="C114" s="188"/>
      <c r="D114" s="22" t="s">
        <v>508</v>
      </c>
      <c r="E114" s="185">
        <v>6</v>
      </c>
      <c r="F114" s="185"/>
    </row>
    <row r="115" spans="1:6" ht="19.899999999999999" customHeight="1">
      <c r="A115" s="23" t="s">
        <v>413</v>
      </c>
      <c r="B115" s="23" t="s">
        <v>414</v>
      </c>
      <c r="C115" s="23" t="s">
        <v>415</v>
      </c>
      <c r="D115" s="23" t="s">
        <v>416</v>
      </c>
      <c r="E115" s="189"/>
      <c r="F115" s="189"/>
    </row>
    <row r="116" spans="1:6" ht="19.899999999999999" customHeight="1">
      <c r="A116" s="23">
        <v>1</v>
      </c>
      <c r="B116" s="24" t="s">
        <v>417</v>
      </c>
      <c r="C116" s="23">
        <v>17</v>
      </c>
      <c r="D116" s="26" t="str">
        <f>IF(C116&gt;=18,"A1",IF(C116&gt;=16,"A2",IF(C116&gt;=14,"B1",IF(C116&gt;=12,"B2",IF(C116&gt;=10,"C1",IF(C116&gt;=8,"C2",IF(C116&gt;=6.5,"D","E")))))))</f>
        <v>A2</v>
      </c>
      <c r="E116" s="187"/>
      <c r="F116" s="188"/>
    </row>
    <row r="117" spans="1:6" ht="19.899999999999999" customHeight="1">
      <c r="A117" s="23">
        <v>2</v>
      </c>
      <c r="B117" s="24" t="s">
        <v>418</v>
      </c>
      <c r="C117" s="23">
        <v>17</v>
      </c>
      <c r="D117" s="26" t="str">
        <f t="shared" ref="D117:D119" si="9">IF(C117&gt;=18,"A1",IF(C117&gt;=16,"A2",IF(C117&gt;=14,"B1",IF(C117&gt;=12,"B2",IF(C117&gt;=10,"C1",IF(C117&gt;=8,"C2",IF(C117&gt;=6.5,"D","E")))))))</f>
        <v>A2</v>
      </c>
      <c r="E117" s="191"/>
      <c r="F117" s="241"/>
    </row>
    <row r="118" spans="1:6" ht="19.899999999999999" customHeight="1">
      <c r="A118" s="23">
        <v>3</v>
      </c>
      <c r="B118" s="24" t="s">
        <v>419</v>
      </c>
      <c r="C118" s="23">
        <v>20</v>
      </c>
      <c r="D118" s="26" t="str">
        <f t="shared" si="9"/>
        <v>A1</v>
      </c>
      <c r="E118" s="191"/>
      <c r="F118" s="241"/>
    </row>
    <row r="119" spans="1:6" ht="19.899999999999999" customHeight="1">
      <c r="A119" s="23">
        <v>4</v>
      </c>
      <c r="B119" s="24" t="s">
        <v>420</v>
      </c>
      <c r="C119" s="23">
        <v>18.5</v>
      </c>
      <c r="D119" s="26" t="str">
        <f t="shared" si="9"/>
        <v>A1</v>
      </c>
      <c r="E119" s="191"/>
      <c r="F119" s="241"/>
    </row>
    <row r="120" spans="1:6" ht="19.899999999999999" customHeight="1">
      <c r="A120" s="23">
        <v>5</v>
      </c>
      <c r="B120" s="24" t="s">
        <v>421</v>
      </c>
      <c r="C120" s="23">
        <v>20</v>
      </c>
      <c r="D120" s="26" t="str">
        <f t="shared" ref="D120:D121" si="10">IF(C120&gt;=18,"A1",IF(C120&gt;=16,"A2",IF(C120&gt;=14,"B1",IF(C120&gt;=12,"B2",IF(C120&gt;=10,"C1",IF(C120&gt;=8,"C2",IF(C120&gt;=6.5,"D","E")))))))</f>
        <v>A1</v>
      </c>
      <c r="E120" s="191"/>
      <c r="F120" s="241"/>
    </row>
    <row r="121" spans="1:6" ht="19.899999999999999" customHeight="1">
      <c r="A121" s="23">
        <v>6</v>
      </c>
      <c r="B121" s="24" t="s">
        <v>510</v>
      </c>
      <c r="C121" s="23">
        <v>20</v>
      </c>
      <c r="D121" s="26" t="str">
        <f t="shared" si="10"/>
        <v>A1</v>
      </c>
      <c r="E121" s="191"/>
      <c r="F121" s="241"/>
    </row>
    <row r="122" spans="1:6" ht="19.899999999999999" customHeight="1">
      <c r="A122" s="22"/>
      <c r="B122" s="22"/>
      <c r="C122" s="23"/>
      <c r="D122" s="22"/>
      <c r="E122" s="191"/>
      <c r="F122" s="241"/>
    </row>
    <row r="123" spans="1:6" ht="19.899999999999999" customHeight="1">
      <c r="A123" s="22"/>
      <c r="B123" s="23" t="s">
        <v>401</v>
      </c>
      <c r="C123" s="23">
        <f>SUM(C116:C120)</f>
        <v>92.5</v>
      </c>
      <c r="D123" s="22"/>
      <c r="E123" s="191"/>
      <c r="F123" s="241"/>
    </row>
    <row r="124" spans="1:6" ht="19.899999999999999" customHeight="1">
      <c r="A124" s="22"/>
      <c r="B124" s="27" t="s">
        <v>423</v>
      </c>
      <c r="C124" s="28">
        <f>C123*100/100</f>
        <v>92.5</v>
      </c>
      <c r="D124" s="22"/>
      <c r="E124" s="191"/>
      <c r="F124" s="241"/>
    </row>
    <row r="125" spans="1:6" ht="19.899999999999999" customHeight="1">
      <c r="A125" s="168" t="s">
        <v>512</v>
      </c>
      <c r="B125" s="168" t="s">
        <v>425</v>
      </c>
      <c r="C125" s="168"/>
      <c r="D125" s="170" t="s">
        <v>426</v>
      </c>
      <c r="E125" s="171"/>
      <c r="F125" s="237"/>
    </row>
    <row r="126" spans="1:6" ht="19.899999999999999" customHeight="1">
      <c r="A126" s="168"/>
      <c r="B126" s="168"/>
      <c r="C126" s="168"/>
      <c r="D126" s="238"/>
      <c r="E126" s="239"/>
      <c r="F126" s="240"/>
    </row>
    <row r="128" spans="1:6" ht="19.899999999999999" customHeight="1">
      <c r="A128" s="22"/>
      <c r="B128" s="185" t="s">
        <v>405</v>
      </c>
      <c r="C128" s="185"/>
      <c r="D128" s="185"/>
      <c r="E128" s="185"/>
      <c r="F128" s="185"/>
    </row>
    <row r="129" spans="1:6" ht="19.899999999999999" customHeight="1">
      <c r="A129" s="22"/>
      <c r="B129" s="185" t="s">
        <v>406</v>
      </c>
      <c r="C129" s="185"/>
      <c r="D129" s="185"/>
      <c r="E129" s="185"/>
      <c r="F129" s="185"/>
    </row>
    <row r="130" spans="1:6" ht="19.899999999999999" customHeight="1">
      <c r="A130" s="22"/>
      <c r="B130" s="185" t="s">
        <v>407</v>
      </c>
      <c r="C130" s="185"/>
      <c r="D130" s="185"/>
      <c r="E130" s="185"/>
      <c r="F130" s="185"/>
    </row>
    <row r="131" spans="1:6" ht="19.899999999999999" customHeight="1">
      <c r="A131" s="22"/>
      <c r="B131" s="189" t="s">
        <v>428</v>
      </c>
      <c r="C131" s="189"/>
      <c r="D131" s="189"/>
      <c r="E131" s="189"/>
      <c r="F131" s="189"/>
    </row>
    <row r="132" spans="1:6" ht="19.899999999999999" customHeight="1">
      <c r="A132" s="22"/>
      <c r="B132" s="185" t="s">
        <v>507</v>
      </c>
      <c r="C132" s="185"/>
      <c r="D132" s="185"/>
      <c r="E132" s="185"/>
      <c r="F132" s="185"/>
    </row>
    <row r="133" spans="1:6" ht="19.899999999999999" customHeight="1">
      <c r="A133" s="185" t="s">
        <v>410</v>
      </c>
      <c r="B133" s="185"/>
      <c r="C133" s="185"/>
      <c r="D133" s="185"/>
      <c r="E133" s="185"/>
      <c r="F133" s="185"/>
    </row>
    <row r="134" spans="1:6" ht="19.899999999999999" customHeight="1">
      <c r="A134" s="22" t="s">
        <v>411</v>
      </c>
      <c r="B134" s="187" t="s">
        <v>207</v>
      </c>
      <c r="C134" s="188"/>
      <c r="D134" s="25"/>
      <c r="E134" s="185"/>
      <c r="F134" s="185"/>
    </row>
    <row r="135" spans="1:6" ht="19.899999999999999" customHeight="1">
      <c r="A135" s="22" t="s">
        <v>31</v>
      </c>
      <c r="B135" s="187" t="s">
        <v>119</v>
      </c>
      <c r="C135" s="188"/>
      <c r="D135" s="22" t="s">
        <v>508</v>
      </c>
      <c r="E135" s="185">
        <v>7</v>
      </c>
      <c r="F135" s="185"/>
    </row>
    <row r="136" spans="1:6" ht="19.899999999999999" customHeight="1">
      <c r="A136" s="23" t="s">
        <v>413</v>
      </c>
      <c r="B136" s="23" t="s">
        <v>414</v>
      </c>
      <c r="C136" s="23" t="s">
        <v>415</v>
      </c>
      <c r="D136" s="23" t="s">
        <v>416</v>
      </c>
      <c r="E136" s="189"/>
      <c r="F136" s="189"/>
    </row>
    <row r="137" spans="1:6" ht="19.899999999999999" customHeight="1">
      <c r="A137" s="23">
        <v>1</v>
      </c>
      <c r="B137" s="24" t="s">
        <v>417</v>
      </c>
      <c r="C137" s="23">
        <v>14.5</v>
      </c>
      <c r="D137" s="26" t="str">
        <f>IF(C137&gt;=18,"A1",IF(C137&gt;=16,"A2",IF(C137&gt;=14,"B1",IF(C137&gt;=12,"B2",IF(C137&gt;=10,"C1",IF(C137&gt;=8,"C2",IF(C137&gt;=6.5,"D","E")))))))</f>
        <v>B1</v>
      </c>
      <c r="E137" s="187"/>
      <c r="F137" s="188"/>
    </row>
    <row r="138" spans="1:6" ht="19.899999999999999" customHeight="1">
      <c r="A138" s="23">
        <v>2</v>
      </c>
      <c r="B138" s="24" t="s">
        <v>418</v>
      </c>
      <c r="C138" s="23">
        <v>12.5</v>
      </c>
      <c r="D138" s="26" t="str">
        <f t="shared" ref="D138:D140" si="11">IF(C138&gt;=18,"A1",IF(C138&gt;=16,"A2",IF(C138&gt;=14,"B1",IF(C138&gt;=12,"B2",IF(C138&gt;=10,"C1",IF(C138&gt;=8,"C2",IF(C138&gt;=6.5,"D","E")))))))</f>
        <v>B2</v>
      </c>
      <c r="E138" s="191"/>
      <c r="F138" s="241"/>
    </row>
    <row r="139" spans="1:6" ht="19.899999999999999" customHeight="1">
      <c r="A139" s="23">
        <v>3</v>
      </c>
      <c r="B139" s="24" t="s">
        <v>419</v>
      </c>
      <c r="C139" s="23">
        <v>18</v>
      </c>
      <c r="D139" s="26" t="str">
        <f t="shared" si="11"/>
        <v>A1</v>
      </c>
      <c r="E139" s="191"/>
      <c r="F139" s="241"/>
    </row>
    <row r="140" spans="1:6" ht="19.899999999999999" customHeight="1">
      <c r="A140" s="23">
        <v>4</v>
      </c>
      <c r="B140" s="24" t="s">
        <v>420</v>
      </c>
      <c r="C140" s="23">
        <v>11</v>
      </c>
      <c r="D140" s="26" t="str">
        <f t="shared" si="11"/>
        <v>C1</v>
      </c>
      <c r="E140" s="191"/>
      <c r="F140" s="241"/>
    </row>
    <row r="141" spans="1:6" ht="19.899999999999999" customHeight="1">
      <c r="A141" s="23">
        <v>5</v>
      </c>
      <c r="B141" s="24" t="s">
        <v>421</v>
      </c>
      <c r="C141" s="23">
        <v>17</v>
      </c>
      <c r="D141" s="26" t="str">
        <f t="shared" ref="D141:D142" si="12">IF(C141&gt;=18,"A1",IF(C141&gt;=16,"A2",IF(C141&gt;=14,"B1",IF(C141&gt;=12,"B2",IF(C141&gt;=10,"C1",IF(C141&gt;=8,"C2",IF(C141&gt;=6.5,"D","E")))))))</f>
        <v>A2</v>
      </c>
      <c r="E141" s="191"/>
      <c r="F141" s="241"/>
    </row>
    <row r="142" spans="1:6" ht="19.899999999999999" customHeight="1">
      <c r="A142" s="23">
        <v>6</v>
      </c>
      <c r="B142" s="24" t="s">
        <v>510</v>
      </c>
      <c r="C142" s="23">
        <v>18</v>
      </c>
      <c r="D142" s="26" t="str">
        <f t="shared" si="12"/>
        <v>A1</v>
      </c>
      <c r="E142" s="191"/>
      <c r="F142" s="241"/>
    </row>
    <row r="143" spans="1:6" ht="19.899999999999999" customHeight="1">
      <c r="A143" s="22"/>
      <c r="B143" s="22"/>
      <c r="C143" s="23"/>
      <c r="D143" s="22"/>
      <c r="E143" s="191"/>
      <c r="F143" s="241"/>
    </row>
    <row r="144" spans="1:6" ht="19.899999999999999" customHeight="1">
      <c r="A144" s="22"/>
      <c r="B144" s="23" t="s">
        <v>401</v>
      </c>
      <c r="C144" s="23">
        <f>SUM(C137:C141)</f>
        <v>73</v>
      </c>
      <c r="D144" s="22"/>
      <c r="E144" s="191"/>
      <c r="F144" s="241"/>
    </row>
    <row r="145" spans="1:6" ht="19.899999999999999" customHeight="1">
      <c r="A145" s="22"/>
      <c r="B145" s="27" t="s">
        <v>423</v>
      </c>
      <c r="C145" s="28">
        <f>C144*100/100</f>
        <v>73</v>
      </c>
      <c r="D145" s="22"/>
      <c r="E145" s="191"/>
      <c r="F145" s="241"/>
    </row>
    <row r="146" spans="1:6" ht="19.899999999999999" customHeight="1">
      <c r="A146" s="168" t="s">
        <v>512</v>
      </c>
      <c r="B146" s="168" t="s">
        <v>425</v>
      </c>
      <c r="C146" s="168"/>
      <c r="D146" s="170" t="s">
        <v>426</v>
      </c>
      <c r="E146" s="171"/>
      <c r="F146" s="237"/>
    </row>
    <row r="147" spans="1:6" ht="19.899999999999999" customHeight="1">
      <c r="A147" s="168"/>
      <c r="B147" s="168"/>
      <c r="C147" s="168"/>
      <c r="D147" s="238"/>
      <c r="E147" s="239"/>
      <c r="F147" s="240"/>
    </row>
    <row r="150" spans="1:6" ht="19.899999999999999" customHeight="1">
      <c r="A150" s="22"/>
      <c r="B150" s="185" t="s">
        <v>405</v>
      </c>
      <c r="C150" s="185"/>
      <c r="D150" s="185"/>
      <c r="E150" s="185"/>
      <c r="F150" s="185"/>
    </row>
    <row r="151" spans="1:6" ht="19.899999999999999" customHeight="1">
      <c r="A151" s="22"/>
      <c r="B151" s="185" t="s">
        <v>406</v>
      </c>
      <c r="C151" s="185"/>
      <c r="D151" s="185"/>
      <c r="E151" s="185"/>
      <c r="F151" s="185"/>
    </row>
    <row r="152" spans="1:6" ht="19.899999999999999" customHeight="1">
      <c r="A152" s="22"/>
      <c r="B152" s="185" t="s">
        <v>407</v>
      </c>
      <c r="C152" s="185"/>
      <c r="D152" s="185"/>
      <c r="E152" s="185"/>
      <c r="F152" s="185"/>
    </row>
    <row r="153" spans="1:6" ht="19.899999999999999" customHeight="1">
      <c r="A153" s="22"/>
      <c r="B153" s="189" t="s">
        <v>428</v>
      </c>
      <c r="C153" s="189"/>
      <c r="D153" s="189"/>
      <c r="E153" s="189"/>
      <c r="F153" s="189"/>
    </row>
    <row r="154" spans="1:6" ht="19.899999999999999" customHeight="1">
      <c r="A154" s="22"/>
      <c r="B154" s="185" t="s">
        <v>507</v>
      </c>
      <c r="C154" s="185"/>
      <c r="D154" s="185"/>
      <c r="E154" s="185"/>
      <c r="F154" s="185"/>
    </row>
    <row r="155" spans="1:6" ht="19.899999999999999" customHeight="1">
      <c r="A155" s="185" t="s">
        <v>410</v>
      </c>
      <c r="B155" s="185"/>
      <c r="C155" s="185"/>
      <c r="D155" s="185"/>
      <c r="E155" s="185"/>
      <c r="F155" s="185"/>
    </row>
    <row r="156" spans="1:6" ht="19.899999999999999" customHeight="1">
      <c r="A156" s="22" t="s">
        <v>411</v>
      </c>
      <c r="B156" s="187" t="s">
        <v>207</v>
      </c>
      <c r="C156" s="188"/>
      <c r="D156" s="25"/>
      <c r="E156" s="185"/>
      <c r="F156" s="185"/>
    </row>
    <row r="157" spans="1:6" ht="19.899999999999999" customHeight="1">
      <c r="A157" s="22" t="s">
        <v>31</v>
      </c>
      <c r="B157" s="187" t="s">
        <v>129</v>
      </c>
      <c r="C157" s="188"/>
      <c r="D157" s="22" t="s">
        <v>508</v>
      </c>
      <c r="E157" s="185">
        <v>8</v>
      </c>
      <c r="F157" s="185"/>
    </row>
    <row r="158" spans="1:6" ht="19.899999999999999" customHeight="1">
      <c r="A158" s="23" t="s">
        <v>413</v>
      </c>
      <c r="B158" s="23" t="s">
        <v>414</v>
      </c>
      <c r="C158" s="23" t="s">
        <v>415</v>
      </c>
      <c r="D158" s="23" t="s">
        <v>416</v>
      </c>
      <c r="E158" s="189"/>
      <c r="F158" s="189"/>
    </row>
    <row r="159" spans="1:6" ht="19.899999999999999" customHeight="1">
      <c r="A159" s="23">
        <v>1</v>
      </c>
      <c r="B159" s="24" t="s">
        <v>417</v>
      </c>
      <c r="C159" s="23">
        <v>12.5</v>
      </c>
      <c r="D159" s="26" t="str">
        <f>IF(C159&gt;=18,"A1",IF(C159&gt;=16,"A2",IF(C159&gt;=14,"B1",IF(C159&gt;=12,"B2",IF(C159&gt;=10,"C1",IF(C159&gt;=8,"C2",IF(C159&gt;=6.5,"D","E")))))))</f>
        <v>B2</v>
      </c>
      <c r="E159" s="187"/>
      <c r="F159" s="188"/>
    </row>
    <row r="160" spans="1:6" ht="19.899999999999999" customHeight="1">
      <c r="A160" s="23">
        <v>2</v>
      </c>
      <c r="B160" s="24" t="s">
        <v>418</v>
      </c>
      <c r="C160" s="23">
        <v>10.5</v>
      </c>
      <c r="D160" s="26" t="str">
        <f t="shared" ref="D160:D162" si="13">IF(C160&gt;=18,"A1",IF(C160&gt;=16,"A2",IF(C160&gt;=14,"B1",IF(C160&gt;=12,"B2",IF(C160&gt;=10,"C1",IF(C160&gt;=8,"C2",IF(C160&gt;=6.5,"D","E")))))))</f>
        <v>C1</v>
      </c>
      <c r="E160" s="191"/>
      <c r="F160" s="241"/>
    </row>
    <row r="161" spans="1:6" ht="19.899999999999999" customHeight="1">
      <c r="A161" s="23">
        <v>3</v>
      </c>
      <c r="B161" s="24" t="s">
        <v>419</v>
      </c>
      <c r="C161" s="23">
        <v>12.5</v>
      </c>
      <c r="D161" s="26" t="str">
        <f t="shared" si="13"/>
        <v>B2</v>
      </c>
      <c r="E161" s="191"/>
      <c r="F161" s="241"/>
    </row>
    <row r="162" spans="1:6" ht="19.899999999999999" customHeight="1">
      <c r="A162" s="23">
        <v>4</v>
      </c>
      <c r="B162" s="24" t="s">
        <v>420</v>
      </c>
      <c r="C162" s="23">
        <v>7</v>
      </c>
      <c r="D162" s="26" t="str">
        <f t="shared" si="13"/>
        <v>D</v>
      </c>
      <c r="E162" s="191"/>
      <c r="F162" s="241"/>
    </row>
    <row r="163" spans="1:6" ht="19.899999999999999" customHeight="1">
      <c r="A163" s="23">
        <v>5</v>
      </c>
      <c r="B163" s="24" t="s">
        <v>421</v>
      </c>
      <c r="C163" s="23">
        <v>14</v>
      </c>
      <c r="D163" s="26" t="str">
        <f t="shared" ref="D163:D164" si="14">IF(C163&gt;=18,"A1",IF(C163&gt;=16,"A2",IF(C163&gt;=14,"B1",IF(C163&gt;=12,"B2",IF(C163&gt;=10,"C1",IF(C163&gt;=8,"C2",IF(C163&gt;=6.5,"D","E")))))))</f>
        <v>B1</v>
      </c>
      <c r="E163" s="191"/>
      <c r="F163" s="241"/>
    </row>
    <row r="164" spans="1:6" ht="19.899999999999999" customHeight="1">
      <c r="A164" s="23">
        <v>6</v>
      </c>
      <c r="B164" s="24" t="s">
        <v>510</v>
      </c>
      <c r="C164" s="23">
        <v>11</v>
      </c>
      <c r="D164" s="26" t="str">
        <f t="shared" si="14"/>
        <v>C1</v>
      </c>
      <c r="E164" s="191"/>
      <c r="F164" s="241"/>
    </row>
    <row r="165" spans="1:6" ht="19.899999999999999" customHeight="1">
      <c r="A165" s="22"/>
      <c r="B165" s="22"/>
      <c r="C165" s="23"/>
      <c r="D165" s="22"/>
      <c r="E165" s="191"/>
      <c r="F165" s="241"/>
    </row>
    <row r="166" spans="1:6" ht="19.899999999999999" customHeight="1">
      <c r="A166" s="22"/>
      <c r="B166" s="23" t="s">
        <v>401</v>
      </c>
      <c r="C166" s="23">
        <f>SUM(C159:C163)</f>
        <v>56.5</v>
      </c>
      <c r="D166" s="22"/>
      <c r="E166" s="191"/>
      <c r="F166" s="241"/>
    </row>
    <row r="167" spans="1:6" ht="19.899999999999999" customHeight="1">
      <c r="A167" s="22"/>
      <c r="B167" s="27" t="s">
        <v>423</v>
      </c>
      <c r="C167" s="28">
        <f>C166*100/100</f>
        <v>56.5</v>
      </c>
      <c r="D167" s="22"/>
      <c r="E167" s="191"/>
      <c r="F167" s="241"/>
    </row>
    <row r="168" spans="1:6" ht="19.899999999999999" customHeight="1">
      <c r="A168" s="168" t="s">
        <v>512</v>
      </c>
      <c r="B168" s="168" t="s">
        <v>425</v>
      </c>
      <c r="C168" s="168"/>
      <c r="D168" s="170" t="s">
        <v>426</v>
      </c>
      <c r="E168" s="171"/>
      <c r="F168" s="237"/>
    </row>
    <row r="169" spans="1:6" ht="19.899999999999999" customHeight="1">
      <c r="A169" s="168"/>
      <c r="B169" s="168"/>
      <c r="C169" s="168"/>
      <c r="D169" s="238"/>
      <c r="E169" s="239"/>
      <c r="F169" s="240"/>
    </row>
    <row r="171" spans="1:6" ht="19.899999999999999" customHeight="1">
      <c r="A171" s="22"/>
      <c r="B171" s="185" t="s">
        <v>405</v>
      </c>
      <c r="C171" s="185"/>
      <c r="D171" s="185"/>
      <c r="E171" s="185"/>
      <c r="F171" s="185"/>
    </row>
    <row r="172" spans="1:6" ht="19.899999999999999" customHeight="1">
      <c r="A172" s="22"/>
      <c r="B172" s="185" t="s">
        <v>406</v>
      </c>
      <c r="C172" s="185"/>
      <c r="D172" s="185"/>
      <c r="E172" s="185"/>
      <c r="F172" s="185"/>
    </row>
    <row r="173" spans="1:6" ht="19.899999999999999" customHeight="1">
      <c r="A173" s="22"/>
      <c r="B173" s="185" t="s">
        <v>407</v>
      </c>
      <c r="C173" s="185"/>
      <c r="D173" s="185"/>
      <c r="E173" s="185"/>
      <c r="F173" s="185"/>
    </row>
    <row r="174" spans="1:6" ht="19.899999999999999" customHeight="1">
      <c r="A174" s="22"/>
      <c r="B174" s="189" t="s">
        <v>428</v>
      </c>
      <c r="C174" s="189"/>
      <c r="D174" s="189"/>
      <c r="E174" s="189"/>
      <c r="F174" s="189"/>
    </row>
    <row r="175" spans="1:6" ht="19.899999999999999" customHeight="1">
      <c r="A175" s="22"/>
      <c r="B175" s="185" t="s">
        <v>507</v>
      </c>
      <c r="C175" s="185"/>
      <c r="D175" s="185"/>
      <c r="E175" s="185"/>
      <c r="F175" s="185"/>
    </row>
    <row r="176" spans="1:6" ht="19.899999999999999" customHeight="1">
      <c r="A176" s="185" t="s">
        <v>410</v>
      </c>
      <c r="B176" s="185"/>
      <c r="C176" s="185"/>
      <c r="D176" s="185"/>
      <c r="E176" s="185"/>
      <c r="F176" s="185"/>
    </row>
    <row r="177" spans="1:6" ht="19.899999999999999" customHeight="1">
      <c r="A177" s="22" t="s">
        <v>411</v>
      </c>
      <c r="B177" s="187" t="s">
        <v>207</v>
      </c>
      <c r="C177" s="188"/>
      <c r="D177" s="25"/>
      <c r="E177" s="185"/>
      <c r="F177" s="185"/>
    </row>
    <row r="178" spans="1:6" ht="19.899999999999999" customHeight="1">
      <c r="A178" s="22" t="s">
        <v>31</v>
      </c>
      <c r="B178" s="187" t="s">
        <v>140</v>
      </c>
      <c r="C178" s="188"/>
      <c r="D178" s="22" t="s">
        <v>508</v>
      </c>
      <c r="E178" s="185">
        <v>9</v>
      </c>
      <c r="F178" s="185"/>
    </row>
    <row r="179" spans="1:6" ht="19.899999999999999" customHeight="1">
      <c r="A179" s="23" t="s">
        <v>413</v>
      </c>
      <c r="B179" s="23" t="s">
        <v>414</v>
      </c>
      <c r="C179" s="23" t="s">
        <v>415</v>
      </c>
      <c r="D179" s="23" t="s">
        <v>416</v>
      </c>
      <c r="E179" s="189"/>
      <c r="F179" s="189"/>
    </row>
    <row r="180" spans="1:6" ht="19.899999999999999" customHeight="1">
      <c r="A180" s="23">
        <v>1</v>
      </c>
      <c r="B180" s="24" t="s">
        <v>417</v>
      </c>
      <c r="C180" s="23">
        <v>18</v>
      </c>
      <c r="D180" s="26" t="str">
        <f>IF(C180&gt;=18,"A1",IF(C180&gt;=16,"A2",IF(C180&gt;=14,"B1",IF(C180&gt;=12,"B2",IF(C180&gt;=10,"C1",IF(C180&gt;=8,"C2",IF(C180&gt;=6.5,"D","E")))))))</f>
        <v>A1</v>
      </c>
      <c r="E180" s="187"/>
      <c r="F180" s="188"/>
    </row>
    <row r="181" spans="1:6" ht="19.899999999999999" customHeight="1">
      <c r="A181" s="23">
        <v>2</v>
      </c>
      <c r="B181" s="24" t="s">
        <v>418</v>
      </c>
      <c r="C181" s="23">
        <v>18.5</v>
      </c>
      <c r="D181" s="26" t="str">
        <f t="shared" ref="D181:D183" si="15">IF(C181&gt;=18,"A1",IF(C181&gt;=16,"A2",IF(C181&gt;=14,"B1",IF(C181&gt;=12,"B2",IF(C181&gt;=10,"C1",IF(C181&gt;=8,"C2",IF(C181&gt;=6.5,"D","E")))))))</f>
        <v>A1</v>
      </c>
      <c r="E181" s="191"/>
      <c r="F181" s="241"/>
    </row>
    <row r="182" spans="1:6" ht="19.899999999999999" customHeight="1">
      <c r="A182" s="23">
        <v>3</v>
      </c>
      <c r="B182" s="24" t="s">
        <v>419</v>
      </c>
      <c r="C182" s="23">
        <v>20</v>
      </c>
      <c r="D182" s="26" t="str">
        <f t="shared" si="15"/>
        <v>A1</v>
      </c>
      <c r="E182" s="191"/>
      <c r="F182" s="241"/>
    </row>
    <row r="183" spans="1:6" ht="19.899999999999999" customHeight="1">
      <c r="A183" s="23">
        <v>4</v>
      </c>
      <c r="B183" s="24" t="s">
        <v>420</v>
      </c>
      <c r="C183" s="23">
        <v>17.5</v>
      </c>
      <c r="D183" s="26" t="str">
        <f t="shared" si="15"/>
        <v>A2</v>
      </c>
      <c r="E183" s="191"/>
      <c r="F183" s="241"/>
    </row>
    <row r="184" spans="1:6" ht="19.899999999999999" customHeight="1">
      <c r="A184" s="23">
        <v>5</v>
      </c>
      <c r="B184" s="24" t="s">
        <v>421</v>
      </c>
      <c r="C184" s="23">
        <v>19</v>
      </c>
      <c r="D184" s="26" t="str">
        <f t="shared" ref="D184:D185" si="16">IF(C184&gt;=18,"A1",IF(C184&gt;=16,"A2",IF(C184&gt;=14,"B1",IF(C184&gt;=12,"B2",IF(C184&gt;=10,"C1",IF(C184&gt;=8,"C2",IF(C184&gt;=6.5,"D","E")))))))</f>
        <v>A1</v>
      </c>
      <c r="E184" s="191"/>
      <c r="F184" s="241"/>
    </row>
    <row r="185" spans="1:6" ht="19.899999999999999" customHeight="1">
      <c r="A185" s="23">
        <v>6</v>
      </c>
      <c r="B185" s="24" t="s">
        <v>510</v>
      </c>
      <c r="C185" s="23">
        <v>20</v>
      </c>
      <c r="D185" s="26" t="str">
        <f t="shared" si="16"/>
        <v>A1</v>
      </c>
      <c r="E185" s="191"/>
      <c r="F185" s="241"/>
    </row>
    <row r="186" spans="1:6" ht="19.899999999999999" customHeight="1">
      <c r="A186" s="22"/>
      <c r="B186" s="22"/>
      <c r="C186" s="23"/>
      <c r="D186" s="22"/>
      <c r="E186" s="191"/>
      <c r="F186" s="241"/>
    </row>
    <row r="187" spans="1:6" ht="19.899999999999999" customHeight="1">
      <c r="A187" s="22"/>
      <c r="B187" s="23" t="s">
        <v>401</v>
      </c>
      <c r="C187" s="23">
        <f>SUM(C180:C184)</f>
        <v>93</v>
      </c>
      <c r="D187" s="22"/>
      <c r="E187" s="191"/>
      <c r="F187" s="241"/>
    </row>
    <row r="188" spans="1:6" ht="19.899999999999999" customHeight="1">
      <c r="A188" s="22"/>
      <c r="B188" s="27" t="s">
        <v>423</v>
      </c>
      <c r="C188" s="28">
        <f>C187*100/100</f>
        <v>93</v>
      </c>
      <c r="D188" s="22"/>
      <c r="E188" s="191"/>
      <c r="F188" s="241"/>
    </row>
    <row r="189" spans="1:6" ht="19.899999999999999" customHeight="1">
      <c r="A189" s="168" t="s">
        <v>512</v>
      </c>
      <c r="B189" s="168" t="s">
        <v>425</v>
      </c>
      <c r="C189" s="168"/>
      <c r="D189" s="170" t="s">
        <v>426</v>
      </c>
      <c r="E189" s="171"/>
      <c r="F189" s="237"/>
    </row>
    <row r="190" spans="1:6" ht="19.899999999999999" customHeight="1">
      <c r="A190" s="168"/>
      <c r="B190" s="168"/>
      <c r="C190" s="168"/>
      <c r="D190" s="238"/>
      <c r="E190" s="239"/>
      <c r="F190" s="240"/>
    </row>
    <row r="193" spans="1:6" ht="19.899999999999999" customHeight="1">
      <c r="A193" s="22"/>
      <c r="B193" s="185" t="s">
        <v>405</v>
      </c>
      <c r="C193" s="185"/>
      <c r="D193" s="185"/>
      <c r="E193" s="185"/>
      <c r="F193" s="185"/>
    </row>
    <row r="194" spans="1:6" ht="19.899999999999999" customHeight="1">
      <c r="A194" s="22"/>
      <c r="B194" s="185" t="s">
        <v>406</v>
      </c>
      <c r="C194" s="185"/>
      <c r="D194" s="185"/>
      <c r="E194" s="185"/>
      <c r="F194" s="185"/>
    </row>
    <row r="195" spans="1:6" ht="19.899999999999999" customHeight="1">
      <c r="A195" s="22"/>
      <c r="B195" s="185" t="s">
        <v>407</v>
      </c>
      <c r="C195" s="185"/>
      <c r="D195" s="185"/>
      <c r="E195" s="185"/>
      <c r="F195" s="185"/>
    </row>
    <row r="196" spans="1:6" ht="19.899999999999999" customHeight="1">
      <c r="A196" s="22"/>
      <c r="B196" s="189" t="s">
        <v>428</v>
      </c>
      <c r="C196" s="189"/>
      <c r="D196" s="189"/>
      <c r="E196" s="189"/>
      <c r="F196" s="189"/>
    </row>
    <row r="197" spans="1:6" ht="19.899999999999999" customHeight="1">
      <c r="A197" s="22"/>
      <c r="B197" s="185" t="s">
        <v>507</v>
      </c>
      <c r="C197" s="185"/>
      <c r="D197" s="185"/>
      <c r="E197" s="185"/>
      <c r="F197" s="185"/>
    </row>
    <row r="198" spans="1:6" ht="19.899999999999999" customHeight="1">
      <c r="A198" s="185" t="s">
        <v>410</v>
      </c>
      <c r="B198" s="185"/>
      <c r="C198" s="185"/>
      <c r="D198" s="185"/>
      <c r="E198" s="185"/>
      <c r="F198" s="185"/>
    </row>
    <row r="199" spans="1:6" ht="19.899999999999999" customHeight="1">
      <c r="A199" s="22" t="s">
        <v>411</v>
      </c>
      <c r="B199" s="187" t="s">
        <v>207</v>
      </c>
      <c r="C199" s="188"/>
      <c r="D199" s="25"/>
      <c r="E199" s="185"/>
      <c r="F199" s="185"/>
    </row>
    <row r="200" spans="1:6" ht="19.899999999999999" customHeight="1">
      <c r="A200" s="22" t="s">
        <v>31</v>
      </c>
      <c r="B200" s="187" t="s">
        <v>150</v>
      </c>
      <c r="C200" s="188"/>
      <c r="D200" s="22" t="s">
        <v>508</v>
      </c>
      <c r="E200" s="185">
        <v>10</v>
      </c>
      <c r="F200" s="185"/>
    </row>
    <row r="201" spans="1:6" ht="19.899999999999999" customHeight="1">
      <c r="A201" s="23" t="s">
        <v>413</v>
      </c>
      <c r="B201" s="23" t="s">
        <v>414</v>
      </c>
      <c r="C201" s="23" t="s">
        <v>415</v>
      </c>
      <c r="D201" s="23" t="s">
        <v>416</v>
      </c>
      <c r="E201" s="189"/>
      <c r="F201" s="189"/>
    </row>
    <row r="202" spans="1:6" ht="19.899999999999999" customHeight="1">
      <c r="A202" s="23">
        <v>1</v>
      </c>
      <c r="B202" s="24" t="s">
        <v>417</v>
      </c>
      <c r="C202" s="23">
        <v>14</v>
      </c>
      <c r="D202" s="26" t="str">
        <f>IF(C202&gt;=18,"A1",IF(C202&gt;=16,"A2",IF(C202&gt;=14,"B1",IF(C202&gt;=12,"B2",IF(C202&gt;=10,"C1",IF(C202&gt;=8,"C2",IF(C202&gt;=6.5,"D","E")))))))</f>
        <v>B1</v>
      </c>
      <c r="E202" s="187"/>
      <c r="F202" s="188"/>
    </row>
    <row r="203" spans="1:6" ht="19.899999999999999" customHeight="1">
      <c r="A203" s="23">
        <v>2</v>
      </c>
      <c r="B203" s="24" t="s">
        <v>418</v>
      </c>
      <c r="C203" s="23">
        <v>15</v>
      </c>
      <c r="D203" s="26" t="str">
        <f t="shared" ref="D203:D205" si="17">IF(C203&gt;=18,"A1",IF(C203&gt;=16,"A2",IF(C203&gt;=14,"B1",IF(C203&gt;=12,"B2",IF(C203&gt;=10,"C1",IF(C203&gt;=8,"C2",IF(C203&gt;=6.5,"D","E")))))))</f>
        <v>B1</v>
      </c>
      <c r="E203" s="191"/>
      <c r="F203" s="241"/>
    </row>
    <row r="204" spans="1:6" ht="19.899999999999999" customHeight="1">
      <c r="A204" s="23">
        <v>3</v>
      </c>
      <c r="B204" s="24" t="s">
        <v>419</v>
      </c>
      <c r="C204" s="23">
        <v>14.5</v>
      </c>
      <c r="D204" s="26" t="str">
        <f t="shared" si="17"/>
        <v>B1</v>
      </c>
      <c r="E204" s="191"/>
      <c r="F204" s="241"/>
    </row>
    <row r="205" spans="1:6" ht="19.899999999999999" customHeight="1">
      <c r="A205" s="23">
        <v>4</v>
      </c>
      <c r="B205" s="24" t="s">
        <v>420</v>
      </c>
      <c r="C205" s="23">
        <v>9</v>
      </c>
      <c r="D205" s="26" t="str">
        <f t="shared" si="17"/>
        <v>C2</v>
      </c>
      <c r="E205" s="191"/>
      <c r="F205" s="241"/>
    </row>
    <row r="206" spans="1:6" ht="19.899999999999999" customHeight="1">
      <c r="A206" s="23">
        <v>5</v>
      </c>
      <c r="B206" s="24" t="s">
        <v>421</v>
      </c>
      <c r="C206" s="23">
        <v>17</v>
      </c>
      <c r="D206" s="26" t="str">
        <f t="shared" ref="D206:D207" si="18">IF(C206&gt;=18,"A1",IF(C206&gt;=16,"A2",IF(C206&gt;=14,"B1",IF(C206&gt;=12,"B2",IF(C206&gt;=10,"C1",IF(C206&gt;=8,"C2",IF(C206&gt;=6.5,"D","E")))))))</f>
        <v>A2</v>
      </c>
      <c r="E206" s="191"/>
      <c r="F206" s="241"/>
    </row>
    <row r="207" spans="1:6" ht="19.899999999999999" customHeight="1">
      <c r="A207" s="23">
        <v>6</v>
      </c>
      <c r="B207" s="24" t="s">
        <v>510</v>
      </c>
      <c r="C207" s="23">
        <v>12.5</v>
      </c>
      <c r="D207" s="26" t="str">
        <f t="shared" si="18"/>
        <v>B2</v>
      </c>
      <c r="E207" s="191"/>
      <c r="F207" s="241"/>
    </row>
    <row r="208" spans="1:6" ht="19.899999999999999" customHeight="1">
      <c r="A208" s="22"/>
      <c r="B208" s="22"/>
      <c r="C208" s="23"/>
      <c r="D208" s="22"/>
      <c r="E208" s="191"/>
      <c r="F208" s="241"/>
    </row>
    <row r="209" spans="1:6" ht="19.899999999999999" customHeight="1">
      <c r="A209" s="22"/>
      <c r="B209" s="23" t="s">
        <v>401</v>
      </c>
      <c r="C209" s="23">
        <f>SUM(C202:C206)</f>
        <v>69.5</v>
      </c>
      <c r="D209" s="22"/>
      <c r="E209" s="191"/>
      <c r="F209" s="241"/>
    </row>
    <row r="210" spans="1:6" ht="19.899999999999999" customHeight="1">
      <c r="A210" s="22"/>
      <c r="B210" s="27" t="s">
        <v>423</v>
      </c>
      <c r="C210" s="28">
        <f>C209*100/100</f>
        <v>69.5</v>
      </c>
      <c r="D210" s="22"/>
      <c r="E210" s="191"/>
      <c r="F210" s="241"/>
    </row>
    <row r="211" spans="1:6" ht="19.899999999999999" customHeight="1">
      <c r="A211" s="168" t="s">
        <v>512</v>
      </c>
      <c r="B211" s="168" t="s">
        <v>425</v>
      </c>
      <c r="C211" s="168"/>
      <c r="D211" s="170" t="s">
        <v>426</v>
      </c>
      <c r="E211" s="171"/>
      <c r="F211" s="237"/>
    </row>
    <row r="212" spans="1:6" ht="19.899999999999999" customHeight="1">
      <c r="A212" s="168"/>
      <c r="B212" s="168"/>
      <c r="C212" s="168"/>
      <c r="D212" s="238"/>
      <c r="E212" s="239"/>
      <c r="F212" s="240"/>
    </row>
    <row r="215" spans="1:6" ht="19.899999999999999" customHeight="1">
      <c r="A215" s="22"/>
      <c r="B215" s="185" t="s">
        <v>405</v>
      </c>
      <c r="C215" s="185"/>
      <c r="D215" s="185"/>
      <c r="E215" s="185"/>
      <c r="F215" s="185"/>
    </row>
    <row r="216" spans="1:6" ht="19.899999999999999" customHeight="1">
      <c r="A216" s="22"/>
      <c r="B216" s="185" t="s">
        <v>406</v>
      </c>
      <c r="C216" s="185"/>
      <c r="D216" s="185"/>
      <c r="E216" s="185"/>
      <c r="F216" s="185"/>
    </row>
    <row r="217" spans="1:6" ht="19.899999999999999" customHeight="1">
      <c r="A217" s="22"/>
      <c r="B217" s="185" t="s">
        <v>407</v>
      </c>
      <c r="C217" s="185"/>
      <c r="D217" s="185"/>
      <c r="E217" s="185"/>
      <c r="F217" s="185"/>
    </row>
    <row r="218" spans="1:6" ht="19.899999999999999" customHeight="1">
      <c r="A218" s="22"/>
      <c r="B218" s="189" t="s">
        <v>428</v>
      </c>
      <c r="C218" s="189"/>
      <c r="D218" s="189"/>
      <c r="E218" s="189"/>
      <c r="F218" s="189"/>
    </row>
    <row r="219" spans="1:6" ht="19.899999999999999" customHeight="1">
      <c r="A219" s="22"/>
      <c r="B219" s="185" t="s">
        <v>507</v>
      </c>
      <c r="C219" s="185"/>
      <c r="D219" s="185"/>
      <c r="E219" s="185"/>
      <c r="F219" s="185"/>
    </row>
    <row r="220" spans="1:6" ht="19.899999999999999" customHeight="1">
      <c r="A220" s="185" t="s">
        <v>410</v>
      </c>
      <c r="B220" s="185"/>
      <c r="C220" s="185"/>
      <c r="D220" s="185"/>
      <c r="E220" s="185"/>
      <c r="F220" s="185"/>
    </row>
    <row r="221" spans="1:6" ht="19.899999999999999" customHeight="1">
      <c r="A221" s="22" t="s">
        <v>411</v>
      </c>
      <c r="B221" s="187" t="s">
        <v>207</v>
      </c>
      <c r="C221" s="188"/>
      <c r="D221" s="25"/>
      <c r="E221" s="185"/>
      <c r="F221" s="185"/>
    </row>
    <row r="222" spans="1:6" ht="19.899999999999999" customHeight="1">
      <c r="A222" s="22" t="s">
        <v>31</v>
      </c>
      <c r="B222" s="187" t="s">
        <v>158</v>
      </c>
      <c r="C222" s="188"/>
      <c r="D222" s="22" t="s">
        <v>508</v>
      </c>
      <c r="E222" s="185">
        <v>11</v>
      </c>
      <c r="F222" s="185"/>
    </row>
    <row r="223" spans="1:6" ht="19.899999999999999" customHeight="1">
      <c r="A223" s="23" t="s">
        <v>413</v>
      </c>
      <c r="B223" s="23" t="s">
        <v>414</v>
      </c>
      <c r="C223" s="23" t="s">
        <v>415</v>
      </c>
      <c r="D223" s="23" t="s">
        <v>416</v>
      </c>
      <c r="E223" s="189"/>
      <c r="F223" s="189"/>
    </row>
    <row r="224" spans="1:6" ht="19.899999999999999" customHeight="1">
      <c r="A224" s="23">
        <v>1</v>
      </c>
      <c r="B224" s="24" t="s">
        <v>417</v>
      </c>
      <c r="C224" s="23">
        <v>15</v>
      </c>
      <c r="D224" s="26" t="str">
        <f>IF(C224&gt;=18,"A1",IF(C224&gt;=16,"A2",IF(C224&gt;=14,"B1",IF(C224&gt;=12,"B2",IF(C224&gt;=10,"C1",IF(C224&gt;=8,"C2",IF(C224&gt;=6.5,"D","E")))))))</f>
        <v>B1</v>
      </c>
      <c r="E224" s="187"/>
      <c r="F224" s="188"/>
    </row>
    <row r="225" spans="1:6" ht="19.899999999999999" customHeight="1">
      <c r="A225" s="23">
        <v>2</v>
      </c>
      <c r="B225" s="24" t="s">
        <v>418</v>
      </c>
      <c r="C225" s="23">
        <v>16</v>
      </c>
      <c r="D225" s="26" t="str">
        <f t="shared" ref="D225:D227" si="19">IF(C225&gt;=18,"A1",IF(C225&gt;=16,"A2",IF(C225&gt;=14,"B1",IF(C225&gt;=12,"B2",IF(C225&gt;=10,"C1",IF(C225&gt;=8,"C2",IF(C225&gt;=6.5,"D","E")))))))</f>
        <v>A2</v>
      </c>
      <c r="E225" s="191"/>
      <c r="F225" s="241"/>
    </row>
    <row r="226" spans="1:6" ht="19.899999999999999" customHeight="1">
      <c r="A226" s="23">
        <v>3</v>
      </c>
      <c r="B226" s="24" t="s">
        <v>419</v>
      </c>
      <c r="C226" s="23">
        <v>16.5</v>
      </c>
      <c r="D226" s="26" t="str">
        <f t="shared" si="19"/>
        <v>A2</v>
      </c>
      <c r="E226" s="191"/>
      <c r="F226" s="241"/>
    </row>
    <row r="227" spans="1:6" ht="19.899999999999999" customHeight="1">
      <c r="A227" s="23">
        <v>4</v>
      </c>
      <c r="B227" s="24" t="s">
        <v>420</v>
      </c>
      <c r="C227" s="23">
        <v>16</v>
      </c>
      <c r="D227" s="26" t="str">
        <f t="shared" si="19"/>
        <v>A2</v>
      </c>
      <c r="E227" s="191"/>
      <c r="F227" s="241"/>
    </row>
    <row r="228" spans="1:6" ht="19.899999999999999" customHeight="1">
      <c r="A228" s="23">
        <v>5</v>
      </c>
      <c r="B228" s="24" t="s">
        <v>421</v>
      </c>
      <c r="C228" s="23">
        <v>17.5</v>
      </c>
      <c r="D228" s="26" t="str">
        <f t="shared" ref="D228:D229" si="20">IF(C228&gt;=18,"A1",IF(C228&gt;=16,"A2",IF(C228&gt;=14,"B1",IF(C228&gt;=12,"B2",IF(C228&gt;=10,"C1",IF(C228&gt;=8,"C2",IF(C228&gt;=6.5,"D","E")))))))</f>
        <v>A2</v>
      </c>
      <c r="E228" s="191"/>
      <c r="F228" s="241"/>
    </row>
    <row r="229" spans="1:6" ht="19.899999999999999" customHeight="1">
      <c r="A229" s="23">
        <v>6</v>
      </c>
      <c r="B229" s="24" t="s">
        <v>510</v>
      </c>
      <c r="C229" s="23">
        <v>14</v>
      </c>
      <c r="D229" s="26" t="str">
        <f t="shared" si="20"/>
        <v>B1</v>
      </c>
      <c r="E229" s="191"/>
      <c r="F229" s="241"/>
    </row>
    <row r="230" spans="1:6" ht="19.899999999999999" customHeight="1">
      <c r="A230" s="22"/>
      <c r="B230" s="22"/>
      <c r="C230" s="23"/>
      <c r="D230" s="22"/>
      <c r="E230" s="191"/>
      <c r="F230" s="241"/>
    </row>
    <row r="231" spans="1:6" ht="19.899999999999999" customHeight="1">
      <c r="A231" s="22"/>
      <c r="B231" s="23" t="s">
        <v>401</v>
      </c>
      <c r="C231" s="23">
        <f>SUM(C224:C228)</f>
        <v>81</v>
      </c>
      <c r="D231" s="22"/>
      <c r="E231" s="191"/>
      <c r="F231" s="241"/>
    </row>
    <row r="232" spans="1:6" ht="19.899999999999999" customHeight="1">
      <c r="A232" s="22"/>
      <c r="B232" s="27" t="s">
        <v>423</v>
      </c>
      <c r="C232" s="28">
        <f>C231*100/100</f>
        <v>81</v>
      </c>
      <c r="D232" s="22"/>
      <c r="E232" s="191"/>
      <c r="F232" s="241"/>
    </row>
    <row r="233" spans="1:6" ht="19.899999999999999" customHeight="1">
      <c r="A233" s="168" t="s">
        <v>512</v>
      </c>
      <c r="B233" s="168" t="s">
        <v>425</v>
      </c>
      <c r="C233" s="168"/>
      <c r="D233" s="170" t="s">
        <v>426</v>
      </c>
      <c r="E233" s="171"/>
      <c r="F233" s="237"/>
    </row>
    <row r="234" spans="1:6" ht="19.899999999999999" customHeight="1">
      <c r="A234" s="168"/>
      <c r="B234" s="168"/>
      <c r="C234" s="168"/>
      <c r="D234" s="238"/>
      <c r="E234" s="239"/>
      <c r="F234" s="240"/>
    </row>
    <row r="236" spans="1:6" ht="19.899999999999999" customHeight="1">
      <c r="A236" s="22"/>
      <c r="B236" s="185" t="s">
        <v>405</v>
      </c>
      <c r="C236" s="185"/>
      <c r="D236" s="185"/>
      <c r="E236" s="185"/>
      <c r="F236" s="185"/>
    </row>
    <row r="237" spans="1:6" ht="19.899999999999999" customHeight="1">
      <c r="A237" s="22"/>
      <c r="B237" s="185" t="s">
        <v>406</v>
      </c>
      <c r="C237" s="185"/>
      <c r="D237" s="185"/>
      <c r="E237" s="185"/>
      <c r="F237" s="185"/>
    </row>
    <row r="238" spans="1:6" ht="19.899999999999999" customHeight="1">
      <c r="A238" s="22"/>
      <c r="B238" s="185" t="s">
        <v>407</v>
      </c>
      <c r="C238" s="185"/>
      <c r="D238" s="185"/>
      <c r="E238" s="185"/>
      <c r="F238" s="185"/>
    </row>
    <row r="239" spans="1:6" ht="19.899999999999999" customHeight="1">
      <c r="A239" s="22"/>
      <c r="B239" s="189" t="s">
        <v>428</v>
      </c>
      <c r="C239" s="189"/>
      <c r="D239" s="189"/>
      <c r="E239" s="189"/>
      <c r="F239" s="189"/>
    </row>
    <row r="240" spans="1:6" ht="19.899999999999999" customHeight="1">
      <c r="A240" s="22"/>
      <c r="B240" s="185" t="s">
        <v>507</v>
      </c>
      <c r="C240" s="185"/>
      <c r="D240" s="185"/>
      <c r="E240" s="185"/>
      <c r="F240" s="185"/>
    </row>
    <row r="241" spans="1:6" ht="19.899999999999999" customHeight="1">
      <c r="A241" s="185" t="s">
        <v>410</v>
      </c>
      <c r="B241" s="185"/>
      <c r="C241" s="185"/>
      <c r="D241" s="185"/>
      <c r="E241" s="185"/>
      <c r="F241" s="185"/>
    </row>
    <row r="242" spans="1:6" ht="19.899999999999999" customHeight="1">
      <c r="A242" s="22" t="s">
        <v>411</v>
      </c>
      <c r="B242" s="187" t="s">
        <v>207</v>
      </c>
      <c r="C242" s="188"/>
      <c r="D242" s="25"/>
      <c r="E242" s="185"/>
      <c r="F242" s="185"/>
    </row>
    <row r="243" spans="1:6" ht="19.899999999999999" customHeight="1">
      <c r="A243" s="22" t="s">
        <v>31</v>
      </c>
      <c r="B243" s="187" t="s">
        <v>169</v>
      </c>
      <c r="C243" s="188"/>
      <c r="D243" s="22" t="s">
        <v>508</v>
      </c>
      <c r="E243" s="185">
        <v>12</v>
      </c>
      <c r="F243" s="185"/>
    </row>
    <row r="244" spans="1:6" ht="19.899999999999999" customHeight="1">
      <c r="A244" s="23" t="s">
        <v>413</v>
      </c>
      <c r="B244" s="23" t="s">
        <v>414</v>
      </c>
      <c r="C244" s="23" t="s">
        <v>415</v>
      </c>
      <c r="D244" s="23" t="s">
        <v>416</v>
      </c>
      <c r="E244" s="189"/>
      <c r="F244" s="189"/>
    </row>
    <row r="245" spans="1:6" ht="19.899999999999999" customHeight="1">
      <c r="A245" s="23">
        <v>1</v>
      </c>
      <c r="B245" s="24" t="s">
        <v>417</v>
      </c>
      <c r="C245" s="23">
        <v>15.5</v>
      </c>
      <c r="D245" s="26" t="str">
        <f>IF(C245&gt;=18,"A1",IF(C245&gt;=16,"A2",IF(C245&gt;=14,"B1",IF(C245&gt;=12,"B2",IF(C245&gt;=10,"C1",IF(C245&gt;=8,"C2",IF(C245&gt;=6.5,"D","E")))))))</f>
        <v>B1</v>
      </c>
      <c r="E245" s="187"/>
      <c r="F245" s="188"/>
    </row>
    <row r="246" spans="1:6" ht="19.899999999999999" customHeight="1">
      <c r="A246" s="23">
        <v>2</v>
      </c>
      <c r="B246" s="24" t="s">
        <v>418</v>
      </c>
      <c r="C246" s="23">
        <v>16.5</v>
      </c>
      <c r="D246" s="26" t="str">
        <f t="shared" ref="D246:D248" si="21">IF(C246&gt;=18,"A1",IF(C246&gt;=16,"A2",IF(C246&gt;=14,"B1",IF(C246&gt;=12,"B2",IF(C246&gt;=10,"C1",IF(C246&gt;=8,"C2",IF(C246&gt;=6.5,"D","E")))))))</f>
        <v>A2</v>
      </c>
      <c r="E246" s="191"/>
      <c r="F246" s="241"/>
    </row>
    <row r="247" spans="1:6" ht="19.899999999999999" customHeight="1">
      <c r="A247" s="23">
        <v>3</v>
      </c>
      <c r="B247" s="24" t="s">
        <v>419</v>
      </c>
      <c r="C247" s="23">
        <v>17.5</v>
      </c>
      <c r="D247" s="26" t="str">
        <f t="shared" si="21"/>
        <v>A2</v>
      </c>
      <c r="E247" s="191"/>
      <c r="F247" s="241"/>
    </row>
    <row r="248" spans="1:6" ht="19.899999999999999" customHeight="1">
      <c r="A248" s="23">
        <v>4</v>
      </c>
      <c r="B248" s="24" t="s">
        <v>420</v>
      </c>
      <c r="C248" s="23">
        <v>13.5</v>
      </c>
      <c r="D248" s="26" t="str">
        <f t="shared" si="21"/>
        <v>B2</v>
      </c>
      <c r="E248" s="191"/>
      <c r="F248" s="241"/>
    </row>
    <row r="249" spans="1:6" ht="19.899999999999999" customHeight="1">
      <c r="A249" s="23">
        <v>5</v>
      </c>
      <c r="B249" s="24" t="s">
        <v>421</v>
      </c>
      <c r="C249" s="23">
        <v>19.5</v>
      </c>
      <c r="D249" s="26" t="str">
        <f t="shared" ref="D249:D250" si="22">IF(C249&gt;=18,"A1",IF(C249&gt;=16,"A2",IF(C249&gt;=14,"B1",IF(C249&gt;=12,"B2",IF(C249&gt;=10,"C1",IF(C249&gt;=8,"C2",IF(C249&gt;=6.5,"D","E")))))))</f>
        <v>A1</v>
      </c>
      <c r="E249" s="191"/>
      <c r="F249" s="241"/>
    </row>
    <row r="250" spans="1:6" ht="19.899999999999999" customHeight="1">
      <c r="A250" s="23">
        <v>6</v>
      </c>
      <c r="B250" s="24" t="s">
        <v>510</v>
      </c>
      <c r="C250" s="23">
        <v>14.5</v>
      </c>
      <c r="D250" s="26" t="str">
        <f t="shared" si="22"/>
        <v>B1</v>
      </c>
      <c r="E250" s="191"/>
      <c r="F250" s="241"/>
    </row>
    <row r="251" spans="1:6" ht="19.899999999999999" customHeight="1">
      <c r="A251" s="22"/>
      <c r="B251" s="22"/>
      <c r="C251" s="23"/>
      <c r="D251" s="22"/>
      <c r="E251" s="191"/>
      <c r="F251" s="241"/>
    </row>
    <row r="252" spans="1:6" ht="19.899999999999999" customHeight="1">
      <c r="A252" s="22"/>
      <c r="B252" s="23" t="s">
        <v>401</v>
      </c>
      <c r="C252" s="23">
        <f>SUM(C245:C249)</f>
        <v>82.5</v>
      </c>
      <c r="D252" s="22"/>
      <c r="E252" s="191"/>
      <c r="F252" s="241"/>
    </row>
    <row r="253" spans="1:6" ht="19.899999999999999" customHeight="1">
      <c r="A253" s="22"/>
      <c r="B253" s="27" t="s">
        <v>423</v>
      </c>
      <c r="C253" s="28">
        <f>C252*100/100</f>
        <v>82.5</v>
      </c>
      <c r="D253" s="22"/>
      <c r="E253" s="191"/>
      <c r="F253" s="241"/>
    </row>
    <row r="254" spans="1:6" ht="19.899999999999999" customHeight="1">
      <c r="A254" s="168" t="s">
        <v>512</v>
      </c>
      <c r="B254" s="168" t="s">
        <v>425</v>
      </c>
      <c r="C254" s="168"/>
      <c r="D254" s="170" t="s">
        <v>426</v>
      </c>
      <c r="E254" s="171"/>
      <c r="F254" s="237"/>
    </row>
    <row r="255" spans="1:6" ht="19.899999999999999" customHeight="1">
      <c r="A255" s="168"/>
      <c r="B255" s="168"/>
      <c r="C255" s="168"/>
      <c r="D255" s="238"/>
      <c r="E255" s="239"/>
      <c r="F255" s="240"/>
    </row>
    <row r="257" spans="1:6" ht="19.899999999999999" customHeight="1">
      <c r="A257" s="22"/>
      <c r="B257" s="185" t="s">
        <v>405</v>
      </c>
      <c r="C257" s="185"/>
      <c r="D257" s="185"/>
      <c r="E257" s="185"/>
      <c r="F257" s="185"/>
    </row>
    <row r="258" spans="1:6" ht="19.899999999999999" customHeight="1">
      <c r="A258" s="22"/>
      <c r="B258" s="185" t="s">
        <v>406</v>
      </c>
      <c r="C258" s="185"/>
      <c r="D258" s="185"/>
      <c r="E258" s="185"/>
      <c r="F258" s="185"/>
    </row>
    <row r="259" spans="1:6" ht="19.899999999999999" customHeight="1">
      <c r="A259" s="22"/>
      <c r="B259" s="185" t="s">
        <v>407</v>
      </c>
      <c r="C259" s="185"/>
      <c r="D259" s="185"/>
      <c r="E259" s="185"/>
      <c r="F259" s="185"/>
    </row>
    <row r="260" spans="1:6" ht="19.899999999999999" customHeight="1">
      <c r="A260" s="22"/>
      <c r="B260" s="189" t="s">
        <v>428</v>
      </c>
      <c r="C260" s="189"/>
      <c r="D260" s="189"/>
      <c r="E260" s="189"/>
      <c r="F260" s="189"/>
    </row>
    <row r="261" spans="1:6" ht="19.899999999999999" customHeight="1">
      <c r="A261" s="22"/>
      <c r="B261" s="185" t="s">
        <v>507</v>
      </c>
      <c r="C261" s="185"/>
      <c r="D261" s="185"/>
      <c r="E261" s="185"/>
      <c r="F261" s="185"/>
    </row>
    <row r="262" spans="1:6" ht="19.899999999999999" customHeight="1">
      <c r="A262" s="185" t="s">
        <v>410</v>
      </c>
      <c r="B262" s="185"/>
      <c r="C262" s="185"/>
      <c r="D262" s="185"/>
      <c r="E262" s="185"/>
      <c r="F262" s="185"/>
    </row>
    <row r="263" spans="1:6" ht="19.899999999999999" customHeight="1">
      <c r="A263" s="22" t="s">
        <v>411</v>
      </c>
      <c r="B263" s="187" t="s">
        <v>207</v>
      </c>
      <c r="C263" s="188"/>
      <c r="D263" s="25"/>
      <c r="E263" s="185"/>
      <c r="F263" s="185"/>
    </row>
    <row r="264" spans="1:6" ht="19.899999999999999" customHeight="1">
      <c r="A264" s="22" t="s">
        <v>31</v>
      </c>
      <c r="B264" s="187" t="s">
        <v>179</v>
      </c>
      <c r="C264" s="188"/>
      <c r="D264" s="22" t="s">
        <v>508</v>
      </c>
      <c r="E264" s="185">
        <v>13</v>
      </c>
      <c r="F264" s="185"/>
    </row>
    <row r="265" spans="1:6" ht="19.899999999999999" customHeight="1">
      <c r="A265" s="23" t="s">
        <v>413</v>
      </c>
      <c r="B265" s="23" t="s">
        <v>414</v>
      </c>
      <c r="C265" s="23" t="s">
        <v>415</v>
      </c>
      <c r="D265" s="23" t="s">
        <v>416</v>
      </c>
      <c r="E265" s="189"/>
      <c r="F265" s="189"/>
    </row>
    <row r="266" spans="1:6" ht="19.899999999999999" customHeight="1">
      <c r="A266" s="23">
        <v>1</v>
      </c>
      <c r="B266" s="24" t="s">
        <v>417</v>
      </c>
      <c r="C266" s="23">
        <v>15.5</v>
      </c>
      <c r="D266" s="26" t="str">
        <f>IF(C266&gt;=18,"A1",IF(C266&gt;=16,"A2",IF(C266&gt;=14,"B1",IF(C266&gt;=12,"B2",IF(C266&gt;=10,"C1",IF(C266&gt;=8,"C2",IF(C266&gt;=6.5,"D","E")))))))</f>
        <v>B1</v>
      </c>
      <c r="E266" s="187"/>
      <c r="F266" s="188"/>
    </row>
    <row r="267" spans="1:6" ht="19.899999999999999" customHeight="1">
      <c r="A267" s="23">
        <v>2</v>
      </c>
      <c r="B267" s="24" t="s">
        <v>418</v>
      </c>
      <c r="C267" s="23">
        <v>16</v>
      </c>
      <c r="D267" s="26" t="str">
        <f t="shared" ref="D267:D269" si="23">IF(C267&gt;=18,"A1",IF(C267&gt;=16,"A2",IF(C267&gt;=14,"B1",IF(C267&gt;=12,"B2",IF(C267&gt;=10,"C1",IF(C267&gt;=8,"C2",IF(C267&gt;=6.5,"D","E")))))))</f>
        <v>A2</v>
      </c>
      <c r="E267" s="191"/>
      <c r="F267" s="241"/>
    </row>
    <row r="268" spans="1:6" ht="19.899999999999999" customHeight="1">
      <c r="A268" s="23">
        <v>3</v>
      </c>
      <c r="B268" s="24" t="s">
        <v>419</v>
      </c>
      <c r="C268" s="23">
        <v>18</v>
      </c>
      <c r="D268" s="26" t="str">
        <f t="shared" si="23"/>
        <v>A1</v>
      </c>
      <c r="E268" s="191"/>
      <c r="F268" s="241"/>
    </row>
    <row r="269" spans="1:6" ht="19.899999999999999" customHeight="1">
      <c r="A269" s="23">
        <v>4</v>
      </c>
      <c r="B269" s="24" t="s">
        <v>420</v>
      </c>
      <c r="C269" s="23">
        <v>16.5</v>
      </c>
      <c r="D269" s="26" t="str">
        <f t="shared" si="23"/>
        <v>A2</v>
      </c>
      <c r="E269" s="191"/>
      <c r="F269" s="241"/>
    </row>
    <row r="270" spans="1:6" ht="19.899999999999999" customHeight="1">
      <c r="A270" s="23">
        <v>5</v>
      </c>
      <c r="B270" s="24" t="s">
        <v>421</v>
      </c>
      <c r="C270" s="23">
        <v>17.5</v>
      </c>
      <c r="D270" s="26" t="str">
        <f t="shared" ref="D270:D271" si="24">IF(C270&gt;=18,"A1",IF(C270&gt;=16,"A2",IF(C270&gt;=14,"B1",IF(C270&gt;=12,"B2",IF(C270&gt;=10,"C1",IF(C270&gt;=8,"C2",IF(C270&gt;=6.5,"D","E")))))))</f>
        <v>A2</v>
      </c>
      <c r="E270" s="191"/>
      <c r="F270" s="241"/>
    </row>
    <row r="271" spans="1:6" ht="19.899999999999999" customHeight="1">
      <c r="A271" s="23">
        <v>6</v>
      </c>
      <c r="B271" s="24" t="s">
        <v>510</v>
      </c>
      <c r="C271" s="23">
        <v>18</v>
      </c>
      <c r="D271" s="26" t="str">
        <f t="shared" si="24"/>
        <v>A1</v>
      </c>
      <c r="E271" s="191"/>
      <c r="F271" s="241"/>
    </row>
    <row r="272" spans="1:6" ht="19.899999999999999" customHeight="1">
      <c r="A272" s="22"/>
      <c r="B272" s="22"/>
      <c r="C272" s="23"/>
      <c r="D272" s="22"/>
      <c r="E272" s="191"/>
      <c r="F272" s="241"/>
    </row>
    <row r="273" spans="1:6" ht="19.899999999999999" customHeight="1">
      <c r="A273" s="22"/>
      <c r="B273" s="23" t="s">
        <v>401</v>
      </c>
      <c r="C273" s="23">
        <f>SUM(C266:C270)</f>
        <v>83.5</v>
      </c>
      <c r="D273" s="22"/>
      <c r="E273" s="191"/>
      <c r="F273" s="241"/>
    </row>
    <row r="274" spans="1:6" ht="19.899999999999999" customHeight="1">
      <c r="A274" s="22"/>
      <c r="B274" s="27" t="s">
        <v>423</v>
      </c>
      <c r="C274" s="28">
        <f>C273*100/100</f>
        <v>83.5</v>
      </c>
      <c r="D274" s="22"/>
      <c r="E274" s="191"/>
      <c r="F274" s="241"/>
    </row>
    <row r="275" spans="1:6" ht="19.899999999999999" customHeight="1">
      <c r="A275" s="168" t="s">
        <v>512</v>
      </c>
      <c r="B275" s="168" t="s">
        <v>425</v>
      </c>
      <c r="C275" s="168"/>
      <c r="D275" s="170" t="s">
        <v>426</v>
      </c>
      <c r="E275" s="171"/>
      <c r="F275" s="237"/>
    </row>
    <row r="276" spans="1:6" ht="19.899999999999999" customHeight="1">
      <c r="A276" s="168"/>
      <c r="B276" s="168"/>
      <c r="C276" s="168"/>
      <c r="D276" s="238"/>
      <c r="E276" s="239"/>
      <c r="F276" s="240"/>
    </row>
    <row r="278" spans="1:6" ht="19.899999999999999" customHeight="1">
      <c r="A278" s="22"/>
      <c r="B278" s="185" t="s">
        <v>405</v>
      </c>
      <c r="C278" s="185"/>
      <c r="D278" s="185"/>
      <c r="E278" s="185"/>
      <c r="F278" s="185"/>
    </row>
    <row r="279" spans="1:6" ht="19.899999999999999" customHeight="1">
      <c r="A279" s="22"/>
      <c r="B279" s="185" t="s">
        <v>406</v>
      </c>
      <c r="C279" s="185"/>
      <c r="D279" s="185"/>
      <c r="E279" s="185"/>
      <c r="F279" s="185"/>
    </row>
    <row r="280" spans="1:6" ht="19.899999999999999" customHeight="1">
      <c r="A280" s="22"/>
      <c r="B280" s="185" t="s">
        <v>407</v>
      </c>
      <c r="C280" s="185"/>
      <c r="D280" s="185"/>
      <c r="E280" s="185"/>
      <c r="F280" s="185"/>
    </row>
    <row r="281" spans="1:6" ht="19.899999999999999" customHeight="1">
      <c r="A281" s="22"/>
      <c r="B281" s="189" t="s">
        <v>428</v>
      </c>
      <c r="C281" s="189"/>
      <c r="D281" s="189"/>
      <c r="E281" s="189"/>
      <c r="F281" s="189"/>
    </row>
    <row r="282" spans="1:6" ht="19.899999999999999" customHeight="1">
      <c r="A282" s="22"/>
      <c r="B282" s="185" t="s">
        <v>507</v>
      </c>
      <c r="C282" s="185"/>
      <c r="D282" s="185"/>
      <c r="E282" s="185"/>
      <c r="F282" s="185"/>
    </row>
    <row r="283" spans="1:6" ht="19.899999999999999" customHeight="1">
      <c r="A283" s="185" t="s">
        <v>410</v>
      </c>
      <c r="B283" s="185"/>
      <c r="C283" s="185"/>
      <c r="D283" s="185"/>
      <c r="E283" s="185"/>
      <c r="F283" s="185"/>
    </row>
    <row r="284" spans="1:6" ht="19.899999999999999" customHeight="1">
      <c r="A284" s="22" t="s">
        <v>411</v>
      </c>
      <c r="B284" s="187" t="s">
        <v>207</v>
      </c>
      <c r="C284" s="188"/>
      <c r="D284" s="25"/>
      <c r="E284" s="185"/>
      <c r="F284" s="185"/>
    </row>
    <row r="285" spans="1:6" ht="19.899999999999999" customHeight="1">
      <c r="A285" s="22" t="s">
        <v>31</v>
      </c>
      <c r="B285" s="187" t="s">
        <v>191</v>
      </c>
      <c r="C285" s="188"/>
      <c r="D285" s="22" t="s">
        <v>508</v>
      </c>
      <c r="E285" s="185">
        <v>14</v>
      </c>
      <c r="F285" s="185"/>
    </row>
    <row r="286" spans="1:6" ht="19.899999999999999" customHeight="1">
      <c r="A286" s="23" t="s">
        <v>413</v>
      </c>
      <c r="B286" s="23" t="s">
        <v>414</v>
      </c>
      <c r="C286" s="23" t="s">
        <v>415</v>
      </c>
      <c r="D286" s="23" t="s">
        <v>416</v>
      </c>
      <c r="E286" s="189"/>
      <c r="F286" s="189"/>
    </row>
    <row r="287" spans="1:6" ht="19.899999999999999" customHeight="1">
      <c r="A287" s="23">
        <v>1</v>
      </c>
      <c r="B287" s="24" t="s">
        <v>417</v>
      </c>
      <c r="C287" s="23">
        <v>12.5</v>
      </c>
      <c r="D287" s="26" t="str">
        <f>IF(C287&gt;=18,"A1",IF(C287&gt;=16,"A2",IF(C287&gt;=14,"B1",IF(C287&gt;=12,"B2",IF(C287&gt;=10,"C1",IF(C287&gt;=8,"C2",IF(C287&gt;=6.5,"D","E")))))))</f>
        <v>B2</v>
      </c>
      <c r="E287" s="187"/>
      <c r="F287" s="188"/>
    </row>
    <row r="288" spans="1:6" ht="19.899999999999999" customHeight="1">
      <c r="A288" s="23">
        <v>2</v>
      </c>
      <c r="B288" s="24" t="s">
        <v>418</v>
      </c>
      <c r="C288" s="23">
        <v>12.5</v>
      </c>
      <c r="D288" s="26" t="str">
        <f t="shared" ref="D288:D290" si="25">IF(C288&gt;=18,"A1",IF(C288&gt;=16,"A2",IF(C288&gt;=14,"B1",IF(C288&gt;=12,"B2",IF(C288&gt;=10,"C1",IF(C288&gt;=8,"C2",IF(C288&gt;=6.5,"D","E")))))))</f>
        <v>B2</v>
      </c>
      <c r="E288" s="191"/>
      <c r="F288" s="241"/>
    </row>
    <row r="289" spans="1:6" ht="19.899999999999999" customHeight="1">
      <c r="A289" s="23">
        <v>3</v>
      </c>
      <c r="B289" s="24" t="s">
        <v>419</v>
      </c>
      <c r="C289" s="23">
        <v>7</v>
      </c>
      <c r="D289" s="26" t="str">
        <f t="shared" si="25"/>
        <v>D</v>
      </c>
      <c r="E289" s="191"/>
      <c r="F289" s="241"/>
    </row>
    <row r="290" spans="1:6" ht="19.899999999999999" customHeight="1">
      <c r="A290" s="23">
        <v>4</v>
      </c>
      <c r="B290" s="24" t="s">
        <v>420</v>
      </c>
      <c r="C290" s="23">
        <v>5.5</v>
      </c>
      <c r="D290" s="26" t="str">
        <f t="shared" si="25"/>
        <v>E</v>
      </c>
      <c r="E290" s="191"/>
      <c r="F290" s="241"/>
    </row>
    <row r="291" spans="1:6" ht="19.899999999999999" customHeight="1">
      <c r="A291" s="23">
        <v>5</v>
      </c>
      <c r="B291" s="24" t="s">
        <v>421</v>
      </c>
      <c r="C291" s="23">
        <v>8</v>
      </c>
      <c r="D291" s="26" t="str">
        <f t="shared" ref="D291:D292" si="26">IF(C291&gt;=18,"A1",IF(C291&gt;=16,"A2",IF(C291&gt;=14,"B1",IF(C291&gt;=12,"B2",IF(C291&gt;=10,"C1",IF(C291&gt;=8,"C2",IF(C291&gt;=6.5,"D","E")))))))</f>
        <v>C2</v>
      </c>
      <c r="E291" s="191"/>
      <c r="F291" s="241"/>
    </row>
    <row r="292" spans="1:6" ht="19.899999999999999" customHeight="1">
      <c r="A292" s="23">
        <v>6</v>
      </c>
      <c r="B292" s="24" t="s">
        <v>510</v>
      </c>
      <c r="C292" s="23">
        <v>9.5</v>
      </c>
      <c r="D292" s="26" t="str">
        <f t="shared" si="26"/>
        <v>C2</v>
      </c>
      <c r="E292" s="191"/>
      <c r="F292" s="241"/>
    </row>
    <row r="293" spans="1:6" ht="19.899999999999999" customHeight="1">
      <c r="A293" s="22"/>
      <c r="B293" s="22"/>
      <c r="C293" s="23"/>
      <c r="D293" s="22"/>
      <c r="E293" s="191"/>
      <c r="F293" s="241"/>
    </row>
    <row r="294" spans="1:6" ht="19.899999999999999" customHeight="1">
      <c r="A294" s="22"/>
      <c r="B294" s="23" t="s">
        <v>401</v>
      </c>
      <c r="C294" s="23">
        <f>SUM(C287:C291)</f>
        <v>45.5</v>
      </c>
      <c r="D294" s="22"/>
      <c r="E294" s="191"/>
      <c r="F294" s="241"/>
    </row>
    <row r="295" spans="1:6" ht="19.899999999999999" customHeight="1">
      <c r="A295" s="22"/>
      <c r="B295" s="27" t="s">
        <v>423</v>
      </c>
      <c r="C295" s="28">
        <f>C294*100/100</f>
        <v>45.5</v>
      </c>
      <c r="D295" s="22"/>
      <c r="E295" s="191"/>
      <c r="F295" s="241"/>
    </row>
    <row r="296" spans="1:6" ht="19.899999999999999" customHeight="1">
      <c r="A296" s="168" t="s">
        <v>512</v>
      </c>
      <c r="B296" s="168" t="s">
        <v>425</v>
      </c>
      <c r="C296" s="168"/>
      <c r="D296" s="170" t="s">
        <v>426</v>
      </c>
      <c r="E296" s="171"/>
      <c r="F296" s="237"/>
    </row>
    <row r="297" spans="1:6" ht="19.899999999999999" customHeight="1">
      <c r="A297" s="168"/>
      <c r="B297" s="168"/>
      <c r="C297" s="168"/>
      <c r="D297" s="238"/>
      <c r="E297" s="239"/>
      <c r="F297" s="240"/>
    </row>
    <row r="299" spans="1:6" ht="19.899999999999999" customHeight="1">
      <c r="A299" s="22"/>
      <c r="B299" s="185" t="s">
        <v>405</v>
      </c>
      <c r="C299" s="185"/>
      <c r="D299" s="185"/>
      <c r="E299" s="185"/>
      <c r="F299" s="185"/>
    </row>
    <row r="300" spans="1:6" ht="19.899999999999999" customHeight="1">
      <c r="A300" s="22"/>
      <c r="B300" s="185" t="s">
        <v>406</v>
      </c>
      <c r="C300" s="185"/>
      <c r="D300" s="185"/>
      <c r="E300" s="185"/>
      <c r="F300" s="185"/>
    </row>
    <row r="301" spans="1:6" ht="19.899999999999999" customHeight="1">
      <c r="A301" s="22"/>
      <c r="B301" s="185" t="s">
        <v>407</v>
      </c>
      <c r="C301" s="185"/>
      <c r="D301" s="185"/>
      <c r="E301" s="185"/>
      <c r="F301" s="185"/>
    </row>
    <row r="302" spans="1:6" ht="19.899999999999999" customHeight="1">
      <c r="A302" s="22"/>
      <c r="B302" s="189" t="s">
        <v>428</v>
      </c>
      <c r="C302" s="189"/>
      <c r="D302" s="189"/>
      <c r="E302" s="189"/>
      <c r="F302" s="189"/>
    </row>
    <row r="303" spans="1:6" ht="19.899999999999999" customHeight="1">
      <c r="A303" s="22"/>
      <c r="B303" s="185" t="s">
        <v>507</v>
      </c>
      <c r="C303" s="185"/>
      <c r="D303" s="185"/>
      <c r="E303" s="185"/>
      <c r="F303" s="185"/>
    </row>
    <row r="304" spans="1:6" ht="19.899999999999999" customHeight="1">
      <c r="A304" s="185" t="s">
        <v>410</v>
      </c>
      <c r="B304" s="185"/>
      <c r="C304" s="185"/>
      <c r="D304" s="185"/>
      <c r="E304" s="185"/>
      <c r="F304" s="185"/>
    </row>
    <row r="305" spans="1:6" ht="19.899999999999999" customHeight="1">
      <c r="A305" s="22" t="s">
        <v>411</v>
      </c>
      <c r="B305" s="187" t="s">
        <v>207</v>
      </c>
      <c r="C305" s="188"/>
      <c r="D305" s="25"/>
      <c r="E305" s="185"/>
      <c r="F305" s="185"/>
    </row>
    <row r="306" spans="1:6" ht="19.899999999999999" customHeight="1">
      <c r="A306" s="22" t="s">
        <v>31</v>
      </c>
      <c r="B306" s="187" t="s">
        <v>433</v>
      </c>
      <c r="C306" s="188"/>
      <c r="D306" s="22" t="s">
        <v>508</v>
      </c>
      <c r="E306" s="185">
        <v>15</v>
      </c>
      <c r="F306" s="185"/>
    </row>
    <row r="307" spans="1:6" ht="19.899999999999999" customHeight="1">
      <c r="A307" s="23" t="s">
        <v>413</v>
      </c>
      <c r="B307" s="23" t="s">
        <v>414</v>
      </c>
      <c r="C307" s="23" t="s">
        <v>415</v>
      </c>
      <c r="D307" s="23" t="s">
        <v>416</v>
      </c>
      <c r="E307" s="189"/>
      <c r="F307" s="189"/>
    </row>
    <row r="308" spans="1:6" ht="19.899999999999999" customHeight="1">
      <c r="A308" s="23">
        <v>1</v>
      </c>
      <c r="B308" s="24" t="s">
        <v>417</v>
      </c>
      <c r="C308" s="23">
        <v>12</v>
      </c>
      <c r="D308" s="26" t="str">
        <f>IF(C308&gt;=18,"A1",IF(C308&gt;=16,"A2",IF(C308&gt;=14,"B1",IF(C308&gt;=12,"B2",IF(C308&gt;=10,"C1",IF(C308&gt;=8,"C2",IF(C308&gt;=6.5,"D","E")))))))</f>
        <v>B2</v>
      </c>
      <c r="E308" s="187"/>
      <c r="F308" s="188"/>
    </row>
    <row r="309" spans="1:6" ht="19.899999999999999" customHeight="1">
      <c r="A309" s="23">
        <v>2</v>
      </c>
      <c r="B309" s="24" t="s">
        <v>418</v>
      </c>
      <c r="C309" s="23">
        <v>11</v>
      </c>
      <c r="D309" s="26" t="str">
        <f t="shared" ref="D309:D311" si="27">IF(C309&gt;=18,"A1",IF(C309&gt;=16,"A2",IF(C309&gt;=14,"B1",IF(C309&gt;=12,"B2",IF(C309&gt;=10,"C1",IF(C309&gt;=8,"C2",IF(C309&gt;=6.5,"D","E")))))))</f>
        <v>C1</v>
      </c>
      <c r="E309" s="191"/>
      <c r="F309" s="241"/>
    </row>
    <row r="310" spans="1:6" ht="19.899999999999999" customHeight="1">
      <c r="A310" s="23">
        <v>3</v>
      </c>
      <c r="B310" s="24" t="s">
        <v>419</v>
      </c>
      <c r="C310" s="23">
        <v>10</v>
      </c>
      <c r="D310" s="26" t="str">
        <f t="shared" si="27"/>
        <v>C1</v>
      </c>
      <c r="E310" s="191"/>
      <c r="F310" s="241"/>
    </row>
    <row r="311" spans="1:6" ht="19.899999999999999" customHeight="1">
      <c r="A311" s="23">
        <v>4</v>
      </c>
      <c r="B311" s="24" t="s">
        <v>420</v>
      </c>
      <c r="C311" s="23">
        <v>4</v>
      </c>
      <c r="D311" s="26" t="str">
        <f t="shared" si="27"/>
        <v>E</v>
      </c>
      <c r="E311" s="191"/>
      <c r="F311" s="241"/>
    </row>
    <row r="312" spans="1:6" ht="19.899999999999999" customHeight="1">
      <c r="A312" s="23">
        <v>5</v>
      </c>
      <c r="B312" s="24" t="s">
        <v>421</v>
      </c>
      <c r="C312" s="23">
        <v>12</v>
      </c>
      <c r="D312" s="26" t="str">
        <f t="shared" ref="D312:D313" si="28">IF(C312&gt;=18,"A1",IF(C312&gt;=16,"A2",IF(C312&gt;=14,"B1",IF(C312&gt;=12,"B2",IF(C312&gt;=10,"C1",IF(C312&gt;=8,"C2",IF(C312&gt;=6.5,"D","E")))))))</f>
        <v>B2</v>
      </c>
      <c r="E312" s="191"/>
      <c r="F312" s="241"/>
    </row>
    <row r="313" spans="1:6" ht="19.899999999999999" customHeight="1">
      <c r="A313" s="23">
        <v>6</v>
      </c>
      <c r="B313" s="24" t="s">
        <v>510</v>
      </c>
      <c r="C313" s="23">
        <v>10.5</v>
      </c>
      <c r="D313" s="26" t="str">
        <f t="shared" si="28"/>
        <v>C1</v>
      </c>
      <c r="E313" s="191"/>
      <c r="F313" s="241"/>
    </row>
    <row r="314" spans="1:6" ht="19.899999999999999" customHeight="1">
      <c r="A314" s="22"/>
      <c r="B314" s="22"/>
      <c r="C314" s="23"/>
      <c r="D314" s="22"/>
      <c r="E314" s="191"/>
      <c r="F314" s="241"/>
    </row>
    <row r="315" spans="1:6" ht="19.899999999999999" customHeight="1">
      <c r="A315" s="22"/>
      <c r="B315" s="23" t="s">
        <v>401</v>
      </c>
      <c r="C315" s="23">
        <f>SUM(C308:C312)</f>
        <v>49</v>
      </c>
      <c r="D315" s="22"/>
      <c r="E315" s="191"/>
      <c r="F315" s="241"/>
    </row>
    <row r="316" spans="1:6" ht="19.899999999999999" customHeight="1">
      <c r="A316" s="22"/>
      <c r="B316" s="27" t="s">
        <v>423</v>
      </c>
      <c r="C316" s="28">
        <f>C315*100/100</f>
        <v>49</v>
      </c>
      <c r="D316" s="22"/>
      <c r="E316" s="191"/>
      <c r="F316" s="241"/>
    </row>
    <row r="317" spans="1:6" ht="19.899999999999999" customHeight="1">
      <c r="A317" s="168" t="s">
        <v>512</v>
      </c>
      <c r="B317" s="168" t="s">
        <v>425</v>
      </c>
      <c r="C317" s="168"/>
      <c r="D317" s="170" t="s">
        <v>426</v>
      </c>
      <c r="E317" s="171"/>
      <c r="F317" s="237"/>
    </row>
    <row r="318" spans="1:6" ht="19.899999999999999" customHeight="1">
      <c r="A318" s="168"/>
      <c r="B318" s="168"/>
      <c r="C318" s="168"/>
      <c r="D318" s="238"/>
      <c r="E318" s="239"/>
      <c r="F318" s="240"/>
    </row>
    <row r="320" spans="1:6" ht="19.899999999999999" customHeight="1">
      <c r="A320" s="22"/>
      <c r="B320" s="185" t="s">
        <v>405</v>
      </c>
      <c r="C320" s="185"/>
      <c r="D320" s="185"/>
      <c r="E320" s="185"/>
      <c r="F320" s="185"/>
    </row>
    <row r="321" spans="1:6" ht="19.899999999999999" customHeight="1">
      <c r="A321" s="22"/>
      <c r="B321" s="185" t="s">
        <v>406</v>
      </c>
      <c r="C321" s="185"/>
      <c r="D321" s="185"/>
      <c r="E321" s="185"/>
      <c r="F321" s="185"/>
    </row>
    <row r="322" spans="1:6" ht="19.899999999999999" customHeight="1">
      <c r="A322" s="22"/>
      <c r="B322" s="185" t="s">
        <v>407</v>
      </c>
      <c r="C322" s="185"/>
      <c r="D322" s="185"/>
      <c r="E322" s="185"/>
      <c r="F322" s="185"/>
    </row>
    <row r="323" spans="1:6" ht="19.899999999999999" customHeight="1">
      <c r="A323" s="22"/>
      <c r="B323" s="189" t="s">
        <v>428</v>
      </c>
      <c r="C323" s="189"/>
      <c r="D323" s="189"/>
      <c r="E323" s="189"/>
      <c r="F323" s="189"/>
    </row>
    <row r="324" spans="1:6" ht="19.899999999999999" customHeight="1">
      <c r="A324" s="22"/>
      <c r="B324" s="185" t="s">
        <v>507</v>
      </c>
      <c r="C324" s="185"/>
      <c r="D324" s="185"/>
      <c r="E324" s="185"/>
      <c r="F324" s="185"/>
    </row>
    <row r="325" spans="1:6" ht="19.899999999999999" customHeight="1">
      <c r="A325" s="185" t="s">
        <v>410</v>
      </c>
      <c r="B325" s="185"/>
      <c r="C325" s="185"/>
      <c r="D325" s="185"/>
      <c r="E325" s="185"/>
      <c r="F325" s="185"/>
    </row>
    <row r="326" spans="1:6" ht="19.899999999999999" customHeight="1">
      <c r="A326" s="22" t="s">
        <v>411</v>
      </c>
      <c r="B326" s="187" t="s">
        <v>207</v>
      </c>
      <c r="C326" s="188"/>
      <c r="D326" s="25"/>
      <c r="E326" s="185"/>
      <c r="F326" s="185"/>
    </row>
    <row r="327" spans="1:6" ht="19.899999999999999" customHeight="1">
      <c r="A327" s="22" t="s">
        <v>31</v>
      </c>
      <c r="B327" s="187" t="s">
        <v>208</v>
      </c>
      <c r="C327" s="188"/>
      <c r="D327" s="22" t="s">
        <v>508</v>
      </c>
      <c r="E327" s="185">
        <v>16</v>
      </c>
      <c r="F327" s="185"/>
    </row>
    <row r="328" spans="1:6" ht="19.899999999999999" customHeight="1">
      <c r="A328" s="23" t="s">
        <v>413</v>
      </c>
      <c r="B328" s="23" t="s">
        <v>414</v>
      </c>
      <c r="C328" s="23" t="s">
        <v>415</v>
      </c>
      <c r="D328" s="23" t="s">
        <v>416</v>
      </c>
      <c r="E328" s="189"/>
      <c r="F328" s="189"/>
    </row>
    <row r="329" spans="1:6" ht="19.899999999999999" customHeight="1">
      <c r="A329" s="23">
        <v>1</v>
      </c>
      <c r="B329" s="24" t="s">
        <v>417</v>
      </c>
      <c r="C329" s="23">
        <v>15.5</v>
      </c>
      <c r="D329" s="26" t="str">
        <f>IF(C329&gt;=18,"A1",IF(C329&gt;=16,"A2",IF(C329&gt;=14,"B1",IF(C329&gt;=12,"B2",IF(C329&gt;=10,"C1",IF(C329&gt;=8,"C2",IF(C329&gt;=6.5,"D","E")))))))</f>
        <v>B1</v>
      </c>
      <c r="E329" s="187"/>
      <c r="F329" s="188"/>
    </row>
    <row r="330" spans="1:6" ht="19.899999999999999" customHeight="1">
      <c r="A330" s="23">
        <v>2</v>
      </c>
      <c r="B330" s="24" t="s">
        <v>418</v>
      </c>
      <c r="C330" s="23">
        <v>18</v>
      </c>
      <c r="D330" s="26" t="str">
        <f t="shared" ref="D330:D332" si="29">IF(C330&gt;=18,"A1",IF(C330&gt;=16,"A2",IF(C330&gt;=14,"B1",IF(C330&gt;=12,"B2",IF(C330&gt;=10,"C1",IF(C330&gt;=8,"C2",IF(C330&gt;=6.5,"D","E")))))))</f>
        <v>A1</v>
      </c>
      <c r="E330" s="191"/>
      <c r="F330" s="241"/>
    </row>
    <row r="331" spans="1:6" ht="19.899999999999999" customHeight="1">
      <c r="A331" s="23">
        <v>3</v>
      </c>
      <c r="B331" s="24" t="s">
        <v>419</v>
      </c>
      <c r="C331" s="23">
        <v>19</v>
      </c>
      <c r="D331" s="26" t="str">
        <f t="shared" si="29"/>
        <v>A1</v>
      </c>
      <c r="E331" s="191"/>
      <c r="F331" s="241"/>
    </row>
    <row r="332" spans="1:6" ht="19.899999999999999" customHeight="1">
      <c r="A332" s="23">
        <v>4</v>
      </c>
      <c r="B332" s="24" t="s">
        <v>420</v>
      </c>
      <c r="C332" s="23">
        <v>8.5</v>
      </c>
      <c r="D332" s="26" t="str">
        <f t="shared" si="29"/>
        <v>C2</v>
      </c>
      <c r="E332" s="191"/>
      <c r="F332" s="241"/>
    </row>
    <row r="333" spans="1:6" ht="19.899999999999999" customHeight="1">
      <c r="A333" s="23">
        <v>5</v>
      </c>
      <c r="B333" s="24" t="s">
        <v>421</v>
      </c>
      <c r="C333" s="23">
        <v>17.5</v>
      </c>
      <c r="D333" s="26" t="str">
        <f t="shared" ref="D333:D334" si="30">IF(C333&gt;=18,"A1",IF(C333&gt;=16,"A2",IF(C333&gt;=14,"B1",IF(C333&gt;=12,"B2",IF(C333&gt;=10,"C1",IF(C333&gt;=8,"C2",IF(C333&gt;=6.5,"D","E")))))))</f>
        <v>A2</v>
      </c>
      <c r="E333" s="191"/>
      <c r="F333" s="241"/>
    </row>
    <row r="334" spans="1:6" ht="19.899999999999999" customHeight="1">
      <c r="A334" s="23">
        <v>6</v>
      </c>
      <c r="B334" s="24" t="s">
        <v>510</v>
      </c>
      <c r="C334" s="23">
        <v>15.5</v>
      </c>
      <c r="D334" s="26" t="str">
        <f t="shared" si="30"/>
        <v>B1</v>
      </c>
      <c r="E334" s="191"/>
      <c r="F334" s="241"/>
    </row>
    <row r="335" spans="1:6" ht="19.899999999999999" customHeight="1">
      <c r="A335" s="22"/>
      <c r="B335" s="22"/>
      <c r="C335" s="23"/>
      <c r="D335" s="22"/>
      <c r="E335" s="191"/>
      <c r="F335" s="241"/>
    </row>
    <row r="336" spans="1:6" ht="19.899999999999999" customHeight="1">
      <c r="A336" s="22"/>
      <c r="B336" s="23" t="s">
        <v>401</v>
      </c>
      <c r="C336" s="23">
        <f>SUM(C329:C333)</f>
        <v>78.5</v>
      </c>
      <c r="D336" s="22"/>
      <c r="E336" s="191"/>
      <c r="F336" s="241"/>
    </row>
    <row r="337" spans="1:6" ht="19.899999999999999" customHeight="1">
      <c r="A337" s="22"/>
      <c r="B337" s="27" t="s">
        <v>423</v>
      </c>
      <c r="C337" s="28">
        <f>C336*100/100</f>
        <v>78.5</v>
      </c>
      <c r="D337" s="22"/>
      <c r="E337" s="191"/>
      <c r="F337" s="241"/>
    </row>
    <row r="338" spans="1:6" ht="19.899999999999999" customHeight="1">
      <c r="A338" s="168" t="s">
        <v>512</v>
      </c>
      <c r="B338" s="168" t="s">
        <v>425</v>
      </c>
      <c r="C338" s="168"/>
      <c r="D338" s="170" t="s">
        <v>426</v>
      </c>
      <c r="E338" s="171"/>
      <c r="F338" s="237"/>
    </row>
    <row r="339" spans="1:6" ht="19.899999999999999" customHeight="1">
      <c r="A339" s="168"/>
      <c r="B339" s="168"/>
      <c r="C339" s="168"/>
      <c r="D339" s="238"/>
      <c r="E339" s="239"/>
      <c r="F339" s="240"/>
    </row>
    <row r="341" spans="1:6" ht="19.899999999999999" customHeight="1">
      <c r="A341" s="22"/>
      <c r="B341" s="185" t="s">
        <v>405</v>
      </c>
      <c r="C341" s="185"/>
      <c r="D341" s="185"/>
      <c r="E341" s="185"/>
      <c r="F341" s="185"/>
    </row>
    <row r="342" spans="1:6" ht="19.899999999999999" customHeight="1">
      <c r="A342" s="22"/>
      <c r="B342" s="185" t="s">
        <v>406</v>
      </c>
      <c r="C342" s="185"/>
      <c r="D342" s="185"/>
      <c r="E342" s="185"/>
      <c r="F342" s="185"/>
    </row>
    <row r="343" spans="1:6" ht="19.899999999999999" customHeight="1">
      <c r="A343" s="22"/>
      <c r="B343" s="185" t="s">
        <v>407</v>
      </c>
      <c r="C343" s="185"/>
      <c r="D343" s="185"/>
      <c r="E343" s="185"/>
      <c r="F343" s="185"/>
    </row>
    <row r="344" spans="1:6" ht="19.899999999999999" customHeight="1">
      <c r="A344" s="22"/>
      <c r="B344" s="189" t="s">
        <v>428</v>
      </c>
      <c r="C344" s="189"/>
      <c r="D344" s="189"/>
      <c r="E344" s="189"/>
      <c r="F344" s="189"/>
    </row>
    <row r="345" spans="1:6" ht="19.899999999999999" customHeight="1">
      <c r="A345" s="22"/>
      <c r="B345" s="185" t="s">
        <v>507</v>
      </c>
      <c r="C345" s="185"/>
      <c r="D345" s="185"/>
      <c r="E345" s="185"/>
      <c r="F345" s="185"/>
    </row>
    <row r="346" spans="1:6" ht="19.899999999999999" customHeight="1">
      <c r="A346" s="185" t="s">
        <v>410</v>
      </c>
      <c r="B346" s="185"/>
      <c r="C346" s="185"/>
      <c r="D346" s="185"/>
      <c r="E346" s="185"/>
      <c r="F346" s="185"/>
    </row>
    <row r="347" spans="1:6" ht="19.899999999999999" customHeight="1">
      <c r="A347" s="22" t="s">
        <v>411</v>
      </c>
      <c r="B347" s="187" t="s">
        <v>207</v>
      </c>
      <c r="C347" s="188"/>
      <c r="D347" s="25"/>
      <c r="E347" s="185"/>
      <c r="F347" s="185"/>
    </row>
    <row r="348" spans="1:6" ht="19.899999999999999" customHeight="1">
      <c r="A348" s="22" t="s">
        <v>31</v>
      </c>
      <c r="B348" s="187" t="s">
        <v>217</v>
      </c>
      <c r="C348" s="188"/>
      <c r="D348" s="22" t="s">
        <v>508</v>
      </c>
      <c r="E348" s="185">
        <v>17</v>
      </c>
      <c r="F348" s="185"/>
    </row>
    <row r="349" spans="1:6" ht="19.899999999999999" customHeight="1">
      <c r="A349" s="23" t="s">
        <v>413</v>
      </c>
      <c r="B349" s="23" t="s">
        <v>414</v>
      </c>
      <c r="C349" s="23" t="s">
        <v>415</v>
      </c>
      <c r="D349" s="23" t="s">
        <v>416</v>
      </c>
      <c r="E349" s="189"/>
      <c r="F349" s="189"/>
    </row>
    <row r="350" spans="1:6" ht="19.899999999999999" customHeight="1">
      <c r="A350" s="23">
        <v>1</v>
      </c>
      <c r="B350" s="24" t="s">
        <v>417</v>
      </c>
      <c r="C350" s="23">
        <v>12.5</v>
      </c>
      <c r="D350" s="26" t="str">
        <f>IF(C350&gt;=18,"A1",IF(C350&gt;=16,"A2",IF(C350&gt;=14,"B1",IF(C350&gt;=12,"B2",IF(C350&gt;=10,"C1",IF(C350&gt;=8,"C2",IF(C350&gt;=6.5,"D","E")))))))</f>
        <v>B2</v>
      </c>
      <c r="E350" s="187"/>
      <c r="F350" s="188"/>
    </row>
    <row r="351" spans="1:6" ht="19.899999999999999" customHeight="1">
      <c r="A351" s="23">
        <v>2</v>
      </c>
      <c r="B351" s="24" t="s">
        <v>418</v>
      </c>
      <c r="C351" s="23">
        <v>12.5</v>
      </c>
      <c r="D351" s="26" t="str">
        <f t="shared" ref="D351:D353" si="31">IF(C351&gt;=18,"A1",IF(C351&gt;=16,"A2",IF(C351&gt;=14,"B1",IF(C351&gt;=12,"B2",IF(C351&gt;=10,"C1",IF(C351&gt;=8,"C2",IF(C351&gt;=6.5,"D","E")))))))</f>
        <v>B2</v>
      </c>
      <c r="E351" s="191"/>
      <c r="F351" s="241"/>
    </row>
    <row r="352" spans="1:6" ht="19.899999999999999" customHeight="1">
      <c r="A352" s="23">
        <v>3</v>
      </c>
      <c r="B352" s="24" t="s">
        <v>419</v>
      </c>
      <c r="C352" s="23">
        <v>10.5</v>
      </c>
      <c r="D352" s="26" t="str">
        <f t="shared" si="31"/>
        <v>C1</v>
      </c>
      <c r="E352" s="191"/>
      <c r="F352" s="241"/>
    </row>
    <row r="353" spans="1:6" ht="19.899999999999999" customHeight="1">
      <c r="A353" s="23">
        <v>4</v>
      </c>
      <c r="B353" s="24" t="s">
        <v>420</v>
      </c>
      <c r="C353" s="23">
        <v>4</v>
      </c>
      <c r="D353" s="26" t="str">
        <f t="shared" si="31"/>
        <v>E</v>
      </c>
      <c r="E353" s="191"/>
      <c r="F353" s="241"/>
    </row>
    <row r="354" spans="1:6" ht="19.899999999999999" customHeight="1">
      <c r="A354" s="23">
        <v>5</v>
      </c>
      <c r="B354" s="24" t="s">
        <v>421</v>
      </c>
      <c r="C354" s="23">
        <v>15.5</v>
      </c>
      <c r="D354" s="26" t="str">
        <f t="shared" ref="D354:D355" si="32">IF(C354&gt;=18,"A1",IF(C354&gt;=16,"A2",IF(C354&gt;=14,"B1",IF(C354&gt;=12,"B2",IF(C354&gt;=10,"C1",IF(C354&gt;=8,"C2",IF(C354&gt;=6.5,"D","E")))))))</f>
        <v>B1</v>
      </c>
      <c r="E354" s="191"/>
      <c r="F354" s="241"/>
    </row>
    <row r="355" spans="1:6" ht="19.899999999999999" customHeight="1">
      <c r="A355" s="23">
        <v>6</v>
      </c>
      <c r="B355" s="24" t="s">
        <v>510</v>
      </c>
      <c r="C355" s="23">
        <v>11</v>
      </c>
      <c r="D355" s="26" t="str">
        <f t="shared" si="32"/>
        <v>C1</v>
      </c>
      <c r="E355" s="191"/>
      <c r="F355" s="241"/>
    </row>
    <row r="356" spans="1:6" ht="19.899999999999999" customHeight="1">
      <c r="A356" s="22"/>
      <c r="B356" s="22"/>
      <c r="C356" s="23"/>
      <c r="D356" s="22"/>
      <c r="E356" s="191"/>
      <c r="F356" s="241"/>
    </row>
    <row r="357" spans="1:6" ht="19.899999999999999" customHeight="1">
      <c r="A357" s="22"/>
      <c r="B357" s="23" t="s">
        <v>401</v>
      </c>
      <c r="C357" s="23">
        <f>SUM(C350:C354)</f>
        <v>55</v>
      </c>
      <c r="D357" s="22"/>
      <c r="E357" s="191"/>
      <c r="F357" s="241"/>
    </row>
    <row r="358" spans="1:6" ht="19.899999999999999" customHeight="1">
      <c r="A358" s="22"/>
      <c r="B358" s="27" t="s">
        <v>423</v>
      </c>
      <c r="C358" s="28">
        <f>C357*100/100</f>
        <v>55</v>
      </c>
      <c r="D358" s="22"/>
      <c r="E358" s="191"/>
      <c r="F358" s="241"/>
    </row>
    <row r="359" spans="1:6" ht="19.899999999999999" customHeight="1">
      <c r="A359" s="168" t="s">
        <v>512</v>
      </c>
      <c r="B359" s="168" t="s">
        <v>425</v>
      </c>
      <c r="C359" s="168"/>
      <c r="D359" s="170" t="s">
        <v>426</v>
      </c>
      <c r="E359" s="171"/>
      <c r="F359" s="237"/>
    </row>
    <row r="360" spans="1:6" ht="19.899999999999999" customHeight="1">
      <c r="A360" s="168"/>
      <c r="B360" s="168"/>
      <c r="C360" s="168"/>
      <c r="D360" s="238"/>
      <c r="E360" s="239"/>
      <c r="F360" s="240"/>
    </row>
    <row r="362" spans="1:6" ht="19.899999999999999" customHeight="1">
      <c r="A362" s="22"/>
      <c r="B362" s="185" t="s">
        <v>405</v>
      </c>
      <c r="C362" s="185"/>
      <c r="D362" s="185"/>
      <c r="E362" s="185"/>
      <c r="F362" s="185"/>
    </row>
    <row r="363" spans="1:6" ht="19.899999999999999" customHeight="1">
      <c r="A363" s="22"/>
      <c r="B363" s="185" t="s">
        <v>406</v>
      </c>
      <c r="C363" s="185"/>
      <c r="D363" s="185"/>
      <c r="E363" s="185"/>
      <c r="F363" s="185"/>
    </row>
    <row r="364" spans="1:6" ht="19.899999999999999" customHeight="1">
      <c r="A364" s="22"/>
      <c r="B364" s="185" t="s">
        <v>407</v>
      </c>
      <c r="C364" s="185"/>
      <c r="D364" s="185"/>
      <c r="E364" s="185"/>
      <c r="F364" s="185"/>
    </row>
    <row r="365" spans="1:6" ht="19.899999999999999" customHeight="1">
      <c r="A365" s="22"/>
      <c r="B365" s="189" t="s">
        <v>428</v>
      </c>
      <c r="C365" s="189"/>
      <c r="D365" s="189"/>
      <c r="E365" s="189"/>
      <c r="F365" s="189"/>
    </row>
    <row r="366" spans="1:6" ht="19.899999999999999" customHeight="1">
      <c r="A366" s="22"/>
      <c r="B366" s="185" t="s">
        <v>507</v>
      </c>
      <c r="C366" s="185"/>
      <c r="D366" s="185"/>
      <c r="E366" s="185"/>
      <c r="F366" s="185"/>
    </row>
    <row r="367" spans="1:6" ht="19.899999999999999" customHeight="1">
      <c r="A367" s="185" t="s">
        <v>410</v>
      </c>
      <c r="B367" s="185"/>
      <c r="C367" s="185"/>
      <c r="D367" s="185"/>
      <c r="E367" s="185"/>
      <c r="F367" s="185"/>
    </row>
    <row r="368" spans="1:6" ht="19.899999999999999" customHeight="1">
      <c r="A368" s="22" t="s">
        <v>411</v>
      </c>
      <c r="B368" s="187" t="s">
        <v>207</v>
      </c>
      <c r="C368" s="188"/>
      <c r="D368" s="25"/>
      <c r="E368" s="185"/>
      <c r="F368" s="185"/>
    </row>
    <row r="369" spans="1:6" ht="19.899999999999999" customHeight="1">
      <c r="A369" s="22" t="s">
        <v>31</v>
      </c>
      <c r="B369" s="187" t="s">
        <v>224</v>
      </c>
      <c r="C369" s="188"/>
      <c r="D369" s="22" t="s">
        <v>508</v>
      </c>
      <c r="E369" s="185">
        <v>18</v>
      </c>
      <c r="F369" s="185"/>
    </row>
    <row r="370" spans="1:6" ht="19.899999999999999" customHeight="1">
      <c r="A370" s="23" t="s">
        <v>413</v>
      </c>
      <c r="B370" s="23" t="s">
        <v>414</v>
      </c>
      <c r="C370" s="23" t="s">
        <v>415</v>
      </c>
      <c r="D370" s="23" t="s">
        <v>416</v>
      </c>
      <c r="E370" s="189"/>
      <c r="F370" s="189"/>
    </row>
    <row r="371" spans="1:6" ht="19.899999999999999" customHeight="1">
      <c r="A371" s="23">
        <v>1</v>
      </c>
      <c r="B371" s="24" t="s">
        <v>417</v>
      </c>
      <c r="C371" s="23">
        <v>14</v>
      </c>
      <c r="D371" s="26" t="str">
        <f>IF(C371&gt;=18,"A1",IF(C371&gt;=16,"A2",IF(C371&gt;=14,"B1",IF(C371&gt;=12,"B2",IF(C371&gt;=10,"C1",IF(C371&gt;=8,"C2",IF(C371&gt;=6.5,"D","E")))))))</f>
        <v>B1</v>
      </c>
      <c r="E371" s="187"/>
      <c r="F371" s="188"/>
    </row>
    <row r="372" spans="1:6" ht="19.899999999999999" customHeight="1">
      <c r="A372" s="23">
        <v>2</v>
      </c>
      <c r="B372" s="24" t="s">
        <v>418</v>
      </c>
      <c r="C372" s="23">
        <v>9</v>
      </c>
      <c r="D372" s="26" t="str">
        <f t="shared" ref="D372:D374" si="33">IF(C372&gt;=18,"A1",IF(C372&gt;=16,"A2",IF(C372&gt;=14,"B1",IF(C372&gt;=12,"B2",IF(C372&gt;=10,"C1",IF(C372&gt;=8,"C2",IF(C372&gt;=6.5,"D","E")))))))</f>
        <v>C2</v>
      </c>
      <c r="E372" s="191"/>
      <c r="F372" s="241"/>
    </row>
    <row r="373" spans="1:6" ht="19.899999999999999" customHeight="1">
      <c r="A373" s="23">
        <v>3</v>
      </c>
      <c r="B373" s="24" t="s">
        <v>419</v>
      </c>
      <c r="C373" s="23">
        <v>7.5</v>
      </c>
      <c r="D373" s="26" t="str">
        <f t="shared" si="33"/>
        <v>D</v>
      </c>
      <c r="E373" s="191"/>
      <c r="F373" s="241"/>
    </row>
    <row r="374" spans="1:6" ht="19.899999999999999" customHeight="1">
      <c r="A374" s="23">
        <v>4</v>
      </c>
      <c r="B374" s="24" t="s">
        <v>420</v>
      </c>
      <c r="C374" s="23">
        <v>8.5</v>
      </c>
      <c r="D374" s="26" t="str">
        <f t="shared" si="33"/>
        <v>C2</v>
      </c>
      <c r="E374" s="191"/>
      <c r="F374" s="241"/>
    </row>
    <row r="375" spans="1:6" ht="19.899999999999999" customHeight="1">
      <c r="A375" s="23">
        <v>5</v>
      </c>
      <c r="B375" s="24" t="s">
        <v>421</v>
      </c>
      <c r="C375" s="23">
        <v>9</v>
      </c>
      <c r="D375" s="26" t="str">
        <f t="shared" ref="D375:D376" si="34">IF(C375&gt;=18,"A1",IF(C375&gt;=16,"A2",IF(C375&gt;=14,"B1",IF(C375&gt;=12,"B2",IF(C375&gt;=10,"C1",IF(C375&gt;=8,"C2",IF(C375&gt;=6.5,"D","E")))))))</f>
        <v>C2</v>
      </c>
      <c r="E375" s="191"/>
      <c r="F375" s="241"/>
    </row>
    <row r="376" spans="1:6" ht="19.899999999999999" customHeight="1">
      <c r="A376" s="23">
        <v>6</v>
      </c>
      <c r="B376" s="24" t="s">
        <v>510</v>
      </c>
      <c r="C376" s="23">
        <v>10</v>
      </c>
      <c r="D376" s="26" t="str">
        <f t="shared" si="34"/>
        <v>C1</v>
      </c>
      <c r="E376" s="191"/>
      <c r="F376" s="241"/>
    </row>
    <row r="377" spans="1:6" ht="19.899999999999999" customHeight="1">
      <c r="A377" s="22"/>
      <c r="B377" s="22"/>
      <c r="C377" s="23"/>
      <c r="D377" s="22"/>
      <c r="E377" s="191"/>
      <c r="F377" s="241"/>
    </row>
    <row r="378" spans="1:6" ht="19.899999999999999" customHeight="1">
      <c r="A378" s="22"/>
      <c r="B378" s="23" t="s">
        <v>401</v>
      </c>
      <c r="C378" s="23">
        <f>SUM(C371:C375)</f>
        <v>48</v>
      </c>
      <c r="D378" s="22"/>
      <c r="E378" s="191"/>
      <c r="F378" s="241"/>
    </row>
    <row r="379" spans="1:6" ht="19.899999999999999" customHeight="1">
      <c r="A379" s="22"/>
      <c r="B379" s="27" t="s">
        <v>423</v>
      </c>
      <c r="C379" s="28">
        <f>C378*100/100</f>
        <v>48</v>
      </c>
      <c r="D379" s="22"/>
      <c r="E379" s="191"/>
      <c r="F379" s="241"/>
    </row>
    <row r="380" spans="1:6" ht="19.899999999999999" customHeight="1">
      <c r="A380" s="168" t="s">
        <v>512</v>
      </c>
      <c r="B380" s="168" t="s">
        <v>425</v>
      </c>
      <c r="C380" s="168"/>
      <c r="D380" s="170" t="s">
        <v>426</v>
      </c>
      <c r="E380" s="171"/>
      <c r="F380" s="237"/>
    </row>
    <row r="381" spans="1:6" ht="19.899999999999999" customHeight="1">
      <c r="A381" s="168"/>
      <c r="B381" s="168"/>
      <c r="C381" s="168"/>
      <c r="D381" s="238"/>
      <c r="E381" s="239"/>
      <c r="F381" s="240"/>
    </row>
    <row r="383" spans="1:6" ht="19.899999999999999" customHeight="1">
      <c r="A383" s="22"/>
      <c r="B383" s="185" t="s">
        <v>405</v>
      </c>
      <c r="C383" s="185"/>
      <c r="D383" s="185"/>
      <c r="E383" s="185"/>
      <c r="F383" s="185"/>
    </row>
    <row r="384" spans="1:6" ht="19.899999999999999" customHeight="1">
      <c r="A384" s="22"/>
      <c r="B384" s="185" t="s">
        <v>406</v>
      </c>
      <c r="C384" s="185"/>
      <c r="D384" s="185"/>
      <c r="E384" s="185"/>
      <c r="F384" s="185"/>
    </row>
    <row r="385" spans="1:6" ht="19.899999999999999" customHeight="1">
      <c r="A385" s="22"/>
      <c r="B385" s="185" t="s">
        <v>407</v>
      </c>
      <c r="C385" s="185"/>
      <c r="D385" s="185"/>
      <c r="E385" s="185"/>
      <c r="F385" s="185"/>
    </row>
    <row r="386" spans="1:6" ht="19.899999999999999" customHeight="1">
      <c r="A386" s="22"/>
      <c r="B386" s="189" t="s">
        <v>428</v>
      </c>
      <c r="C386" s="189"/>
      <c r="D386" s="189"/>
      <c r="E386" s="189"/>
      <c r="F386" s="189"/>
    </row>
    <row r="387" spans="1:6" ht="19.899999999999999" customHeight="1">
      <c r="A387" s="22"/>
      <c r="B387" s="185" t="s">
        <v>507</v>
      </c>
      <c r="C387" s="185"/>
      <c r="D387" s="185"/>
      <c r="E387" s="185"/>
      <c r="F387" s="185"/>
    </row>
    <row r="388" spans="1:6" ht="19.899999999999999" customHeight="1">
      <c r="A388" s="185" t="s">
        <v>410</v>
      </c>
      <c r="B388" s="185"/>
      <c r="C388" s="185"/>
      <c r="D388" s="185"/>
      <c r="E388" s="185"/>
      <c r="F388" s="185"/>
    </row>
    <row r="389" spans="1:6" ht="19.899999999999999" customHeight="1">
      <c r="A389" s="22" t="s">
        <v>411</v>
      </c>
      <c r="B389" s="187" t="s">
        <v>207</v>
      </c>
      <c r="C389" s="188"/>
      <c r="D389" s="25"/>
      <c r="E389" s="185"/>
      <c r="F389" s="185"/>
    </row>
    <row r="390" spans="1:6" ht="19.899999999999999" customHeight="1">
      <c r="A390" s="22" t="s">
        <v>31</v>
      </c>
      <c r="B390" s="187" t="s">
        <v>231</v>
      </c>
      <c r="C390" s="188"/>
      <c r="D390" s="22" t="s">
        <v>508</v>
      </c>
      <c r="E390" s="185">
        <v>19</v>
      </c>
      <c r="F390" s="185"/>
    </row>
    <row r="391" spans="1:6" ht="19.899999999999999" customHeight="1">
      <c r="A391" s="23" t="s">
        <v>413</v>
      </c>
      <c r="B391" s="23" t="s">
        <v>414</v>
      </c>
      <c r="C391" s="23" t="s">
        <v>415</v>
      </c>
      <c r="D391" s="23" t="s">
        <v>416</v>
      </c>
      <c r="E391" s="189"/>
      <c r="F391" s="189"/>
    </row>
    <row r="392" spans="1:6" ht="19.899999999999999" customHeight="1">
      <c r="A392" s="23">
        <v>1</v>
      </c>
      <c r="B392" s="24" t="s">
        <v>417</v>
      </c>
      <c r="C392" s="23">
        <v>15</v>
      </c>
      <c r="D392" s="26" t="str">
        <f>IF(C392&gt;=18,"A1",IF(C392&gt;=16,"A2",IF(C392&gt;=14,"B1",IF(C392&gt;=12,"B2",IF(C392&gt;=10,"C1",IF(C392&gt;=8,"C2",IF(C392&gt;=6.5,"D","E")))))))</f>
        <v>B1</v>
      </c>
      <c r="E392" s="187"/>
      <c r="F392" s="188"/>
    </row>
    <row r="393" spans="1:6" ht="19.899999999999999" customHeight="1">
      <c r="A393" s="23">
        <v>2</v>
      </c>
      <c r="B393" s="24" t="s">
        <v>418</v>
      </c>
      <c r="C393" s="23">
        <v>12</v>
      </c>
      <c r="D393" s="26" t="str">
        <f t="shared" ref="D393:D395" si="35">IF(C393&gt;=18,"A1",IF(C393&gt;=16,"A2",IF(C393&gt;=14,"B1",IF(C393&gt;=12,"B2",IF(C393&gt;=10,"C1",IF(C393&gt;=8,"C2",IF(C393&gt;=6.5,"D","E")))))))</f>
        <v>B2</v>
      </c>
      <c r="E393" s="191"/>
      <c r="F393" s="241"/>
    </row>
    <row r="394" spans="1:6" ht="19.899999999999999" customHeight="1">
      <c r="A394" s="23">
        <v>3</v>
      </c>
      <c r="B394" s="24" t="s">
        <v>419</v>
      </c>
      <c r="C394" s="23">
        <v>8</v>
      </c>
      <c r="D394" s="26" t="str">
        <f t="shared" si="35"/>
        <v>C2</v>
      </c>
      <c r="E394" s="191"/>
      <c r="F394" s="241"/>
    </row>
    <row r="395" spans="1:6" ht="19.899999999999999" customHeight="1">
      <c r="A395" s="23">
        <v>4</v>
      </c>
      <c r="B395" s="24" t="s">
        <v>420</v>
      </c>
      <c r="C395" s="23">
        <v>9.5</v>
      </c>
      <c r="D395" s="26" t="str">
        <f t="shared" si="35"/>
        <v>C2</v>
      </c>
      <c r="E395" s="191"/>
      <c r="F395" s="241"/>
    </row>
    <row r="396" spans="1:6" ht="19.899999999999999" customHeight="1">
      <c r="A396" s="23">
        <v>5</v>
      </c>
      <c r="B396" s="24" t="s">
        <v>421</v>
      </c>
      <c r="C396" s="23">
        <v>14</v>
      </c>
      <c r="D396" s="26" t="str">
        <f t="shared" ref="D396:D397" si="36">IF(C396&gt;=18,"A1",IF(C396&gt;=16,"A2",IF(C396&gt;=14,"B1",IF(C396&gt;=12,"B2",IF(C396&gt;=10,"C1",IF(C396&gt;=8,"C2",IF(C396&gt;=6.5,"D","E")))))))</f>
        <v>B1</v>
      </c>
      <c r="E396" s="191"/>
      <c r="F396" s="241"/>
    </row>
    <row r="397" spans="1:6" ht="19.899999999999999" customHeight="1">
      <c r="A397" s="23">
        <v>6</v>
      </c>
      <c r="B397" s="24" t="s">
        <v>510</v>
      </c>
      <c r="C397" s="23">
        <v>9</v>
      </c>
      <c r="D397" s="26" t="str">
        <f t="shared" si="36"/>
        <v>C2</v>
      </c>
      <c r="E397" s="191"/>
      <c r="F397" s="241"/>
    </row>
    <row r="398" spans="1:6" ht="19.899999999999999" customHeight="1">
      <c r="A398" s="22"/>
      <c r="B398" s="22"/>
      <c r="C398" s="23"/>
      <c r="D398" s="22"/>
      <c r="E398" s="191"/>
      <c r="F398" s="241"/>
    </row>
    <row r="399" spans="1:6" ht="19.899999999999999" customHeight="1">
      <c r="A399" s="22"/>
      <c r="B399" s="23" t="s">
        <v>401</v>
      </c>
      <c r="C399" s="23">
        <f>SUM(C392:C396)</f>
        <v>58.5</v>
      </c>
      <c r="D399" s="22"/>
      <c r="E399" s="191"/>
      <c r="F399" s="241"/>
    </row>
    <row r="400" spans="1:6" ht="19.899999999999999" customHeight="1">
      <c r="A400" s="22"/>
      <c r="B400" s="27" t="s">
        <v>423</v>
      </c>
      <c r="C400" s="28">
        <f>C399*100/100</f>
        <v>58.5</v>
      </c>
      <c r="D400" s="22"/>
      <c r="E400" s="191"/>
      <c r="F400" s="241"/>
    </row>
    <row r="401" spans="1:6" ht="19.899999999999999" customHeight="1">
      <c r="A401" s="168" t="s">
        <v>512</v>
      </c>
      <c r="B401" s="168" t="s">
        <v>425</v>
      </c>
      <c r="C401" s="168"/>
      <c r="D401" s="170" t="s">
        <v>426</v>
      </c>
      <c r="E401" s="171"/>
      <c r="F401" s="237"/>
    </row>
    <row r="402" spans="1:6" ht="19.899999999999999" customHeight="1">
      <c r="A402" s="168"/>
      <c r="B402" s="168"/>
      <c r="C402" s="168"/>
      <c r="D402" s="238"/>
      <c r="E402" s="239"/>
      <c r="F402" s="240"/>
    </row>
    <row r="404" spans="1:6" ht="19.899999999999999" customHeight="1">
      <c r="A404" s="22"/>
      <c r="B404" s="185" t="s">
        <v>405</v>
      </c>
      <c r="C404" s="185"/>
      <c r="D404" s="185"/>
      <c r="E404" s="185"/>
      <c r="F404" s="185"/>
    </row>
    <row r="405" spans="1:6" ht="19.899999999999999" customHeight="1">
      <c r="A405" s="22"/>
      <c r="B405" s="185" t="s">
        <v>406</v>
      </c>
      <c r="C405" s="185"/>
      <c r="D405" s="185"/>
      <c r="E405" s="185"/>
      <c r="F405" s="185"/>
    </row>
    <row r="406" spans="1:6" ht="19.899999999999999" customHeight="1">
      <c r="A406" s="22"/>
      <c r="B406" s="185" t="s">
        <v>407</v>
      </c>
      <c r="C406" s="185"/>
      <c r="D406" s="185"/>
      <c r="E406" s="185"/>
      <c r="F406" s="185"/>
    </row>
    <row r="407" spans="1:6" ht="19.899999999999999" customHeight="1">
      <c r="A407" s="22"/>
      <c r="B407" s="189" t="s">
        <v>428</v>
      </c>
      <c r="C407" s="189"/>
      <c r="D407" s="189"/>
      <c r="E407" s="189"/>
      <c r="F407" s="189"/>
    </row>
    <row r="408" spans="1:6" ht="19.899999999999999" customHeight="1">
      <c r="A408" s="22"/>
      <c r="B408" s="185" t="s">
        <v>507</v>
      </c>
      <c r="C408" s="185"/>
      <c r="D408" s="185"/>
      <c r="E408" s="185"/>
      <c r="F408" s="185"/>
    </row>
    <row r="409" spans="1:6" ht="19.899999999999999" customHeight="1">
      <c r="A409" s="185" t="s">
        <v>410</v>
      </c>
      <c r="B409" s="185"/>
      <c r="C409" s="185"/>
      <c r="D409" s="185"/>
      <c r="E409" s="185"/>
      <c r="F409" s="185"/>
    </row>
    <row r="410" spans="1:6" ht="19.899999999999999" customHeight="1">
      <c r="A410" s="22" t="s">
        <v>411</v>
      </c>
      <c r="B410" s="187" t="s">
        <v>207</v>
      </c>
      <c r="C410" s="188"/>
      <c r="D410" s="25"/>
      <c r="E410" s="185"/>
      <c r="F410" s="185"/>
    </row>
    <row r="411" spans="1:6" ht="19.899999999999999" customHeight="1">
      <c r="A411" s="22" t="s">
        <v>31</v>
      </c>
      <c r="B411" s="187" t="s">
        <v>242</v>
      </c>
      <c r="C411" s="188"/>
      <c r="D411" s="22" t="s">
        <v>508</v>
      </c>
      <c r="E411" s="185">
        <v>20</v>
      </c>
      <c r="F411" s="185"/>
    </row>
    <row r="412" spans="1:6" ht="19.899999999999999" customHeight="1">
      <c r="A412" s="23" t="s">
        <v>413</v>
      </c>
      <c r="B412" s="23" t="s">
        <v>414</v>
      </c>
      <c r="C412" s="23" t="s">
        <v>415</v>
      </c>
      <c r="D412" s="23" t="s">
        <v>416</v>
      </c>
      <c r="E412" s="189"/>
      <c r="F412" s="189"/>
    </row>
    <row r="413" spans="1:6" ht="19.899999999999999" customHeight="1">
      <c r="A413" s="23">
        <v>1</v>
      </c>
      <c r="B413" s="24" t="s">
        <v>417</v>
      </c>
      <c r="C413" s="23">
        <v>14</v>
      </c>
      <c r="D413" s="26" t="str">
        <f>IF(C413&gt;=18,"A1",IF(C413&gt;=16,"A2",IF(C413&gt;=14,"B1",IF(C413&gt;=12,"B2",IF(C413&gt;=10,"C1",IF(C413&gt;=8,"C2",IF(C413&gt;=6.5,"D","E")))))))</f>
        <v>B1</v>
      </c>
      <c r="E413" s="187"/>
      <c r="F413" s="188"/>
    </row>
    <row r="414" spans="1:6" ht="19.899999999999999" customHeight="1">
      <c r="A414" s="23">
        <v>2</v>
      </c>
      <c r="B414" s="24" t="s">
        <v>418</v>
      </c>
      <c r="C414" s="23">
        <v>7.5</v>
      </c>
      <c r="D414" s="26" t="str">
        <f t="shared" ref="D414:D416" si="37">IF(C414&gt;=18,"A1",IF(C414&gt;=16,"A2",IF(C414&gt;=14,"B1",IF(C414&gt;=12,"B2",IF(C414&gt;=10,"C1",IF(C414&gt;=8,"C2",IF(C414&gt;=6.5,"D","E")))))))</f>
        <v>D</v>
      </c>
      <c r="E414" s="191"/>
      <c r="F414" s="241"/>
    </row>
    <row r="415" spans="1:6" ht="19.899999999999999" customHeight="1">
      <c r="A415" s="23">
        <v>3</v>
      </c>
      <c r="B415" s="24" t="s">
        <v>419</v>
      </c>
      <c r="C415" s="23">
        <v>9</v>
      </c>
      <c r="D415" s="26" t="str">
        <f t="shared" si="37"/>
        <v>C2</v>
      </c>
      <c r="E415" s="191"/>
      <c r="F415" s="241"/>
    </row>
    <row r="416" spans="1:6" ht="19.899999999999999" customHeight="1">
      <c r="A416" s="23">
        <v>4</v>
      </c>
      <c r="B416" s="24" t="s">
        <v>420</v>
      </c>
      <c r="C416" s="23">
        <v>4</v>
      </c>
      <c r="D416" s="26" t="str">
        <f t="shared" si="37"/>
        <v>E</v>
      </c>
      <c r="E416" s="191"/>
      <c r="F416" s="241"/>
    </row>
    <row r="417" spans="1:6" ht="19.899999999999999" customHeight="1">
      <c r="A417" s="23">
        <v>5</v>
      </c>
      <c r="B417" s="24" t="s">
        <v>421</v>
      </c>
      <c r="C417" s="23">
        <v>16</v>
      </c>
      <c r="D417" s="26" t="str">
        <f t="shared" ref="D417:D418" si="38">IF(C417&gt;=18,"A1",IF(C417&gt;=16,"A2",IF(C417&gt;=14,"B1",IF(C417&gt;=12,"B2",IF(C417&gt;=10,"C1",IF(C417&gt;=8,"C2",IF(C417&gt;=6.5,"D","E")))))))</f>
        <v>A2</v>
      </c>
      <c r="E417" s="191"/>
      <c r="F417" s="241"/>
    </row>
    <row r="418" spans="1:6" ht="19.899999999999999" customHeight="1">
      <c r="A418" s="23">
        <v>6</v>
      </c>
      <c r="B418" s="24" t="s">
        <v>510</v>
      </c>
      <c r="C418" s="23" t="s">
        <v>404</v>
      </c>
      <c r="D418" s="26" t="str">
        <f t="shared" si="38"/>
        <v>A1</v>
      </c>
      <c r="E418" s="191"/>
      <c r="F418" s="241"/>
    </row>
    <row r="419" spans="1:6" ht="19.899999999999999" customHeight="1">
      <c r="A419" s="22"/>
      <c r="B419" s="22"/>
      <c r="C419" s="23"/>
      <c r="D419" s="22"/>
      <c r="E419" s="191"/>
      <c r="F419" s="241"/>
    </row>
    <row r="420" spans="1:6" ht="19.899999999999999" customHeight="1">
      <c r="A420" s="22"/>
      <c r="B420" s="23" t="s">
        <v>401</v>
      </c>
      <c r="C420" s="23">
        <f>SUM(C413:C417)</f>
        <v>50.5</v>
      </c>
      <c r="D420" s="22"/>
      <c r="E420" s="191"/>
      <c r="F420" s="241"/>
    </row>
    <row r="421" spans="1:6" ht="19.899999999999999" customHeight="1">
      <c r="A421" s="22"/>
      <c r="B421" s="27" t="s">
        <v>423</v>
      </c>
      <c r="C421" s="28">
        <f>C420*100/100</f>
        <v>50.5</v>
      </c>
      <c r="D421" s="22"/>
      <c r="E421" s="191"/>
      <c r="F421" s="241"/>
    </row>
    <row r="422" spans="1:6" ht="19.899999999999999" customHeight="1">
      <c r="A422" s="168" t="s">
        <v>511</v>
      </c>
      <c r="B422" s="168" t="s">
        <v>425</v>
      </c>
      <c r="C422" s="168"/>
      <c r="D422" s="170" t="s">
        <v>426</v>
      </c>
      <c r="E422" s="171"/>
      <c r="F422" s="237"/>
    </row>
    <row r="423" spans="1:6" ht="19.899999999999999" customHeight="1">
      <c r="A423" s="168"/>
      <c r="B423" s="168"/>
      <c r="C423" s="168"/>
      <c r="D423" s="238"/>
      <c r="E423" s="239"/>
      <c r="F423" s="240"/>
    </row>
    <row r="425" spans="1:6" ht="19.899999999999999" customHeight="1">
      <c r="A425" s="22"/>
      <c r="B425" s="185" t="s">
        <v>405</v>
      </c>
      <c r="C425" s="185"/>
      <c r="D425" s="185"/>
      <c r="E425" s="185"/>
      <c r="F425" s="185"/>
    </row>
    <row r="426" spans="1:6" ht="19.899999999999999" customHeight="1">
      <c r="A426" s="22"/>
      <c r="B426" s="185" t="s">
        <v>406</v>
      </c>
      <c r="C426" s="185"/>
      <c r="D426" s="185"/>
      <c r="E426" s="185"/>
      <c r="F426" s="185"/>
    </row>
    <row r="427" spans="1:6" ht="19.899999999999999" customHeight="1">
      <c r="A427" s="22"/>
      <c r="B427" s="185" t="s">
        <v>407</v>
      </c>
      <c r="C427" s="185"/>
      <c r="D427" s="185"/>
      <c r="E427" s="185"/>
      <c r="F427" s="185"/>
    </row>
    <row r="428" spans="1:6" ht="19.899999999999999" customHeight="1">
      <c r="A428" s="22"/>
      <c r="B428" s="189" t="s">
        <v>428</v>
      </c>
      <c r="C428" s="189"/>
      <c r="D428" s="189"/>
      <c r="E428" s="189"/>
      <c r="F428" s="189"/>
    </row>
    <row r="429" spans="1:6" ht="19.899999999999999" customHeight="1">
      <c r="A429" s="22"/>
      <c r="B429" s="185" t="s">
        <v>507</v>
      </c>
      <c r="C429" s="185"/>
      <c r="D429" s="185"/>
      <c r="E429" s="185"/>
      <c r="F429" s="185"/>
    </row>
    <row r="430" spans="1:6" ht="19.899999999999999" customHeight="1">
      <c r="A430" s="185" t="s">
        <v>410</v>
      </c>
      <c r="B430" s="185"/>
      <c r="C430" s="185"/>
      <c r="D430" s="185"/>
      <c r="E430" s="185"/>
      <c r="F430" s="185"/>
    </row>
    <row r="431" spans="1:6" ht="19.899999999999999" customHeight="1">
      <c r="A431" s="22" t="s">
        <v>411</v>
      </c>
      <c r="B431" s="187" t="s">
        <v>207</v>
      </c>
      <c r="C431" s="188"/>
      <c r="D431" s="25"/>
      <c r="E431" s="185"/>
      <c r="F431" s="185"/>
    </row>
    <row r="432" spans="1:6" ht="19.899999999999999" customHeight="1">
      <c r="A432" s="22" t="s">
        <v>31</v>
      </c>
      <c r="B432" s="187" t="s">
        <v>254</v>
      </c>
      <c r="C432" s="188"/>
      <c r="D432" s="22" t="s">
        <v>508</v>
      </c>
      <c r="E432" s="185">
        <v>21</v>
      </c>
      <c r="F432" s="185"/>
    </row>
    <row r="433" spans="1:6" ht="19.899999999999999" customHeight="1">
      <c r="A433" s="23" t="s">
        <v>413</v>
      </c>
      <c r="B433" s="23" t="s">
        <v>414</v>
      </c>
      <c r="C433" s="23" t="s">
        <v>415</v>
      </c>
      <c r="D433" s="23" t="s">
        <v>416</v>
      </c>
      <c r="E433" s="189"/>
      <c r="F433" s="189"/>
    </row>
    <row r="434" spans="1:6" ht="19.899999999999999" customHeight="1">
      <c r="A434" s="23">
        <v>1</v>
      </c>
      <c r="B434" s="24" t="s">
        <v>417</v>
      </c>
      <c r="C434" s="23">
        <v>13.5</v>
      </c>
      <c r="D434" s="26" t="str">
        <f>IF(C434&gt;=18,"A1",IF(C434&gt;=16,"A2",IF(C434&gt;=14,"B1",IF(C434&gt;=12,"B2",IF(C434&gt;=10,"C1",IF(C434&gt;=8,"C2",IF(C434&gt;=6.5,"D","E")))))))</f>
        <v>B2</v>
      </c>
      <c r="E434" s="187"/>
      <c r="F434" s="188"/>
    </row>
    <row r="435" spans="1:6" ht="19.899999999999999" customHeight="1">
      <c r="A435" s="23">
        <v>2</v>
      </c>
      <c r="B435" s="24" t="s">
        <v>418</v>
      </c>
      <c r="C435" s="23" t="s">
        <v>404</v>
      </c>
      <c r="D435" s="26" t="str">
        <f t="shared" ref="D435:D437" si="39">IF(C435&gt;=18,"A1",IF(C435&gt;=16,"A2",IF(C435&gt;=14,"B1",IF(C435&gt;=12,"B2",IF(C435&gt;=10,"C1",IF(C435&gt;=8,"C2",IF(C435&gt;=6.5,"D","E")))))))</f>
        <v>A1</v>
      </c>
      <c r="E435" s="191"/>
      <c r="F435" s="241"/>
    </row>
    <row r="436" spans="1:6" ht="19.899999999999999" customHeight="1">
      <c r="A436" s="23">
        <v>3</v>
      </c>
      <c r="B436" s="24" t="s">
        <v>419</v>
      </c>
      <c r="C436" s="23">
        <v>11.5</v>
      </c>
      <c r="D436" s="26" t="str">
        <f t="shared" si="39"/>
        <v>C1</v>
      </c>
      <c r="E436" s="191"/>
      <c r="F436" s="241"/>
    </row>
    <row r="437" spans="1:6" ht="19.899999999999999" customHeight="1">
      <c r="A437" s="23">
        <v>4</v>
      </c>
      <c r="B437" s="24" t="s">
        <v>420</v>
      </c>
      <c r="C437" s="23" t="s">
        <v>404</v>
      </c>
      <c r="D437" s="26" t="str">
        <f t="shared" si="39"/>
        <v>A1</v>
      </c>
      <c r="E437" s="191"/>
      <c r="F437" s="241"/>
    </row>
    <row r="438" spans="1:6" ht="19.899999999999999" customHeight="1">
      <c r="A438" s="23">
        <v>5</v>
      </c>
      <c r="B438" s="24" t="s">
        <v>421</v>
      </c>
      <c r="C438" s="23">
        <v>17.5</v>
      </c>
      <c r="D438" s="26" t="str">
        <f t="shared" ref="D438:D439" si="40">IF(C438&gt;=18,"A1",IF(C438&gt;=16,"A2",IF(C438&gt;=14,"B1",IF(C438&gt;=12,"B2",IF(C438&gt;=10,"C1",IF(C438&gt;=8,"C2",IF(C438&gt;=6.5,"D","E")))))))</f>
        <v>A2</v>
      </c>
      <c r="E438" s="191"/>
      <c r="F438" s="241"/>
    </row>
    <row r="439" spans="1:6" ht="19.899999999999999" customHeight="1">
      <c r="A439" s="23">
        <v>6</v>
      </c>
      <c r="B439" s="24" t="s">
        <v>510</v>
      </c>
      <c r="C439" s="23" t="s">
        <v>404</v>
      </c>
      <c r="D439" s="26" t="str">
        <f t="shared" si="40"/>
        <v>A1</v>
      </c>
      <c r="E439" s="191"/>
      <c r="F439" s="241"/>
    </row>
    <row r="440" spans="1:6" ht="19.899999999999999" customHeight="1">
      <c r="A440" s="22"/>
      <c r="B440" s="22"/>
      <c r="C440" s="23"/>
      <c r="D440" s="22"/>
      <c r="E440" s="191"/>
      <c r="F440" s="241"/>
    </row>
    <row r="441" spans="1:6" ht="19.899999999999999" customHeight="1">
      <c r="A441" s="22"/>
      <c r="B441" s="23" t="s">
        <v>401</v>
      </c>
      <c r="C441" s="23">
        <f>SUM(C434:C438)</f>
        <v>42.5</v>
      </c>
      <c r="D441" s="22"/>
      <c r="E441" s="191"/>
      <c r="F441" s="241"/>
    </row>
    <row r="442" spans="1:6" ht="19.899999999999999" customHeight="1">
      <c r="A442" s="22"/>
      <c r="B442" s="27" t="s">
        <v>423</v>
      </c>
      <c r="C442" s="28">
        <f>C441*100/100</f>
        <v>42.5</v>
      </c>
      <c r="D442" s="22"/>
      <c r="E442" s="191"/>
      <c r="F442" s="241"/>
    </row>
    <row r="443" spans="1:6" ht="19.899999999999999" customHeight="1">
      <c r="A443" s="168" t="s">
        <v>512</v>
      </c>
      <c r="B443" s="168" t="s">
        <v>425</v>
      </c>
      <c r="C443" s="168"/>
      <c r="D443" s="170" t="s">
        <v>426</v>
      </c>
      <c r="E443" s="171"/>
      <c r="F443" s="237"/>
    </row>
    <row r="444" spans="1:6" ht="19.899999999999999" customHeight="1">
      <c r="A444" s="168"/>
      <c r="B444" s="168"/>
      <c r="C444" s="168"/>
      <c r="D444" s="238"/>
      <c r="E444" s="239"/>
      <c r="F444" s="240"/>
    </row>
    <row r="446" spans="1:6" ht="19.899999999999999" customHeight="1">
      <c r="A446" s="22"/>
      <c r="B446" s="185" t="s">
        <v>405</v>
      </c>
      <c r="C446" s="185"/>
      <c r="D446" s="185"/>
      <c r="E446" s="185"/>
      <c r="F446" s="185"/>
    </row>
    <row r="447" spans="1:6" ht="19.899999999999999" customHeight="1">
      <c r="A447" s="22"/>
      <c r="B447" s="185" t="s">
        <v>406</v>
      </c>
      <c r="C447" s="185"/>
      <c r="D447" s="185"/>
      <c r="E447" s="185"/>
      <c r="F447" s="185"/>
    </row>
    <row r="448" spans="1:6" ht="19.899999999999999" customHeight="1">
      <c r="A448" s="22"/>
      <c r="B448" s="185" t="s">
        <v>407</v>
      </c>
      <c r="C448" s="185"/>
      <c r="D448" s="185"/>
      <c r="E448" s="185"/>
      <c r="F448" s="185"/>
    </row>
    <row r="449" spans="1:6" ht="19.899999999999999" customHeight="1">
      <c r="A449" s="22"/>
      <c r="B449" s="189" t="s">
        <v>428</v>
      </c>
      <c r="C449" s="189"/>
      <c r="D449" s="189"/>
      <c r="E449" s="189"/>
      <c r="F449" s="189"/>
    </row>
    <row r="450" spans="1:6" ht="19.899999999999999" customHeight="1">
      <c r="A450" s="22"/>
      <c r="B450" s="185" t="s">
        <v>507</v>
      </c>
      <c r="C450" s="185"/>
      <c r="D450" s="185"/>
      <c r="E450" s="185"/>
      <c r="F450" s="185"/>
    </row>
    <row r="451" spans="1:6" ht="19.899999999999999" customHeight="1">
      <c r="A451" s="185" t="s">
        <v>410</v>
      </c>
      <c r="B451" s="185"/>
      <c r="C451" s="185"/>
      <c r="D451" s="185"/>
      <c r="E451" s="185"/>
      <c r="F451" s="185"/>
    </row>
    <row r="452" spans="1:6" ht="19.899999999999999" customHeight="1">
      <c r="A452" s="22" t="s">
        <v>411</v>
      </c>
      <c r="B452" s="187" t="s">
        <v>207</v>
      </c>
      <c r="C452" s="188"/>
      <c r="D452" s="25"/>
      <c r="E452" s="185"/>
      <c r="F452" s="185"/>
    </row>
    <row r="453" spans="1:6" ht="19.899999999999999" customHeight="1">
      <c r="A453" s="22" t="s">
        <v>31</v>
      </c>
      <c r="B453" s="187" t="s">
        <v>265</v>
      </c>
      <c r="C453" s="188"/>
      <c r="D453" s="22" t="s">
        <v>508</v>
      </c>
      <c r="E453" s="185">
        <v>22</v>
      </c>
      <c r="F453" s="185"/>
    </row>
    <row r="454" spans="1:6" ht="19.899999999999999" customHeight="1">
      <c r="A454" s="23" t="s">
        <v>413</v>
      </c>
      <c r="B454" s="23" t="s">
        <v>414</v>
      </c>
      <c r="C454" s="23" t="s">
        <v>415</v>
      </c>
      <c r="D454" s="23" t="s">
        <v>416</v>
      </c>
      <c r="E454" s="189"/>
      <c r="F454" s="189"/>
    </row>
    <row r="455" spans="1:6" ht="19.899999999999999" customHeight="1">
      <c r="A455" s="23">
        <v>1</v>
      </c>
      <c r="B455" s="24" t="s">
        <v>417</v>
      </c>
      <c r="C455" s="23">
        <v>15.5</v>
      </c>
      <c r="D455" s="26" t="str">
        <f>IF(C455&gt;=18,"A1",IF(C455&gt;=16,"A2",IF(C455&gt;=14,"B1",IF(C455&gt;=12,"B2",IF(C455&gt;=10,"C1",IF(C455&gt;=8,"C2",IF(C455&gt;=6.5,"D","E")))))))</f>
        <v>B1</v>
      </c>
      <c r="E455" s="187"/>
      <c r="F455" s="188"/>
    </row>
    <row r="456" spans="1:6" ht="19.899999999999999" customHeight="1">
      <c r="A456" s="23">
        <v>2</v>
      </c>
      <c r="B456" s="24" t="s">
        <v>418</v>
      </c>
      <c r="C456" s="23">
        <v>16.5</v>
      </c>
      <c r="D456" s="26" t="str">
        <f t="shared" ref="D456:D458" si="41">IF(C456&gt;=18,"A1",IF(C456&gt;=16,"A2",IF(C456&gt;=14,"B1",IF(C456&gt;=12,"B2",IF(C456&gt;=10,"C1",IF(C456&gt;=8,"C2",IF(C456&gt;=6.5,"D","E")))))))</f>
        <v>A2</v>
      </c>
      <c r="E456" s="191"/>
      <c r="F456" s="241"/>
    </row>
    <row r="457" spans="1:6" ht="19.899999999999999" customHeight="1">
      <c r="A457" s="23">
        <v>3</v>
      </c>
      <c r="B457" s="24" t="s">
        <v>419</v>
      </c>
      <c r="C457" s="23">
        <v>17.5</v>
      </c>
      <c r="D457" s="26" t="str">
        <f t="shared" si="41"/>
        <v>A2</v>
      </c>
      <c r="E457" s="191"/>
      <c r="F457" s="241"/>
    </row>
    <row r="458" spans="1:6" ht="19.899999999999999" customHeight="1">
      <c r="A458" s="23">
        <v>4</v>
      </c>
      <c r="B458" s="24" t="s">
        <v>420</v>
      </c>
      <c r="C458" s="23">
        <v>19.5</v>
      </c>
      <c r="D458" s="26" t="str">
        <f t="shared" si="41"/>
        <v>A1</v>
      </c>
      <c r="E458" s="191"/>
      <c r="F458" s="241"/>
    </row>
    <row r="459" spans="1:6" ht="19.899999999999999" customHeight="1">
      <c r="A459" s="23">
        <v>5</v>
      </c>
      <c r="B459" s="24" t="s">
        <v>421</v>
      </c>
      <c r="C459" s="23">
        <v>19</v>
      </c>
      <c r="D459" s="26" t="str">
        <f t="shared" ref="D459:D460" si="42">IF(C459&gt;=18,"A1",IF(C459&gt;=16,"A2",IF(C459&gt;=14,"B1",IF(C459&gt;=12,"B2",IF(C459&gt;=10,"C1",IF(C459&gt;=8,"C2",IF(C459&gt;=6.5,"D","E")))))))</f>
        <v>A1</v>
      </c>
      <c r="E459" s="191"/>
      <c r="F459" s="241"/>
    </row>
    <row r="460" spans="1:6" ht="19.899999999999999" customHeight="1">
      <c r="A460" s="23">
        <v>6</v>
      </c>
      <c r="B460" s="24" t="s">
        <v>510</v>
      </c>
      <c r="C460" s="23">
        <v>18</v>
      </c>
      <c r="D460" s="26" t="str">
        <f t="shared" si="42"/>
        <v>A1</v>
      </c>
      <c r="E460" s="191"/>
      <c r="F460" s="241"/>
    </row>
    <row r="461" spans="1:6" ht="19.899999999999999" customHeight="1">
      <c r="A461" s="22"/>
      <c r="B461" s="22"/>
      <c r="C461" s="23"/>
      <c r="D461" s="22"/>
      <c r="E461" s="191"/>
      <c r="F461" s="241"/>
    </row>
    <row r="462" spans="1:6" ht="19.899999999999999" customHeight="1">
      <c r="A462" s="22"/>
      <c r="B462" s="23" t="s">
        <v>401</v>
      </c>
      <c r="C462" s="23">
        <f>SUM(C455:C459)</f>
        <v>88</v>
      </c>
      <c r="D462" s="22"/>
      <c r="E462" s="191"/>
      <c r="F462" s="241"/>
    </row>
    <row r="463" spans="1:6" ht="19.899999999999999" customHeight="1">
      <c r="A463" s="22"/>
      <c r="B463" s="27" t="s">
        <v>423</v>
      </c>
      <c r="C463" s="28">
        <f>C462*100/100</f>
        <v>88</v>
      </c>
      <c r="D463" s="22"/>
      <c r="E463" s="191"/>
      <c r="F463" s="241"/>
    </row>
    <row r="464" spans="1:6" ht="19.899999999999999" customHeight="1">
      <c r="A464" s="168" t="s">
        <v>511</v>
      </c>
      <c r="B464" s="168" t="s">
        <v>425</v>
      </c>
      <c r="C464" s="168"/>
      <c r="D464" s="170" t="s">
        <v>426</v>
      </c>
      <c r="E464" s="171"/>
      <c r="F464" s="237"/>
    </row>
    <row r="465" spans="1:6" ht="19.899999999999999" customHeight="1">
      <c r="A465" s="168"/>
      <c r="B465" s="168"/>
      <c r="C465" s="168"/>
      <c r="D465" s="238"/>
      <c r="E465" s="239"/>
      <c r="F465" s="240"/>
    </row>
    <row r="468" spans="1:6" ht="19.899999999999999" customHeight="1">
      <c r="A468" s="22"/>
      <c r="B468" s="185" t="s">
        <v>405</v>
      </c>
      <c r="C468" s="185"/>
      <c r="D468" s="185"/>
      <c r="E468" s="185"/>
      <c r="F468" s="185"/>
    </row>
    <row r="469" spans="1:6" ht="19.899999999999999" customHeight="1">
      <c r="A469" s="22"/>
      <c r="B469" s="185" t="s">
        <v>406</v>
      </c>
      <c r="C469" s="185"/>
      <c r="D469" s="185"/>
      <c r="E469" s="185"/>
      <c r="F469" s="185"/>
    </row>
    <row r="470" spans="1:6" ht="19.899999999999999" customHeight="1">
      <c r="A470" s="22"/>
      <c r="B470" s="185" t="s">
        <v>407</v>
      </c>
      <c r="C470" s="185"/>
      <c r="D470" s="185"/>
      <c r="E470" s="185"/>
      <c r="F470" s="185"/>
    </row>
    <row r="471" spans="1:6" ht="19.899999999999999" customHeight="1">
      <c r="A471" s="22"/>
      <c r="B471" s="189" t="s">
        <v>428</v>
      </c>
      <c r="C471" s="189"/>
      <c r="D471" s="189"/>
      <c r="E471" s="189"/>
      <c r="F471" s="189"/>
    </row>
    <row r="472" spans="1:6" ht="19.899999999999999" customHeight="1">
      <c r="A472" s="22"/>
      <c r="B472" s="185" t="s">
        <v>507</v>
      </c>
      <c r="C472" s="185"/>
      <c r="D472" s="185"/>
      <c r="E472" s="185"/>
      <c r="F472" s="185"/>
    </row>
    <row r="473" spans="1:6" ht="19.899999999999999" customHeight="1">
      <c r="A473" s="185" t="s">
        <v>410</v>
      </c>
      <c r="B473" s="185"/>
      <c r="C473" s="185"/>
      <c r="D473" s="185"/>
      <c r="E473" s="185"/>
      <c r="F473" s="185"/>
    </row>
    <row r="474" spans="1:6" ht="19.899999999999999" customHeight="1">
      <c r="A474" s="22" t="s">
        <v>411</v>
      </c>
      <c r="B474" s="187" t="s">
        <v>207</v>
      </c>
      <c r="C474" s="188"/>
      <c r="D474" s="25"/>
      <c r="E474" s="185"/>
      <c r="F474" s="185"/>
    </row>
    <row r="475" spans="1:6" ht="19.899999999999999" customHeight="1">
      <c r="A475" s="22" t="s">
        <v>31</v>
      </c>
      <c r="B475" s="187" t="s">
        <v>275</v>
      </c>
      <c r="C475" s="188"/>
      <c r="D475" s="22" t="s">
        <v>508</v>
      </c>
      <c r="E475" s="185">
        <v>23</v>
      </c>
      <c r="F475" s="185"/>
    </row>
    <row r="476" spans="1:6" ht="19.899999999999999" customHeight="1">
      <c r="A476" s="23" t="s">
        <v>413</v>
      </c>
      <c r="B476" s="23" t="s">
        <v>414</v>
      </c>
      <c r="C476" s="23" t="s">
        <v>415</v>
      </c>
      <c r="D476" s="23" t="s">
        <v>416</v>
      </c>
      <c r="E476" s="189"/>
      <c r="F476" s="189"/>
    </row>
    <row r="477" spans="1:6" ht="19.899999999999999" customHeight="1">
      <c r="A477" s="23">
        <v>1</v>
      </c>
      <c r="B477" s="24" t="s">
        <v>417</v>
      </c>
      <c r="C477" s="23">
        <v>17.5</v>
      </c>
      <c r="D477" s="26" t="str">
        <f>IF(C477&gt;=18,"A1",IF(C477&gt;=16,"A2",IF(C477&gt;=14,"B1",IF(C477&gt;=12,"B2",IF(C477&gt;=10,"C1",IF(C477&gt;=8,"C2",IF(C477&gt;=6.5,"D","E")))))))</f>
        <v>A2</v>
      </c>
      <c r="E477" s="187"/>
      <c r="F477" s="188"/>
    </row>
    <row r="478" spans="1:6" ht="19.899999999999999" customHeight="1">
      <c r="A478" s="23">
        <v>2</v>
      </c>
      <c r="B478" s="24" t="s">
        <v>418</v>
      </c>
      <c r="C478" s="23">
        <v>17</v>
      </c>
      <c r="D478" s="26" t="str">
        <f t="shared" ref="D478:D480" si="43">IF(C478&gt;=18,"A1",IF(C478&gt;=16,"A2",IF(C478&gt;=14,"B1",IF(C478&gt;=12,"B2",IF(C478&gt;=10,"C1",IF(C478&gt;=8,"C2",IF(C478&gt;=6.5,"D","E")))))))</f>
        <v>A2</v>
      </c>
      <c r="E478" s="191"/>
      <c r="F478" s="241"/>
    </row>
    <row r="479" spans="1:6" ht="19.899999999999999" customHeight="1">
      <c r="A479" s="23">
        <v>3</v>
      </c>
      <c r="B479" s="24" t="s">
        <v>419</v>
      </c>
      <c r="C479" s="23">
        <v>20</v>
      </c>
      <c r="D479" s="26" t="str">
        <f t="shared" si="43"/>
        <v>A1</v>
      </c>
      <c r="E479" s="191"/>
      <c r="F479" s="241"/>
    </row>
    <row r="480" spans="1:6" ht="19.899999999999999" customHeight="1">
      <c r="A480" s="23">
        <v>4</v>
      </c>
      <c r="B480" s="24" t="s">
        <v>420</v>
      </c>
      <c r="C480" s="23">
        <v>19.5</v>
      </c>
      <c r="D480" s="26" t="str">
        <f t="shared" si="43"/>
        <v>A1</v>
      </c>
      <c r="E480" s="191"/>
      <c r="F480" s="241"/>
    </row>
    <row r="481" spans="1:6" ht="19.899999999999999" customHeight="1">
      <c r="A481" s="23">
        <v>5</v>
      </c>
      <c r="B481" s="24" t="s">
        <v>421</v>
      </c>
      <c r="C481" s="23">
        <v>18</v>
      </c>
      <c r="D481" s="26" t="str">
        <f t="shared" ref="D481:D482" si="44">IF(C481&gt;=18,"A1",IF(C481&gt;=16,"A2",IF(C481&gt;=14,"B1",IF(C481&gt;=12,"B2",IF(C481&gt;=10,"C1",IF(C481&gt;=8,"C2",IF(C481&gt;=6.5,"D","E")))))))</f>
        <v>A1</v>
      </c>
      <c r="E481" s="191"/>
      <c r="F481" s="241"/>
    </row>
    <row r="482" spans="1:6" ht="19.899999999999999" customHeight="1">
      <c r="A482" s="23">
        <v>6</v>
      </c>
      <c r="B482" s="24" t="s">
        <v>510</v>
      </c>
      <c r="C482" s="23">
        <v>20</v>
      </c>
      <c r="D482" s="26" t="str">
        <f t="shared" si="44"/>
        <v>A1</v>
      </c>
      <c r="E482" s="191"/>
      <c r="F482" s="241"/>
    </row>
    <row r="483" spans="1:6" ht="19.899999999999999" customHeight="1">
      <c r="A483" s="22"/>
      <c r="B483" s="22"/>
      <c r="C483" s="23"/>
      <c r="D483" s="22"/>
      <c r="E483" s="191"/>
      <c r="F483" s="241"/>
    </row>
    <row r="484" spans="1:6" ht="19.899999999999999" customHeight="1">
      <c r="A484" s="22"/>
      <c r="B484" s="23" t="s">
        <v>401</v>
      </c>
      <c r="C484" s="23">
        <f>SUM(C477:C481)</f>
        <v>92</v>
      </c>
      <c r="D484" s="22"/>
      <c r="E484" s="191"/>
      <c r="F484" s="241"/>
    </row>
    <row r="485" spans="1:6" ht="19.899999999999999" customHeight="1">
      <c r="A485" s="22"/>
      <c r="B485" s="27" t="s">
        <v>423</v>
      </c>
      <c r="C485" s="28">
        <f>C484*100/100</f>
        <v>92</v>
      </c>
      <c r="D485" s="22"/>
      <c r="E485" s="191"/>
      <c r="F485" s="241"/>
    </row>
    <row r="486" spans="1:6" ht="19.899999999999999" customHeight="1">
      <c r="A486" s="168" t="s">
        <v>512</v>
      </c>
      <c r="B486" s="168" t="s">
        <v>425</v>
      </c>
      <c r="C486" s="168"/>
      <c r="D486" s="170" t="s">
        <v>426</v>
      </c>
      <c r="E486" s="171"/>
      <c r="F486" s="237"/>
    </row>
    <row r="487" spans="1:6" ht="19.899999999999999" customHeight="1">
      <c r="A487" s="168"/>
      <c r="B487" s="168"/>
      <c r="C487" s="168"/>
      <c r="D487" s="238"/>
      <c r="E487" s="239"/>
      <c r="F487" s="240"/>
    </row>
    <row r="490" spans="1:6" ht="19.899999999999999" customHeight="1">
      <c r="A490" s="22"/>
      <c r="B490" s="185" t="s">
        <v>405</v>
      </c>
      <c r="C490" s="185"/>
      <c r="D490" s="185"/>
      <c r="E490" s="185"/>
      <c r="F490" s="185"/>
    </row>
    <row r="491" spans="1:6" ht="19.899999999999999" customHeight="1">
      <c r="A491" s="22"/>
      <c r="B491" s="185" t="s">
        <v>406</v>
      </c>
      <c r="C491" s="185"/>
      <c r="D491" s="185"/>
      <c r="E491" s="185"/>
      <c r="F491" s="185"/>
    </row>
    <row r="492" spans="1:6" ht="19.899999999999999" customHeight="1">
      <c r="A492" s="22"/>
      <c r="B492" s="185" t="s">
        <v>407</v>
      </c>
      <c r="C492" s="185"/>
      <c r="D492" s="185"/>
      <c r="E492" s="185"/>
      <c r="F492" s="185"/>
    </row>
    <row r="493" spans="1:6" ht="19.899999999999999" customHeight="1">
      <c r="A493" s="22"/>
      <c r="B493" s="189" t="s">
        <v>428</v>
      </c>
      <c r="C493" s="189"/>
      <c r="D493" s="189"/>
      <c r="E493" s="189"/>
      <c r="F493" s="189"/>
    </row>
    <row r="494" spans="1:6" ht="19.899999999999999" customHeight="1">
      <c r="A494" s="22"/>
      <c r="B494" s="185" t="s">
        <v>507</v>
      </c>
      <c r="C494" s="185"/>
      <c r="D494" s="185"/>
      <c r="E494" s="185"/>
      <c r="F494" s="185"/>
    </row>
    <row r="495" spans="1:6" ht="19.899999999999999" customHeight="1">
      <c r="A495" s="185" t="s">
        <v>410</v>
      </c>
      <c r="B495" s="185"/>
      <c r="C495" s="185"/>
      <c r="D495" s="185"/>
      <c r="E495" s="185"/>
      <c r="F495" s="185"/>
    </row>
    <row r="496" spans="1:6" ht="19.899999999999999" customHeight="1">
      <c r="A496" s="22" t="s">
        <v>411</v>
      </c>
      <c r="B496" s="187" t="s">
        <v>207</v>
      </c>
      <c r="C496" s="188"/>
      <c r="D496" s="25"/>
      <c r="E496" s="185"/>
      <c r="F496" s="185"/>
    </row>
    <row r="497" spans="1:6" ht="19.899999999999999" customHeight="1">
      <c r="A497" s="22" t="s">
        <v>31</v>
      </c>
      <c r="B497" s="187" t="s">
        <v>285</v>
      </c>
      <c r="C497" s="188"/>
      <c r="D497" s="22" t="s">
        <v>508</v>
      </c>
      <c r="E497" s="185">
        <v>24</v>
      </c>
      <c r="F497" s="185"/>
    </row>
    <row r="498" spans="1:6" ht="19.899999999999999" customHeight="1">
      <c r="A498" s="23" t="s">
        <v>413</v>
      </c>
      <c r="B498" s="23" t="s">
        <v>414</v>
      </c>
      <c r="C498" s="23" t="s">
        <v>415</v>
      </c>
      <c r="D498" s="23" t="s">
        <v>416</v>
      </c>
      <c r="E498" s="189"/>
      <c r="F498" s="189"/>
    </row>
    <row r="499" spans="1:6" ht="19.899999999999999" customHeight="1">
      <c r="A499" s="23">
        <v>1</v>
      </c>
      <c r="B499" s="24" t="s">
        <v>417</v>
      </c>
      <c r="C499" s="23">
        <v>11.5</v>
      </c>
      <c r="D499" s="26" t="str">
        <f>IF(C499&gt;=18,"A1",IF(C499&gt;=16,"A2",IF(C499&gt;=14,"B1",IF(C499&gt;=12,"B2",IF(C499&gt;=10,"C1",IF(C499&gt;=8,"C2",IF(C499&gt;=6.5,"D","E")))))))</f>
        <v>C1</v>
      </c>
      <c r="E499" s="187"/>
      <c r="F499" s="188"/>
    </row>
    <row r="500" spans="1:6" ht="19.899999999999999" customHeight="1">
      <c r="A500" s="23">
        <v>2</v>
      </c>
      <c r="B500" s="24" t="s">
        <v>418</v>
      </c>
      <c r="C500" s="23">
        <v>10.5</v>
      </c>
      <c r="D500" s="26" t="str">
        <f t="shared" ref="D500:D502" si="45">IF(C500&gt;=18,"A1",IF(C500&gt;=16,"A2",IF(C500&gt;=14,"B1",IF(C500&gt;=12,"B2",IF(C500&gt;=10,"C1",IF(C500&gt;=8,"C2",IF(C500&gt;=6.5,"D","E")))))))</f>
        <v>C1</v>
      </c>
      <c r="E500" s="191"/>
      <c r="F500" s="241"/>
    </row>
    <row r="501" spans="1:6" ht="19.899999999999999" customHeight="1">
      <c r="A501" s="23">
        <v>3</v>
      </c>
      <c r="B501" s="24" t="s">
        <v>419</v>
      </c>
      <c r="C501" s="23">
        <v>10</v>
      </c>
      <c r="D501" s="26" t="str">
        <f t="shared" si="45"/>
        <v>C1</v>
      </c>
      <c r="E501" s="191"/>
      <c r="F501" s="241"/>
    </row>
    <row r="502" spans="1:6" ht="19.899999999999999" customHeight="1">
      <c r="A502" s="23">
        <v>4</v>
      </c>
      <c r="B502" s="24" t="s">
        <v>420</v>
      </c>
      <c r="C502" s="23">
        <v>5</v>
      </c>
      <c r="D502" s="26" t="str">
        <f t="shared" si="45"/>
        <v>E</v>
      </c>
      <c r="E502" s="191"/>
      <c r="F502" s="241"/>
    </row>
    <row r="503" spans="1:6" ht="19.899999999999999" customHeight="1">
      <c r="A503" s="23">
        <v>5</v>
      </c>
      <c r="B503" s="24" t="s">
        <v>421</v>
      </c>
      <c r="C503" s="23">
        <v>9</v>
      </c>
      <c r="D503" s="26" t="str">
        <f t="shared" ref="D503:D504" si="46">IF(C503&gt;=18,"A1",IF(C503&gt;=16,"A2",IF(C503&gt;=14,"B1",IF(C503&gt;=12,"B2",IF(C503&gt;=10,"C1",IF(C503&gt;=8,"C2",IF(C503&gt;=6.5,"D","E")))))))</f>
        <v>C2</v>
      </c>
      <c r="E503" s="191"/>
      <c r="F503" s="241"/>
    </row>
    <row r="504" spans="1:6" ht="19.899999999999999" customHeight="1">
      <c r="A504" s="23">
        <v>6</v>
      </c>
      <c r="B504" s="24" t="s">
        <v>510</v>
      </c>
      <c r="C504" s="23">
        <v>11.5</v>
      </c>
      <c r="D504" s="26" t="str">
        <f t="shared" si="46"/>
        <v>C1</v>
      </c>
      <c r="E504" s="191"/>
      <c r="F504" s="241"/>
    </row>
    <row r="505" spans="1:6" ht="19.899999999999999" customHeight="1">
      <c r="A505" s="22"/>
      <c r="B505" s="22"/>
      <c r="C505" s="23"/>
      <c r="D505" s="22"/>
      <c r="E505" s="191"/>
      <c r="F505" s="241"/>
    </row>
    <row r="506" spans="1:6" ht="19.899999999999999" customHeight="1">
      <c r="A506" s="22"/>
      <c r="B506" s="23" t="s">
        <v>401</v>
      </c>
      <c r="C506" s="23">
        <f>SUM(C499:C503)</f>
        <v>46</v>
      </c>
      <c r="D506" s="22"/>
      <c r="E506" s="191"/>
      <c r="F506" s="241"/>
    </row>
    <row r="507" spans="1:6" ht="19.899999999999999" customHeight="1">
      <c r="A507" s="22"/>
      <c r="B507" s="27" t="s">
        <v>423</v>
      </c>
      <c r="C507" s="28">
        <f>C506*100/100</f>
        <v>46</v>
      </c>
      <c r="D507" s="22"/>
      <c r="E507" s="191"/>
      <c r="F507" s="241"/>
    </row>
    <row r="508" spans="1:6" ht="19.899999999999999" customHeight="1">
      <c r="A508" s="168" t="s">
        <v>512</v>
      </c>
      <c r="B508" s="168" t="s">
        <v>425</v>
      </c>
      <c r="C508" s="168"/>
      <c r="D508" s="170" t="s">
        <v>426</v>
      </c>
      <c r="E508" s="171"/>
      <c r="F508" s="237"/>
    </row>
    <row r="509" spans="1:6" ht="19.899999999999999" customHeight="1">
      <c r="A509" s="168"/>
      <c r="B509" s="168"/>
      <c r="C509" s="168"/>
      <c r="D509" s="238"/>
      <c r="E509" s="239"/>
      <c r="F509" s="240"/>
    </row>
    <row r="511" spans="1:6" ht="19.899999999999999" customHeight="1">
      <c r="A511" s="22"/>
      <c r="B511" s="185" t="s">
        <v>405</v>
      </c>
      <c r="C511" s="185"/>
      <c r="D511" s="185"/>
      <c r="E511" s="185"/>
      <c r="F511" s="185"/>
    </row>
    <row r="512" spans="1:6" ht="19.899999999999999" customHeight="1">
      <c r="A512" s="22"/>
      <c r="B512" s="185" t="s">
        <v>406</v>
      </c>
      <c r="C512" s="185"/>
      <c r="D512" s="185"/>
      <c r="E512" s="185"/>
      <c r="F512" s="185"/>
    </row>
    <row r="513" spans="1:6" ht="19.899999999999999" customHeight="1">
      <c r="A513" s="22"/>
      <c r="B513" s="185" t="s">
        <v>407</v>
      </c>
      <c r="C513" s="185"/>
      <c r="D513" s="185"/>
      <c r="E513" s="185"/>
      <c r="F513" s="185"/>
    </row>
    <row r="514" spans="1:6" ht="19.899999999999999" customHeight="1">
      <c r="A514" s="22"/>
      <c r="B514" s="189" t="s">
        <v>428</v>
      </c>
      <c r="C514" s="189"/>
      <c r="D514" s="189"/>
      <c r="E514" s="189"/>
      <c r="F514" s="189"/>
    </row>
    <row r="515" spans="1:6" ht="19.899999999999999" customHeight="1">
      <c r="A515" s="22"/>
      <c r="B515" s="185" t="s">
        <v>507</v>
      </c>
      <c r="C515" s="185"/>
      <c r="D515" s="185"/>
      <c r="E515" s="185"/>
      <c r="F515" s="185"/>
    </row>
    <row r="516" spans="1:6" ht="19.899999999999999" customHeight="1">
      <c r="A516" s="185" t="s">
        <v>410</v>
      </c>
      <c r="B516" s="185"/>
      <c r="C516" s="185"/>
      <c r="D516" s="185"/>
      <c r="E516" s="185"/>
      <c r="F516" s="185"/>
    </row>
    <row r="517" spans="1:6" ht="19.899999999999999" customHeight="1">
      <c r="A517" s="22" t="s">
        <v>411</v>
      </c>
      <c r="B517" s="187" t="s">
        <v>207</v>
      </c>
      <c r="C517" s="188"/>
      <c r="D517" s="25"/>
      <c r="E517" s="185"/>
      <c r="F517" s="185"/>
    </row>
    <row r="518" spans="1:6" ht="19.899999999999999" customHeight="1">
      <c r="A518" s="22" t="s">
        <v>31</v>
      </c>
      <c r="B518" s="187" t="s">
        <v>299</v>
      </c>
      <c r="C518" s="188"/>
      <c r="D518" s="22" t="s">
        <v>508</v>
      </c>
      <c r="E518" s="185">
        <v>25</v>
      </c>
      <c r="F518" s="185"/>
    </row>
    <row r="519" spans="1:6" ht="19.899999999999999" customHeight="1">
      <c r="A519" s="23" t="s">
        <v>413</v>
      </c>
      <c r="B519" s="23" t="s">
        <v>414</v>
      </c>
      <c r="C519" s="23" t="s">
        <v>415</v>
      </c>
      <c r="D519" s="23" t="s">
        <v>416</v>
      </c>
      <c r="E519" s="189"/>
      <c r="F519" s="189"/>
    </row>
    <row r="520" spans="1:6" ht="19.899999999999999" customHeight="1">
      <c r="A520" s="23">
        <v>1</v>
      </c>
      <c r="B520" s="24" t="s">
        <v>417</v>
      </c>
      <c r="C520" s="23">
        <v>16.5</v>
      </c>
      <c r="D520" s="26" t="str">
        <f>IF(C520&gt;=18,"A1",IF(C520&gt;=16,"A2",IF(C520&gt;=14,"B1",IF(C520&gt;=12,"B2",IF(C520&gt;=10,"C1",IF(C520&gt;=8,"C2",IF(C520&gt;=6.5,"D","E")))))))</f>
        <v>A2</v>
      </c>
      <c r="E520" s="187"/>
      <c r="F520" s="188"/>
    </row>
    <row r="521" spans="1:6" ht="19.899999999999999" customHeight="1">
      <c r="A521" s="23">
        <v>2</v>
      </c>
      <c r="B521" s="24" t="s">
        <v>418</v>
      </c>
      <c r="C521" s="23">
        <v>16.5</v>
      </c>
      <c r="D521" s="26" t="str">
        <f t="shared" ref="D521:D523" si="47">IF(C521&gt;=18,"A1",IF(C521&gt;=16,"A2",IF(C521&gt;=14,"B1",IF(C521&gt;=12,"B2",IF(C521&gt;=10,"C1",IF(C521&gt;=8,"C2",IF(C521&gt;=6.5,"D","E")))))))</f>
        <v>A2</v>
      </c>
      <c r="E521" s="191"/>
      <c r="F521" s="241"/>
    </row>
    <row r="522" spans="1:6" ht="19.899999999999999" customHeight="1">
      <c r="A522" s="23">
        <v>3</v>
      </c>
      <c r="B522" s="24" t="s">
        <v>419</v>
      </c>
      <c r="C522" s="23">
        <v>19.5</v>
      </c>
      <c r="D522" s="26" t="str">
        <f t="shared" si="47"/>
        <v>A1</v>
      </c>
      <c r="E522" s="191"/>
      <c r="F522" s="241"/>
    </row>
    <row r="523" spans="1:6" ht="19.899999999999999" customHeight="1">
      <c r="A523" s="23">
        <v>4</v>
      </c>
      <c r="B523" s="24" t="s">
        <v>420</v>
      </c>
      <c r="C523" s="23">
        <v>16.5</v>
      </c>
      <c r="D523" s="26" t="str">
        <f t="shared" si="47"/>
        <v>A2</v>
      </c>
      <c r="E523" s="191"/>
      <c r="F523" s="241"/>
    </row>
    <row r="524" spans="1:6" ht="19.899999999999999" customHeight="1">
      <c r="A524" s="23">
        <v>5</v>
      </c>
      <c r="B524" s="24" t="s">
        <v>421</v>
      </c>
      <c r="C524" s="23">
        <v>19</v>
      </c>
      <c r="D524" s="26" t="str">
        <f t="shared" ref="D524:D525" si="48">IF(C524&gt;=18,"A1",IF(C524&gt;=16,"A2",IF(C524&gt;=14,"B1",IF(C524&gt;=12,"B2",IF(C524&gt;=10,"C1",IF(C524&gt;=8,"C2",IF(C524&gt;=6.5,"D","E")))))))</f>
        <v>A1</v>
      </c>
      <c r="E524" s="191"/>
      <c r="F524" s="241"/>
    </row>
    <row r="525" spans="1:6" ht="19.899999999999999" customHeight="1">
      <c r="A525" s="23">
        <v>6</v>
      </c>
      <c r="B525" s="24" t="s">
        <v>510</v>
      </c>
      <c r="C525" s="23">
        <v>19.5</v>
      </c>
      <c r="D525" s="26" t="str">
        <f t="shared" si="48"/>
        <v>A1</v>
      </c>
      <c r="E525" s="191"/>
      <c r="F525" s="241"/>
    </row>
    <row r="526" spans="1:6" ht="19.899999999999999" customHeight="1">
      <c r="A526" s="22"/>
      <c r="B526" s="22"/>
      <c r="C526" s="23"/>
      <c r="D526" s="22"/>
      <c r="E526" s="191"/>
      <c r="F526" s="241"/>
    </row>
    <row r="527" spans="1:6" ht="19.899999999999999" customHeight="1">
      <c r="A527" s="22"/>
      <c r="B527" s="23" t="s">
        <v>401</v>
      </c>
      <c r="C527" s="23">
        <f>SUM(C520:C524)</f>
        <v>88</v>
      </c>
      <c r="D527" s="22"/>
      <c r="E527" s="191"/>
      <c r="F527" s="241"/>
    </row>
    <row r="528" spans="1:6" ht="19.899999999999999" customHeight="1">
      <c r="A528" s="22"/>
      <c r="B528" s="27" t="s">
        <v>423</v>
      </c>
      <c r="C528" s="28">
        <f>C527*100/100</f>
        <v>88</v>
      </c>
      <c r="D528" s="22"/>
      <c r="E528" s="191"/>
      <c r="F528" s="241"/>
    </row>
    <row r="529" spans="1:6" ht="19.899999999999999" customHeight="1">
      <c r="A529" s="168" t="s">
        <v>512</v>
      </c>
      <c r="B529" s="168" t="s">
        <v>425</v>
      </c>
      <c r="C529" s="168"/>
      <c r="D529" s="170" t="s">
        <v>426</v>
      </c>
      <c r="E529" s="171"/>
      <c r="F529" s="237"/>
    </row>
    <row r="530" spans="1:6" ht="19.899999999999999" customHeight="1">
      <c r="A530" s="168"/>
      <c r="B530" s="168"/>
      <c r="C530" s="168"/>
      <c r="D530" s="238"/>
      <c r="E530" s="239"/>
      <c r="F530" s="240"/>
    </row>
    <row r="532" spans="1:6" ht="19.899999999999999" customHeight="1">
      <c r="A532" s="22"/>
      <c r="B532" s="185" t="s">
        <v>405</v>
      </c>
      <c r="C532" s="185"/>
      <c r="D532" s="185"/>
      <c r="E532" s="185"/>
      <c r="F532" s="185"/>
    </row>
    <row r="533" spans="1:6" ht="19.899999999999999" customHeight="1">
      <c r="A533" s="22"/>
      <c r="B533" s="185" t="s">
        <v>406</v>
      </c>
      <c r="C533" s="185"/>
      <c r="D533" s="185"/>
      <c r="E533" s="185"/>
      <c r="F533" s="185"/>
    </row>
    <row r="534" spans="1:6" ht="19.899999999999999" customHeight="1">
      <c r="A534" s="22"/>
      <c r="B534" s="185" t="s">
        <v>407</v>
      </c>
      <c r="C534" s="185"/>
      <c r="D534" s="185"/>
      <c r="E534" s="185"/>
      <c r="F534" s="185"/>
    </row>
    <row r="535" spans="1:6" ht="19.899999999999999" customHeight="1">
      <c r="A535" s="22"/>
      <c r="B535" s="189" t="s">
        <v>428</v>
      </c>
      <c r="C535" s="189"/>
      <c r="D535" s="189"/>
      <c r="E535" s="189"/>
      <c r="F535" s="189"/>
    </row>
    <row r="536" spans="1:6" ht="19.899999999999999" customHeight="1">
      <c r="A536" s="22"/>
      <c r="B536" s="185" t="s">
        <v>507</v>
      </c>
      <c r="C536" s="185"/>
      <c r="D536" s="185"/>
      <c r="E536" s="185"/>
      <c r="F536" s="185"/>
    </row>
    <row r="537" spans="1:6" ht="19.899999999999999" customHeight="1">
      <c r="A537" s="185" t="s">
        <v>410</v>
      </c>
      <c r="B537" s="185"/>
      <c r="C537" s="185"/>
      <c r="D537" s="185"/>
      <c r="E537" s="185"/>
      <c r="F537" s="185"/>
    </row>
    <row r="538" spans="1:6" ht="19.899999999999999" customHeight="1">
      <c r="A538" s="22" t="s">
        <v>411</v>
      </c>
      <c r="B538" s="187" t="s">
        <v>207</v>
      </c>
      <c r="C538" s="188"/>
      <c r="D538" s="25"/>
      <c r="E538" s="185"/>
      <c r="F538" s="185"/>
    </row>
    <row r="539" spans="1:6" ht="19.899999999999999" customHeight="1">
      <c r="A539" s="22" t="s">
        <v>31</v>
      </c>
      <c r="B539" s="187" t="s">
        <v>309</v>
      </c>
      <c r="C539" s="188"/>
      <c r="D539" s="22" t="s">
        <v>508</v>
      </c>
      <c r="E539" s="185">
        <v>26</v>
      </c>
      <c r="F539" s="185"/>
    </row>
    <row r="540" spans="1:6" ht="19.899999999999999" customHeight="1">
      <c r="A540" s="23" t="s">
        <v>413</v>
      </c>
      <c r="B540" s="23" t="s">
        <v>414</v>
      </c>
      <c r="C540" s="23" t="s">
        <v>415</v>
      </c>
      <c r="D540" s="23" t="s">
        <v>416</v>
      </c>
      <c r="E540" s="189"/>
      <c r="F540" s="189"/>
    </row>
    <row r="541" spans="1:6" ht="19.899999999999999" customHeight="1">
      <c r="A541" s="23">
        <v>1</v>
      </c>
      <c r="B541" s="24" t="s">
        <v>417</v>
      </c>
      <c r="C541" s="23">
        <v>17</v>
      </c>
      <c r="D541" s="26" t="str">
        <f>IF(C541&gt;=18,"A1",IF(C541&gt;=16,"A2",IF(C541&gt;=14,"B1",IF(C541&gt;=12,"B2",IF(C541&gt;=10,"C1",IF(C541&gt;=8,"C2",IF(C541&gt;=6.5,"D","E")))))))</f>
        <v>A2</v>
      </c>
      <c r="E541" s="187"/>
      <c r="F541" s="188"/>
    </row>
    <row r="542" spans="1:6" ht="19.899999999999999" customHeight="1">
      <c r="A542" s="23">
        <v>2</v>
      </c>
      <c r="B542" s="24" t="s">
        <v>418</v>
      </c>
      <c r="C542" s="23">
        <v>17</v>
      </c>
      <c r="D542" s="26" t="str">
        <f t="shared" ref="D542:D544" si="49">IF(C542&gt;=18,"A1",IF(C542&gt;=16,"A2",IF(C542&gt;=14,"B1",IF(C542&gt;=12,"B2",IF(C542&gt;=10,"C1",IF(C542&gt;=8,"C2",IF(C542&gt;=6.5,"D","E")))))))</f>
        <v>A2</v>
      </c>
      <c r="E542" s="191"/>
      <c r="F542" s="241"/>
    </row>
    <row r="543" spans="1:6" ht="19.899999999999999" customHeight="1">
      <c r="A543" s="23">
        <v>3</v>
      </c>
      <c r="B543" s="24" t="s">
        <v>419</v>
      </c>
      <c r="C543" s="23">
        <v>18</v>
      </c>
      <c r="D543" s="26" t="str">
        <f t="shared" si="49"/>
        <v>A1</v>
      </c>
      <c r="E543" s="191"/>
      <c r="F543" s="241"/>
    </row>
    <row r="544" spans="1:6" ht="19.899999999999999" customHeight="1">
      <c r="A544" s="23">
        <v>4</v>
      </c>
      <c r="B544" s="24" t="s">
        <v>420</v>
      </c>
      <c r="C544" s="23">
        <v>19</v>
      </c>
      <c r="D544" s="26" t="str">
        <f t="shared" si="49"/>
        <v>A1</v>
      </c>
      <c r="E544" s="191"/>
      <c r="F544" s="241"/>
    </row>
    <row r="545" spans="1:6" ht="19.899999999999999" customHeight="1">
      <c r="A545" s="23">
        <v>5</v>
      </c>
      <c r="B545" s="24" t="s">
        <v>421</v>
      </c>
      <c r="C545" s="23">
        <v>20</v>
      </c>
      <c r="D545" s="26" t="str">
        <f t="shared" ref="D545:D546" si="50">IF(C545&gt;=18,"A1",IF(C545&gt;=16,"A2",IF(C545&gt;=14,"B1",IF(C545&gt;=12,"B2",IF(C545&gt;=10,"C1",IF(C545&gt;=8,"C2",IF(C545&gt;=6.5,"D","E")))))))</f>
        <v>A1</v>
      </c>
      <c r="E545" s="191"/>
      <c r="F545" s="241"/>
    </row>
    <row r="546" spans="1:6" ht="19.899999999999999" customHeight="1">
      <c r="A546" s="23">
        <v>6</v>
      </c>
      <c r="B546" s="24" t="s">
        <v>510</v>
      </c>
      <c r="C546" s="23">
        <v>20</v>
      </c>
      <c r="D546" s="26" t="str">
        <f t="shared" si="50"/>
        <v>A1</v>
      </c>
      <c r="E546" s="191"/>
      <c r="F546" s="241"/>
    </row>
    <row r="547" spans="1:6" ht="19.899999999999999" customHeight="1">
      <c r="A547" s="22"/>
      <c r="B547" s="22"/>
      <c r="C547" s="23"/>
      <c r="D547" s="22"/>
      <c r="E547" s="191"/>
      <c r="F547" s="241"/>
    </row>
    <row r="548" spans="1:6" ht="19.899999999999999" customHeight="1">
      <c r="A548" s="22"/>
      <c r="B548" s="23" t="s">
        <v>401</v>
      </c>
      <c r="C548" s="23">
        <f>SUM(C541:C545)</f>
        <v>91</v>
      </c>
      <c r="D548" s="22"/>
      <c r="E548" s="191"/>
      <c r="F548" s="241"/>
    </row>
    <row r="549" spans="1:6" ht="19.899999999999999" customHeight="1">
      <c r="A549" s="22"/>
      <c r="B549" s="27" t="s">
        <v>423</v>
      </c>
      <c r="C549" s="28">
        <f>C548*100/100</f>
        <v>91</v>
      </c>
      <c r="D549" s="22"/>
      <c r="E549" s="191"/>
      <c r="F549" s="241"/>
    </row>
    <row r="550" spans="1:6" ht="19.899999999999999" customHeight="1">
      <c r="A550" s="168" t="s">
        <v>512</v>
      </c>
      <c r="B550" s="168" t="s">
        <v>425</v>
      </c>
      <c r="C550" s="168"/>
      <c r="D550" s="170" t="s">
        <v>426</v>
      </c>
      <c r="E550" s="171"/>
      <c r="F550" s="237"/>
    </row>
    <row r="551" spans="1:6" ht="19.899999999999999" customHeight="1">
      <c r="A551" s="168"/>
      <c r="B551" s="168"/>
      <c r="C551" s="168"/>
      <c r="D551" s="238"/>
      <c r="E551" s="239"/>
      <c r="F551" s="240"/>
    </row>
    <row r="553" spans="1:6" ht="19.899999999999999" customHeight="1">
      <c r="A553" s="22"/>
      <c r="B553" s="185" t="s">
        <v>405</v>
      </c>
      <c r="C553" s="185"/>
      <c r="D553" s="185"/>
      <c r="E553" s="185"/>
      <c r="F553" s="185"/>
    </row>
    <row r="554" spans="1:6" ht="19.899999999999999" customHeight="1">
      <c r="A554" s="22"/>
      <c r="B554" s="185" t="s">
        <v>406</v>
      </c>
      <c r="C554" s="185"/>
      <c r="D554" s="185"/>
      <c r="E554" s="185"/>
      <c r="F554" s="185"/>
    </row>
    <row r="555" spans="1:6" ht="19.899999999999999" customHeight="1">
      <c r="A555" s="22"/>
      <c r="B555" s="185" t="s">
        <v>407</v>
      </c>
      <c r="C555" s="185"/>
      <c r="D555" s="185"/>
      <c r="E555" s="185"/>
      <c r="F555" s="185"/>
    </row>
    <row r="556" spans="1:6" ht="19.899999999999999" customHeight="1">
      <c r="A556" s="22"/>
      <c r="B556" s="189" t="s">
        <v>428</v>
      </c>
      <c r="C556" s="189"/>
      <c r="D556" s="189"/>
      <c r="E556" s="189"/>
      <c r="F556" s="189"/>
    </row>
    <row r="557" spans="1:6" ht="19.899999999999999" customHeight="1">
      <c r="A557" s="22"/>
      <c r="B557" s="185" t="s">
        <v>507</v>
      </c>
      <c r="C557" s="185"/>
      <c r="D557" s="185"/>
      <c r="E557" s="185"/>
      <c r="F557" s="185"/>
    </row>
    <row r="558" spans="1:6" ht="19.899999999999999" customHeight="1">
      <c r="A558" s="185" t="s">
        <v>410</v>
      </c>
      <c r="B558" s="185"/>
      <c r="C558" s="185"/>
      <c r="D558" s="185"/>
      <c r="E558" s="185"/>
      <c r="F558" s="185"/>
    </row>
    <row r="559" spans="1:6" ht="19.899999999999999" customHeight="1">
      <c r="A559" s="22" t="s">
        <v>411</v>
      </c>
      <c r="B559" s="187" t="s">
        <v>207</v>
      </c>
      <c r="C559" s="188"/>
      <c r="D559" s="25"/>
      <c r="E559" s="185"/>
      <c r="F559" s="185"/>
    </row>
    <row r="560" spans="1:6" ht="19.899999999999999" customHeight="1">
      <c r="A560" s="22" t="s">
        <v>31</v>
      </c>
      <c r="B560" s="187" t="s">
        <v>325</v>
      </c>
      <c r="C560" s="188"/>
      <c r="D560" s="22" t="s">
        <v>508</v>
      </c>
      <c r="E560" s="185">
        <v>27</v>
      </c>
      <c r="F560" s="185"/>
    </row>
    <row r="561" spans="1:6" ht="19.899999999999999" customHeight="1">
      <c r="A561" s="23" t="s">
        <v>413</v>
      </c>
      <c r="B561" s="23" t="s">
        <v>414</v>
      </c>
      <c r="C561" s="23" t="s">
        <v>415</v>
      </c>
      <c r="D561" s="23" t="s">
        <v>416</v>
      </c>
      <c r="E561" s="189"/>
      <c r="F561" s="189"/>
    </row>
    <row r="562" spans="1:6" ht="19.899999999999999" customHeight="1">
      <c r="A562" s="23">
        <v>1</v>
      </c>
      <c r="B562" s="24" t="s">
        <v>417</v>
      </c>
      <c r="C562" s="23">
        <v>14</v>
      </c>
      <c r="D562" s="26" t="str">
        <f>IF(C562&gt;=18,"A1",IF(C562&gt;=16,"A2",IF(C562&gt;=14,"B1",IF(C562&gt;=12,"B2",IF(C562&gt;=10,"C1",IF(C562&gt;=8,"C2",IF(C562&gt;=6.5,"D","E")))))))</f>
        <v>B1</v>
      </c>
      <c r="E562" s="187"/>
      <c r="F562" s="188"/>
    </row>
    <row r="563" spans="1:6" ht="19.899999999999999" customHeight="1">
      <c r="A563" s="23">
        <v>2</v>
      </c>
      <c r="B563" s="24" t="s">
        <v>418</v>
      </c>
      <c r="C563" s="23">
        <v>15</v>
      </c>
      <c r="D563" s="26" t="str">
        <f t="shared" ref="D563:D565" si="51">IF(C563&gt;=18,"A1",IF(C563&gt;=16,"A2",IF(C563&gt;=14,"B1",IF(C563&gt;=12,"B2",IF(C563&gt;=10,"C1",IF(C563&gt;=8,"C2",IF(C563&gt;=6.5,"D","E")))))))</f>
        <v>B1</v>
      </c>
      <c r="E563" s="191"/>
      <c r="F563" s="241"/>
    </row>
    <row r="564" spans="1:6" ht="19.899999999999999" customHeight="1">
      <c r="A564" s="23">
        <v>3</v>
      </c>
      <c r="B564" s="24" t="s">
        <v>419</v>
      </c>
      <c r="C564" s="23">
        <v>10</v>
      </c>
      <c r="D564" s="26" t="str">
        <f t="shared" si="51"/>
        <v>C1</v>
      </c>
      <c r="E564" s="191"/>
      <c r="F564" s="241"/>
    </row>
    <row r="565" spans="1:6" ht="19.899999999999999" customHeight="1">
      <c r="A565" s="23">
        <v>4</v>
      </c>
      <c r="B565" s="24" t="s">
        <v>420</v>
      </c>
      <c r="C565" s="23">
        <v>4</v>
      </c>
      <c r="D565" s="26" t="str">
        <f t="shared" si="51"/>
        <v>E</v>
      </c>
      <c r="E565" s="191"/>
      <c r="F565" s="241"/>
    </row>
    <row r="566" spans="1:6" ht="19.899999999999999" customHeight="1">
      <c r="A566" s="23">
        <v>5</v>
      </c>
      <c r="B566" s="24" t="s">
        <v>421</v>
      </c>
      <c r="C566" s="23">
        <v>10.5</v>
      </c>
      <c r="D566" s="26" t="str">
        <f t="shared" ref="D566:D567" si="52">IF(C566&gt;=18,"A1",IF(C566&gt;=16,"A2",IF(C566&gt;=14,"B1",IF(C566&gt;=12,"B2",IF(C566&gt;=10,"C1",IF(C566&gt;=8,"C2",IF(C566&gt;=6.5,"D","E")))))))</f>
        <v>C1</v>
      </c>
      <c r="E566" s="191"/>
      <c r="F566" s="241"/>
    </row>
    <row r="567" spans="1:6" ht="19.899999999999999" customHeight="1">
      <c r="A567" s="23">
        <v>6</v>
      </c>
      <c r="B567" s="24" t="s">
        <v>510</v>
      </c>
      <c r="C567" s="23">
        <v>12</v>
      </c>
      <c r="D567" s="26" t="str">
        <f t="shared" si="52"/>
        <v>B2</v>
      </c>
      <c r="E567" s="191"/>
      <c r="F567" s="241"/>
    </row>
    <row r="568" spans="1:6" ht="19.899999999999999" customHeight="1">
      <c r="A568" s="22"/>
      <c r="B568" s="22"/>
      <c r="C568" s="23"/>
      <c r="D568" s="22"/>
      <c r="E568" s="191"/>
      <c r="F568" s="241"/>
    </row>
    <row r="569" spans="1:6" ht="19.899999999999999" customHeight="1">
      <c r="A569" s="22"/>
      <c r="B569" s="23" t="s">
        <v>401</v>
      </c>
      <c r="C569" s="23">
        <f>SUM(C562:C566)</f>
        <v>53.5</v>
      </c>
      <c r="D569" s="22"/>
      <c r="E569" s="191"/>
      <c r="F569" s="241"/>
    </row>
    <row r="570" spans="1:6" ht="19.899999999999999" customHeight="1">
      <c r="A570" s="22"/>
      <c r="B570" s="27" t="s">
        <v>423</v>
      </c>
      <c r="C570" s="28">
        <f>C569*100/100</f>
        <v>53.5</v>
      </c>
      <c r="D570" s="22"/>
      <c r="E570" s="191"/>
      <c r="F570" s="241"/>
    </row>
    <row r="571" spans="1:6" ht="19.899999999999999" customHeight="1">
      <c r="A571" s="168" t="s">
        <v>512</v>
      </c>
      <c r="B571" s="168" t="s">
        <v>425</v>
      </c>
      <c r="C571" s="168"/>
      <c r="D571" s="170" t="s">
        <v>426</v>
      </c>
      <c r="E571" s="171"/>
      <c r="F571" s="237"/>
    </row>
    <row r="572" spans="1:6" ht="19.899999999999999" customHeight="1">
      <c r="A572" s="168"/>
      <c r="B572" s="168"/>
      <c r="C572" s="168"/>
      <c r="D572" s="238"/>
      <c r="E572" s="239"/>
      <c r="F572" s="240"/>
    </row>
    <row r="574" spans="1:6" ht="19.899999999999999" customHeight="1">
      <c r="A574" s="22"/>
      <c r="B574" s="185" t="s">
        <v>405</v>
      </c>
      <c r="C574" s="185"/>
      <c r="D574" s="185"/>
      <c r="E574" s="185"/>
      <c r="F574" s="185"/>
    </row>
    <row r="575" spans="1:6" ht="19.899999999999999" customHeight="1">
      <c r="A575" s="22"/>
      <c r="B575" s="185" t="s">
        <v>406</v>
      </c>
      <c r="C575" s="185"/>
      <c r="D575" s="185"/>
      <c r="E575" s="185"/>
      <c r="F575" s="185"/>
    </row>
    <row r="576" spans="1:6" ht="19.899999999999999" customHeight="1">
      <c r="A576" s="22"/>
      <c r="B576" s="185" t="s">
        <v>407</v>
      </c>
      <c r="C576" s="185"/>
      <c r="D576" s="185"/>
      <c r="E576" s="185"/>
      <c r="F576" s="185"/>
    </row>
    <row r="577" spans="1:6" ht="19.899999999999999" customHeight="1">
      <c r="A577" s="22"/>
      <c r="B577" s="189" t="s">
        <v>428</v>
      </c>
      <c r="C577" s="189"/>
      <c r="D577" s="189"/>
      <c r="E577" s="189"/>
      <c r="F577" s="189"/>
    </row>
    <row r="578" spans="1:6" ht="19.899999999999999" customHeight="1">
      <c r="A578" s="22"/>
      <c r="B578" s="185" t="s">
        <v>507</v>
      </c>
      <c r="C578" s="185"/>
      <c r="D578" s="185"/>
      <c r="E578" s="185"/>
      <c r="F578" s="185"/>
    </row>
    <row r="579" spans="1:6" ht="19.899999999999999" customHeight="1">
      <c r="A579" s="185" t="s">
        <v>410</v>
      </c>
      <c r="B579" s="185"/>
      <c r="C579" s="185"/>
      <c r="D579" s="185"/>
      <c r="E579" s="185"/>
      <c r="F579" s="185"/>
    </row>
    <row r="580" spans="1:6" ht="19.899999999999999" customHeight="1">
      <c r="A580" s="22" t="s">
        <v>411</v>
      </c>
      <c r="B580" s="187" t="s">
        <v>207</v>
      </c>
      <c r="C580" s="188"/>
      <c r="D580" s="25"/>
      <c r="E580" s="185"/>
      <c r="F580" s="185"/>
    </row>
    <row r="581" spans="1:6" ht="19.899999999999999" customHeight="1">
      <c r="A581" s="22" t="s">
        <v>31</v>
      </c>
      <c r="B581" s="187" t="s">
        <v>339</v>
      </c>
      <c r="C581" s="188"/>
      <c r="D581" s="22" t="s">
        <v>508</v>
      </c>
      <c r="E581" s="185">
        <v>28</v>
      </c>
      <c r="F581" s="185"/>
    </row>
    <row r="582" spans="1:6" ht="19.899999999999999" customHeight="1">
      <c r="A582" s="23" t="s">
        <v>413</v>
      </c>
      <c r="B582" s="23" t="s">
        <v>414</v>
      </c>
      <c r="C582" s="23" t="s">
        <v>415</v>
      </c>
      <c r="D582" s="23" t="s">
        <v>416</v>
      </c>
      <c r="E582" s="189"/>
      <c r="F582" s="189"/>
    </row>
    <row r="583" spans="1:6" ht="19.899999999999999" customHeight="1">
      <c r="A583" s="23">
        <v>1</v>
      </c>
      <c r="B583" s="24" t="s">
        <v>417</v>
      </c>
      <c r="C583" s="23"/>
      <c r="D583" s="26" t="str">
        <f>IF(C583&gt;=18,"A1",IF(C583&gt;=16,"A2",IF(C583&gt;=14,"B1",IF(C583&gt;=12,"B2",IF(C583&gt;=10,"C1",IF(C583&gt;=8,"C2",IF(C583&gt;=6.5,"D","E")))))))</f>
        <v>E</v>
      </c>
      <c r="E583" s="187"/>
      <c r="F583" s="188"/>
    </row>
    <row r="584" spans="1:6" ht="19.899999999999999" customHeight="1">
      <c r="A584" s="23">
        <v>2</v>
      </c>
      <c r="B584" s="24" t="s">
        <v>418</v>
      </c>
      <c r="C584" s="23"/>
      <c r="D584" s="26" t="str">
        <f t="shared" ref="D584:D585" si="53">IF(C584&gt;=18,"A1",IF(C584&gt;=16,"A2",IF(C584&gt;=14,"B1",IF(C584&gt;=12,"B2",IF(C584&gt;=10,"C1",IF(C584&gt;=8,"C2",IF(C584&gt;=6.5,"D","E")))))))</f>
        <v>E</v>
      </c>
      <c r="E584" s="191"/>
      <c r="F584" s="241"/>
    </row>
    <row r="585" spans="1:6" ht="19.899999999999999" customHeight="1">
      <c r="A585" s="23">
        <v>3</v>
      </c>
      <c r="B585" s="24" t="s">
        <v>419</v>
      </c>
      <c r="C585" s="23"/>
      <c r="D585" s="26" t="str">
        <f t="shared" si="53"/>
        <v>E</v>
      </c>
      <c r="E585" s="191"/>
      <c r="F585" s="241"/>
    </row>
    <row r="586" spans="1:6" ht="19.899999999999999" customHeight="1">
      <c r="A586" s="23">
        <v>4</v>
      </c>
      <c r="B586" s="24" t="s">
        <v>420</v>
      </c>
      <c r="C586" s="23"/>
      <c r="D586" s="26"/>
      <c r="E586" s="191"/>
      <c r="F586" s="241"/>
    </row>
    <row r="587" spans="1:6" ht="19.899999999999999" customHeight="1">
      <c r="A587" s="23">
        <v>5</v>
      </c>
      <c r="B587" s="24" t="s">
        <v>421</v>
      </c>
      <c r="C587" s="23"/>
      <c r="D587" s="26" t="str">
        <f t="shared" ref="D587:D588" si="54">IF(C587&gt;=18,"A1",IF(C587&gt;=16,"A2",IF(C587&gt;=14,"B1",IF(C587&gt;=12,"B2",IF(C587&gt;=10,"C1",IF(C587&gt;=8,"C2",IF(C587&gt;=6.5,"D","E")))))))</f>
        <v>E</v>
      </c>
      <c r="E587" s="191"/>
      <c r="F587" s="241"/>
    </row>
    <row r="588" spans="1:6" ht="19.899999999999999" customHeight="1">
      <c r="A588" s="23">
        <v>6</v>
      </c>
      <c r="B588" s="24" t="s">
        <v>510</v>
      </c>
      <c r="C588" s="23"/>
      <c r="D588" s="26" t="str">
        <f t="shared" si="54"/>
        <v>E</v>
      </c>
      <c r="E588" s="191"/>
      <c r="F588" s="241"/>
    </row>
    <row r="589" spans="1:6" ht="19.899999999999999" customHeight="1">
      <c r="A589" s="22"/>
      <c r="B589" s="22"/>
      <c r="C589" s="23"/>
      <c r="D589" s="22"/>
      <c r="E589" s="191"/>
      <c r="F589" s="241"/>
    </row>
    <row r="590" spans="1:6" ht="19.899999999999999" customHeight="1">
      <c r="A590" s="22"/>
      <c r="B590" s="23" t="s">
        <v>401</v>
      </c>
      <c r="C590" s="23">
        <f>SUM(C583:C589)</f>
        <v>0</v>
      </c>
      <c r="D590" s="22"/>
      <c r="E590" s="191"/>
      <c r="F590" s="241"/>
    </row>
    <row r="591" spans="1:6" ht="19.899999999999999" customHeight="1">
      <c r="A591" s="22"/>
      <c r="B591" s="27" t="s">
        <v>423</v>
      </c>
      <c r="C591" s="28"/>
      <c r="D591" s="22"/>
      <c r="E591" s="191"/>
      <c r="F591" s="241"/>
    </row>
    <row r="592" spans="1:6" ht="19.899999999999999" customHeight="1">
      <c r="A592" s="168" t="s">
        <v>512</v>
      </c>
      <c r="B592" s="168" t="s">
        <v>425</v>
      </c>
      <c r="C592" s="168"/>
      <c r="D592" s="170" t="s">
        <v>426</v>
      </c>
      <c r="E592" s="171"/>
      <c r="F592" s="237"/>
    </row>
    <row r="593" spans="1:6" ht="19.899999999999999" customHeight="1">
      <c r="A593" s="168"/>
      <c r="B593" s="168"/>
      <c r="C593" s="168"/>
      <c r="D593" s="238"/>
      <c r="E593" s="239"/>
      <c r="F593" s="240"/>
    </row>
    <row r="595" spans="1:6" ht="19.899999999999999" customHeight="1">
      <c r="A595" s="22"/>
      <c r="B595" s="185" t="s">
        <v>405</v>
      </c>
      <c r="C595" s="185"/>
      <c r="D595" s="185"/>
      <c r="E595" s="185"/>
      <c r="F595" s="185"/>
    </row>
    <row r="596" spans="1:6" ht="19.899999999999999" customHeight="1">
      <c r="A596" s="22"/>
      <c r="B596" s="185" t="s">
        <v>406</v>
      </c>
      <c r="C596" s="185"/>
      <c r="D596" s="185"/>
      <c r="E596" s="185"/>
      <c r="F596" s="185"/>
    </row>
    <row r="597" spans="1:6" ht="19.899999999999999" customHeight="1">
      <c r="A597" s="22"/>
      <c r="B597" s="185" t="s">
        <v>407</v>
      </c>
      <c r="C597" s="185"/>
      <c r="D597" s="185"/>
      <c r="E597" s="185"/>
      <c r="F597" s="185"/>
    </row>
    <row r="598" spans="1:6" ht="19.899999999999999" customHeight="1">
      <c r="A598" s="22"/>
      <c r="B598" s="189" t="s">
        <v>428</v>
      </c>
      <c r="C598" s="189"/>
      <c r="D598" s="189"/>
      <c r="E598" s="189"/>
      <c r="F598" s="189"/>
    </row>
    <row r="599" spans="1:6" ht="19.899999999999999" customHeight="1">
      <c r="A599" s="22"/>
      <c r="B599" s="185" t="s">
        <v>507</v>
      </c>
      <c r="C599" s="185"/>
      <c r="D599" s="185"/>
      <c r="E599" s="185"/>
      <c r="F599" s="185"/>
    </row>
    <row r="600" spans="1:6" ht="19.899999999999999" customHeight="1">
      <c r="A600" s="185" t="s">
        <v>410</v>
      </c>
      <c r="B600" s="185"/>
      <c r="C600" s="185"/>
      <c r="D600" s="185"/>
      <c r="E600" s="185"/>
      <c r="F600" s="185"/>
    </row>
    <row r="601" spans="1:6" ht="19.899999999999999" customHeight="1">
      <c r="A601" s="22" t="s">
        <v>411</v>
      </c>
      <c r="B601" s="187" t="s">
        <v>207</v>
      </c>
      <c r="C601" s="188"/>
      <c r="D601" s="25"/>
      <c r="E601" s="185"/>
      <c r="F601" s="185"/>
    </row>
    <row r="602" spans="1:6" ht="19.899999999999999" customHeight="1">
      <c r="A602" s="22" t="s">
        <v>31</v>
      </c>
      <c r="B602" s="187" t="s">
        <v>350</v>
      </c>
      <c r="C602" s="188"/>
      <c r="D602" s="22" t="s">
        <v>508</v>
      </c>
      <c r="E602" s="185">
        <v>29</v>
      </c>
      <c r="F602" s="185"/>
    </row>
    <row r="603" spans="1:6" ht="19.899999999999999" customHeight="1">
      <c r="A603" s="23" t="s">
        <v>413</v>
      </c>
      <c r="B603" s="23" t="s">
        <v>414</v>
      </c>
      <c r="C603" s="23" t="s">
        <v>415</v>
      </c>
      <c r="D603" s="23" t="s">
        <v>416</v>
      </c>
      <c r="E603" s="189"/>
      <c r="F603" s="189"/>
    </row>
    <row r="604" spans="1:6" ht="19.899999999999999" customHeight="1">
      <c r="A604" s="23">
        <v>1</v>
      </c>
      <c r="B604" s="24" t="s">
        <v>417</v>
      </c>
      <c r="C604" s="23">
        <v>14</v>
      </c>
      <c r="D604" s="26" t="str">
        <f>IF(C604&gt;=18,"A1",IF(C604&gt;=16,"A2",IF(C604&gt;=14,"B1",IF(C604&gt;=12,"B2",IF(C604&gt;=10,"C1",IF(C604&gt;=8,"C2",IF(C604&gt;=6.5,"D","E")))))))</f>
        <v>B1</v>
      </c>
      <c r="E604" s="187"/>
      <c r="F604" s="188"/>
    </row>
    <row r="605" spans="1:6" ht="19.899999999999999" customHeight="1">
      <c r="A605" s="23">
        <v>2</v>
      </c>
      <c r="B605" s="24" t="s">
        <v>418</v>
      </c>
      <c r="C605" s="23">
        <v>12.5</v>
      </c>
      <c r="D605" s="26" t="str">
        <f t="shared" ref="D605:D607" si="55">IF(C605&gt;=18,"A1",IF(C605&gt;=16,"A2",IF(C605&gt;=14,"B1",IF(C605&gt;=12,"B2",IF(C605&gt;=10,"C1",IF(C605&gt;=8,"C2",IF(C605&gt;=6.5,"D","E")))))))</f>
        <v>B2</v>
      </c>
      <c r="E605" s="191"/>
      <c r="F605" s="241"/>
    </row>
    <row r="606" spans="1:6" ht="19.899999999999999" customHeight="1">
      <c r="A606" s="23">
        <v>3</v>
      </c>
      <c r="B606" s="24" t="s">
        <v>419</v>
      </c>
      <c r="C606" s="23">
        <v>9.5</v>
      </c>
      <c r="D606" s="26" t="str">
        <f t="shared" si="55"/>
        <v>C2</v>
      </c>
      <c r="E606" s="191"/>
      <c r="F606" s="241"/>
    </row>
    <row r="607" spans="1:6" ht="19.899999999999999" customHeight="1">
      <c r="A607" s="23">
        <v>4</v>
      </c>
      <c r="B607" s="24" t="s">
        <v>420</v>
      </c>
      <c r="C607" s="23">
        <v>11.5</v>
      </c>
      <c r="D607" s="26" t="str">
        <f t="shared" si="55"/>
        <v>C1</v>
      </c>
      <c r="E607" s="191"/>
      <c r="F607" s="241"/>
    </row>
    <row r="608" spans="1:6" ht="19.899999999999999" customHeight="1">
      <c r="A608" s="23">
        <v>5</v>
      </c>
      <c r="B608" s="24" t="s">
        <v>421</v>
      </c>
      <c r="C608" s="23">
        <v>14.5</v>
      </c>
      <c r="D608" s="26" t="str">
        <f t="shared" ref="D608:D609" si="56">IF(C608&gt;=18,"A1",IF(C608&gt;=16,"A2",IF(C608&gt;=14,"B1",IF(C608&gt;=12,"B2",IF(C608&gt;=10,"C1",IF(C608&gt;=8,"C2",IF(C608&gt;=6.5,"D","E")))))))</f>
        <v>B1</v>
      </c>
      <c r="E608" s="191"/>
      <c r="F608" s="241"/>
    </row>
    <row r="609" spans="1:6" ht="19.899999999999999" customHeight="1">
      <c r="A609" s="23">
        <v>6</v>
      </c>
      <c r="B609" s="24" t="s">
        <v>510</v>
      </c>
      <c r="C609" s="23">
        <v>12</v>
      </c>
      <c r="D609" s="26" t="str">
        <f t="shared" si="56"/>
        <v>B2</v>
      </c>
      <c r="E609" s="191"/>
      <c r="F609" s="241"/>
    </row>
    <row r="610" spans="1:6" ht="19.899999999999999" customHeight="1">
      <c r="A610" s="22"/>
      <c r="B610" s="22"/>
      <c r="C610" s="23"/>
      <c r="D610" s="22"/>
      <c r="E610" s="191"/>
      <c r="F610" s="241"/>
    </row>
    <row r="611" spans="1:6" ht="19.899999999999999" customHeight="1">
      <c r="A611" s="22"/>
      <c r="B611" s="23" t="s">
        <v>401</v>
      </c>
      <c r="C611" s="23">
        <f>SUM(C604:C608)</f>
        <v>62</v>
      </c>
      <c r="D611" s="22"/>
      <c r="E611" s="191"/>
      <c r="F611" s="241"/>
    </row>
    <row r="612" spans="1:6" ht="19.899999999999999" customHeight="1">
      <c r="A612" s="22"/>
      <c r="B612" s="27" t="s">
        <v>423</v>
      </c>
      <c r="C612" s="28">
        <f>C611*100/100</f>
        <v>62</v>
      </c>
      <c r="D612" s="22"/>
      <c r="E612" s="191"/>
      <c r="F612" s="241"/>
    </row>
    <row r="613" spans="1:6" ht="19.899999999999999" customHeight="1">
      <c r="A613" s="168" t="s">
        <v>512</v>
      </c>
      <c r="B613" s="168" t="s">
        <v>425</v>
      </c>
      <c r="C613" s="168"/>
      <c r="D613" s="170" t="s">
        <v>426</v>
      </c>
      <c r="E613" s="171"/>
      <c r="F613" s="237"/>
    </row>
    <row r="614" spans="1:6" ht="19.899999999999999" customHeight="1">
      <c r="A614" s="168"/>
      <c r="B614" s="168"/>
      <c r="C614" s="168"/>
      <c r="D614" s="238"/>
      <c r="E614" s="239"/>
      <c r="F614" s="240"/>
    </row>
    <row r="617" spans="1:6" ht="19.899999999999999" customHeight="1">
      <c r="A617" s="22"/>
      <c r="B617" s="185" t="s">
        <v>405</v>
      </c>
      <c r="C617" s="185"/>
      <c r="D617" s="185"/>
      <c r="E617" s="185"/>
      <c r="F617" s="185"/>
    </row>
    <row r="618" spans="1:6" ht="19.899999999999999" customHeight="1">
      <c r="A618" s="22"/>
      <c r="B618" s="185" t="s">
        <v>406</v>
      </c>
      <c r="C618" s="185"/>
      <c r="D618" s="185"/>
      <c r="E618" s="185"/>
      <c r="F618" s="185"/>
    </row>
    <row r="619" spans="1:6" ht="19.899999999999999" customHeight="1">
      <c r="A619" s="22"/>
      <c r="B619" s="185" t="s">
        <v>407</v>
      </c>
      <c r="C619" s="185"/>
      <c r="D619" s="185"/>
      <c r="E619" s="185"/>
      <c r="F619" s="185"/>
    </row>
    <row r="620" spans="1:6" ht="19.899999999999999" customHeight="1">
      <c r="A620" s="22"/>
      <c r="B620" s="189" t="s">
        <v>428</v>
      </c>
      <c r="C620" s="189"/>
      <c r="D620" s="189"/>
      <c r="E620" s="189"/>
      <c r="F620" s="189"/>
    </row>
    <row r="621" spans="1:6" ht="19.899999999999999" customHeight="1">
      <c r="A621" s="22"/>
      <c r="B621" s="185" t="s">
        <v>507</v>
      </c>
      <c r="C621" s="185"/>
      <c r="D621" s="185"/>
      <c r="E621" s="185"/>
      <c r="F621" s="185"/>
    </row>
    <row r="622" spans="1:6" ht="19.899999999999999" customHeight="1">
      <c r="A622" s="185" t="s">
        <v>410</v>
      </c>
      <c r="B622" s="185"/>
      <c r="C622" s="185"/>
      <c r="D622" s="185"/>
      <c r="E622" s="185"/>
      <c r="F622" s="185"/>
    </row>
    <row r="623" spans="1:6" ht="19.899999999999999" customHeight="1">
      <c r="A623" s="22" t="s">
        <v>411</v>
      </c>
      <c r="B623" s="187" t="s">
        <v>207</v>
      </c>
      <c r="C623" s="188"/>
      <c r="D623" s="25"/>
      <c r="E623" s="185"/>
      <c r="F623" s="185"/>
    </row>
    <row r="624" spans="1:6" ht="19.899999999999999" customHeight="1">
      <c r="A624" s="22" t="s">
        <v>31</v>
      </c>
      <c r="B624" s="187" t="s">
        <v>437</v>
      </c>
      <c r="C624" s="188"/>
      <c r="D624" s="22" t="s">
        <v>508</v>
      </c>
      <c r="E624" s="185">
        <v>30</v>
      </c>
      <c r="F624" s="185"/>
    </row>
    <row r="625" spans="1:6" ht="19.899999999999999" customHeight="1">
      <c r="A625" s="23" t="s">
        <v>413</v>
      </c>
      <c r="B625" s="23" t="s">
        <v>414</v>
      </c>
      <c r="C625" s="23" t="s">
        <v>415</v>
      </c>
      <c r="D625" s="23" t="s">
        <v>416</v>
      </c>
      <c r="E625" s="189"/>
      <c r="F625" s="189"/>
    </row>
    <row r="626" spans="1:6" ht="19.899999999999999" customHeight="1">
      <c r="A626" s="23">
        <v>1</v>
      </c>
      <c r="B626" s="24" t="s">
        <v>417</v>
      </c>
      <c r="C626" s="23">
        <v>14</v>
      </c>
      <c r="D626" s="26" t="str">
        <f>IF(C626&gt;=18,"A1",IF(C626&gt;=16,"A2",IF(C626&gt;=14,"B1",IF(C626&gt;=12,"B2",IF(C626&gt;=10,"C1",IF(C626&gt;=8,"C2",IF(C626&gt;=6.5,"D","E")))))))</f>
        <v>B1</v>
      </c>
      <c r="E626" s="187"/>
      <c r="F626" s="188"/>
    </row>
    <row r="627" spans="1:6" ht="19.899999999999999" customHeight="1">
      <c r="A627" s="23">
        <v>2</v>
      </c>
      <c r="B627" s="24" t="s">
        <v>418</v>
      </c>
      <c r="C627" s="23">
        <v>17</v>
      </c>
      <c r="D627" s="26" t="str">
        <f t="shared" ref="D627:D629" si="57">IF(C627&gt;=18,"A1",IF(C627&gt;=16,"A2",IF(C627&gt;=14,"B1",IF(C627&gt;=12,"B2",IF(C627&gt;=10,"C1",IF(C627&gt;=8,"C2",IF(C627&gt;=6.5,"D","E")))))))</f>
        <v>A2</v>
      </c>
      <c r="E627" s="191"/>
      <c r="F627" s="241"/>
    </row>
    <row r="628" spans="1:6" ht="19.899999999999999" customHeight="1">
      <c r="A628" s="23">
        <v>3</v>
      </c>
      <c r="B628" s="24" t="s">
        <v>419</v>
      </c>
      <c r="C628" s="23">
        <v>12.5</v>
      </c>
      <c r="D628" s="26" t="str">
        <f t="shared" si="57"/>
        <v>B2</v>
      </c>
      <c r="E628" s="191"/>
      <c r="F628" s="241"/>
    </row>
    <row r="629" spans="1:6" ht="19.899999999999999" customHeight="1">
      <c r="A629" s="23">
        <v>4</v>
      </c>
      <c r="B629" s="24" t="s">
        <v>420</v>
      </c>
      <c r="C629" s="23">
        <v>9.5</v>
      </c>
      <c r="D629" s="26" t="str">
        <f t="shared" si="57"/>
        <v>C2</v>
      </c>
      <c r="E629" s="191"/>
      <c r="F629" s="241"/>
    </row>
    <row r="630" spans="1:6" ht="19.899999999999999" customHeight="1">
      <c r="A630" s="23">
        <v>5</v>
      </c>
      <c r="B630" s="24" t="s">
        <v>421</v>
      </c>
      <c r="C630" s="23">
        <v>18.5</v>
      </c>
      <c r="D630" s="26" t="str">
        <f t="shared" ref="D630:D631" si="58">IF(C630&gt;=18,"A1",IF(C630&gt;=16,"A2",IF(C630&gt;=14,"B1",IF(C630&gt;=12,"B2",IF(C630&gt;=10,"C1",IF(C630&gt;=8,"C2",IF(C630&gt;=6.5,"D","E")))))))</f>
        <v>A1</v>
      </c>
      <c r="E630" s="191"/>
      <c r="F630" s="241"/>
    </row>
    <row r="631" spans="1:6" ht="19.899999999999999" customHeight="1">
      <c r="A631" s="23">
        <v>6</v>
      </c>
      <c r="B631" s="24" t="s">
        <v>510</v>
      </c>
      <c r="C631" s="23">
        <v>16.5</v>
      </c>
      <c r="D631" s="26" t="str">
        <f t="shared" si="58"/>
        <v>A2</v>
      </c>
      <c r="E631" s="191"/>
      <c r="F631" s="241"/>
    </row>
    <row r="632" spans="1:6" ht="19.899999999999999" customHeight="1">
      <c r="A632" s="22"/>
      <c r="B632" s="22"/>
      <c r="C632" s="23"/>
      <c r="D632" s="22"/>
      <c r="E632" s="191"/>
      <c r="F632" s="241"/>
    </row>
    <row r="633" spans="1:6" ht="19.899999999999999" customHeight="1">
      <c r="A633" s="22"/>
      <c r="B633" s="23" t="s">
        <v>401</v>
      </c>
      <c r="C633" s="23">
        <f>SUM(C626:C630)</f>
        <v>71.5</v>
      </c>
      <c r="D633" s="22"/>
      <c r="E633" s="191"/>
      <c r="F633" s="241"/>
    </row>
    <row r="634" spans="1:6" ht="19.899999999999999" customHeight="1">
      <c r="A634" s="22"/>
      <c r="B634" s="27" t="s">
        <v>423</v>
      </c>
      <c r="C634" s="28">
        <f>C633*100/100</f>
        <v>71.5</v>
      </c>
      <c r="D634" s="22"/>
      <c r="E634" s="191"/>
      <c r="F634" s="241"/>
    </row>
    <row r="635" spans="1:6" ht="19.899999999999999" customHeight="1">
      <c r="A635" s="168" t="s">
        <v>512</v>
      </c>
      <c r="B635" s="168" t="s">
        <v>425</v>
      </c>
      <c r="C635" s="168"/>
      <c r="D635" s="170" t="s">
        <v>426</v>
      </c>
      <c r="E635" s="171"/>
      <c r="F635" s="237"/>
    </row>
    <row r="636" spans="1:6" ht="19.899999999999999" customHeight="1">
      <c r="A636" s="168"/>
      <c r="B636" s="168"/>
      <c r="C636" s="168"/>
      <c r="D636" s="238"/>
      <c r="E636" s="239"/>
      <c r="F636" s="240"/>
    </row>
    <row r="638" spans="1:6" ht="19.899999999999999" customHeight="1">
      <c r="A638" s="22"/>
      <c r="B638" s="185" t="s">
        <v>405</v>
      </c>
      <c r="C638" s="185"/>
      <c r="D638" s="185"/>
      <c r="E638" s="185"/>
      <c r="F638" s="185"/>
    </row>
    <row r="639" spans="1:6" ht="19.899999999999999" customHeight="1">
      <c r="A639" s="22"/>
      <c r="B639" s="185" t="s">
        <v>406</v>
      </c>
      <c r="C639" s="185"/>
      <c r="D639" s="185"/>
      <c r="E639" s="185"/>
      <c r="F639" s="185"/>
    </row>
    <row r="640" spans="1:6" ht="19.899999999999999" customHeight="1">
      <c r="A640" s="22"/>
      <c r="B640" s="185" t="s">
        <v>407</v>
      </c>
      <c r="C640" s="185"/>
      <c r="D640" s="185"/>
      <c r="E640" s="185"/>
      <c r="F640" s="185"/>
    </row>
    <row r="641" spans="1:6" ht="19.899999999999999" customHeight="1">
      <c r="A641" s="22"/>
      <c r="B641" s="189" t="s">
        <v>428</v>
      </c>
      <c r="C641" s="189"/>
      <c r="D641" s="189"/>
      <c r="E641" s="189"/>
      <c r="F641" s="189"/>
    </row>
    <row r="642" spans="1:6" ht="19.899999999999999" customHeight="1">
      <c r="A642" s="22"/>
      <c r="B642" s="185" t="s">
        <v>507</v>
      </c>
      <c r="C642" s="185"/>
      <c r="D642" s="185"/>
      <c r="E642" s="185"/>
      <c r="F642" s="185"/>
    </row>
    <row r="643" spans="1:6" ht="19.899999999999999" customHeight="1">
      <c r="A643" s="185" t="s">
        <v>410</v>
      </c>
      <c r="B643" s="185"/>
      <c r="C643" s="185"/>
      <c r="D643" s="185"/>
      <c r="E643" s="185"/>
      <c r="F643" s="185"/>
    </row>
    <row r="644" spans="1:6" ht="19.899999999999999" customHeight="1">
      <c r="A644" s="22" t="s">
        <v>411</v>
      </c>
      <c r="B644" s="187" t="s">
        <v>207</v>
      </c>
      <c r="C644" s="188"/>
      <c r="D644" s="25"/>
      <c r="E644" s="185"/>
      <c r="F644" s="185"/>
    </row>
    <row r="645" spans="1:6" ht="19.899999999999999" customHeight="1">
      <c r="A645" s="22" t="s">
        <v>31</v>
      </c>
      <c r="B645" s="187" t="s">
        <v>368</v>
      </c>
      <c r="C645" s="188"/>
      <c r="D645" s="22" t="s">
        <v>508</v>
      </c>
      <c r="E645" s="185">
        <v>31</v>
      </c>
      <c r="F645" s="185"/>
    </row>
    <row r="646" spans="1:6" ht="19.899999999999999" customHeight="1">
      <c r="A646" s="23" t="s">
        <v>413</v>
      </c>
      <c r="B646" s="23" t="s">
        <v>414</v>
      </c>
      <c r="C646" s="23" t="s">
        <v>415</v>
      </c>
      <c r="D646" s="23" t="s">
        <v>416</v>
      </c>
      <c r="E646" s="189"/>
      <c r="F646" s="189"/>
    </row>
    <row r="647" spans="1:6" ht="19.899999999999999" customHeight="1">
      <c r="A647" s="23">
        <v>1</v>
      </c>
      <c r="B647" s="24" t="s">
        <v>417</v>
      </c>
      <c r="C647" s="23">
        <v>13.5</v>
      </c>
      <c r="D647" s="26" t="str">
        <f>IF(C647&gt;=18,"A1",IF(C647&gt;=16,"A2",IF(C647&gt;=14,"B1",IF(C647&gt;=12,"B2",IF(C647&gt;=10,"C1",IF(C647&gt;=8,"C2",IF(C647&gt;=6.5,"D","E")))))))</f>
        <v>B2</v>
      </c>
      <c r="E647" s="187"/>
      <c r="F647" s="188"/>
    </row>
    <row r="648" spans="1:6" ht="19.899999999999999" customHeight="1">
      <c r="A648" s="23">
        <v>2</v>
      </c>
      <c r="B648" s="24" t="s">
        <v>418</v>
      </c>
      <c r="C648" s="23">
        <v>13</v>
      </c>
      <c r="D648" s="26" t="str">
        <f t="shared" ref="D648:D650" si="59">IF(C648&gt;=18,"A1",IF(C648&gt;=16,"A2",IF(C648&gt;=14,"B1",IF(C648&gt;=12,"B2",IF(C648&gt;=10,"C1",IF(C648&gt;=8,"C2",IF(C648&gt;=6.5,"D","E")))))))</f>
        <v>B2</v>
      </c>
      <c r="E648" s="191"/>
      <c r="F648" s="241"/>
    </row>
    <row r="649" spans="1:6" ht="19.899999999999999" customHeight="1">
      <c r="A649" s="23">
        <v>3</v>
      </c>
      <c r="B649" s="24" t="s">
        <v>419</v>
      </c>
      <c r="C649" s="23">
        <v>5.5</v>
      </c>
      <c r="D649" s="26" t="str">
        <f t="shared" si="59"/>
        <v>E</v>
      </c>
      <c r="E649" s="191"/>
      <c r="F649" s="241"/>
    </row>
    <row r="650" spans="1:6" ht="19.899999999999999" customHeight="1">
      <c r="A650" s="23">
        <v>4</v>
      </c>
      <c r="B650" s="24" t="s">
        <v>420</v>
      </c>
      <c r="C650" s="23">
        <v>4</v>
      </c>
      <c r="D650" s="26" t="str">
        <f t="shared" si="59"/>
        <v>E</v>
      </c>
      <c r="E650" s="191"/>
      <c r="F650" s="241"/>
    </row>
    <row r="651" spans="1:6" ht="19.899999999999999" customHeight="1">
      <c r="A651" s="23">
        <v>5</v>
      </c>
      <c r="B651" s="24" t="s">
        <v>421</v>
      </c>
      <c r="C651" s="23">
        <v>9</v>
      </c>
      <c r="D651" s="26" t="str">
        <f t="shared" ref="D651:D652" si="60">IF(C651&gt;=18,"A1",IF(C651&gt;=16,"A2",IF(C651&gt;=14,"B1",IF(C651&gt;=12,"B2",IF(C651&gt;=10,"C1",IF(C651&gt;=8,"C2",IF(C651&gt;=6.5,"D","E")))))))</f>
        <v>C2</v>
      </c>
      <c r="E651" s="191"/>
      <c r="F651" s="241"/>
    </row>
    <row r="652" spans="1:6" ht="19.899999999999999" customHeight="1">
      <c r="A652" s="23">
        <v>6</v>
      </c>
      <c r="B652" s="24" t="s">
        <v>510</v>
      </c>
      <c r="C652" s="23">
        <v>8</v>
      </c>
      <c r="D652" s="26" t="str">
        <f t="shared" si="60"/>
        <v>C2</v>
      </c>
      <c r="E652" s="191"/>
      <c r="F652" s="241"/>
    </row>
    <row r="653" spans="1:6" ht="19.899999999999999" customHeight="1">
      <c r="A653" s="22"/>
      <c r="B653" s="22"/>
      <c r="C653" s="23"/>
      <c r="D653" s="22"/>
      <c r="E653" s="191"/>
      <c r="F653" s="241"/>
    </row>
    <row r="654" spans="1:6" ht="19.899999999999999" customHeight="1">
      <c r="A654" s="22"/>
      <c r="B654" s="23" t="s">
        <v>401</v>
      </c>
      <c r="C654" s="23">
        <f>SUM(C647:C651)</f>
        <v>45</v>
      </c>
      <c r="D654" s="22"/>
      <c r="E654" s="191"/>
      <c r="F654" s="241"/>
    </row>
    <row r="655" spans="1:6" ht="19.899999999999999" customHeight="1">
      <c r="A655" s="22"/>
      <c r="B655" s="27" t="s">
        <v>423</v>
      </c>
      <c r="C655" s="28">
        <f>C654*100/100</f>
        <v>45</v>
      </c>
      <c r="D655" s="22"/>
      <c r="E655" s="191"/>
      <c r="F655" s="241"/>
    </row>
    <row r="656" spans="1:6" ht="19.899999999999999" customHeight="1">
      <c r="A656" s="168" t="s">
        <v>512</v>
      </c>
      <c r="B656" s="168" t="s">
        <v>425</v>
      </c>
      <c r="C656" s="168"/>
      <c r="D656" s="170" t="s">
        <v>426</v>
      </c>
      <c r="E656" s="171"/>
      <c r="F656" s="237"/>
    </row>
    <row r="657" spans="1:6" ht="19.899999999999999" customHeight="1">
      <c r="A657" s="168"/>
      <c r="B657" s="168"/>
      <c r="C657" s="168"/>
      <c r="D657" s="238"/>
      <c r="E657" s="239"/>
      <c r="F657" s="240"/>
    </row>
    <row r="659" spans="1:6" ht="19.899999999999999" customHeight="1">
      <c r="A659" s="22"/>
      <c r="B659" s="185" t="s">
        <v>405</v>
      </c>
      <c r="C659" s="185"/>
      <c r="D659" s="185"/>
      <c r="E659" s="185"/>
      <c r="F659" s="185"/>
    </row>
    <row r="660" spans="1:6" ht="19.899999999999999" customHeight="1">
      <c r="A660" s="22"/>
      <c r="B660" s="185" t="s">
        <v>406</v>
      </c>
      <c r="C660" s="185"/>
      <c r="D660" s="185"/>
      <c r="E660" s="185"/>
      <c r="F660" s="185"/>
    </row>
    <row r="661" spans="1:6" ht="19.899999999999999" customHeight="1">
      <c r="A661" s="22"/>
      <c r="B661" s="185" t="s">
        <v>407</v>
      </c>
      <c r="C661" s="185"/>
      <c r="D661" s="185"/>
      <c r="E661" s="185"/>
      <c r="F661" s="185"/>
    </row>
    <row r="662" spans="1:6" ht="19.899999999999999" customHeight="1">
      <c r="A662" s="22"/>
      <c r="B662" s="189" t="s">
        <v>428</v>
      </c>
      <c r="C662" s="189"/>
      <c r="D662" s="189"/>
      <c r="E662" s="189"/>
      <c r="F662" s="189"/>
    </row>
    <row r="663" spans="1:6" ht="19.899999999999999" customHeight="1">
      <c r="A663" s="22"/>
      <c r="B663" s="185" t="s">
        <v>507</v>
      </c>
      <c r="C663" s="185"/>
      <c r="D663" s="185"/>
      <c r="E663" s="185"/>
      <c r="F663" s="185"/>
    </row>
    <row r="664" spans="1:6" ht="19.899999999999999" customHeight="1">
      <c r="A664" s="185" t="s">
        <v>410</v>
      </c>
      <c r="B664" s="185"/>
      <c r="C664" s="185"/>
      <c r="D664" s="185"/>
      <c r="E664" s="185"/>
      <c r="F664" s="185"/>
    </row>
    <row r="665" spans="1:6" ht="19.899999999999999" customHeight="1">
      <c r="A665" s="22" t="s">
        <v>411</v>
      </c>
      <c r="B665" s="187" t="s">
        <v>207</v>
      </c>
      <c r="C665" s="188"/>
      <c r="D665" s="25"/>
      <c r="E665" s="185"/>
      <c r="F665" s="185"/>
    </row>
    <row r="666" spans="1:6" ht="19.899999999999999" customHeight="1">
      <c r="A666" s="22" t="s">
        <v>31</v>
      </c>
      <c r="B666" s="187" t="s">
        <v>375</v>
      </c>
      <c r="C666" s="188"/>
      <c r="D666" s="22" t="s">
        <v>508</v>
      </c>
      <c r="E666" s="185">
        <v>32</v>
      </c>
      <c r="F666" s="185"/>
    </row>
    <row r="667" spans="1:6" ht="19.899999999999999" customHeight="1">
      <c r="A667" s="23" t="s">
        <v>413</v>
      </c>
      <c r="B667" s="23" t="s">
        <v>414</v>
      </c>
      <c r="C667" s="23" t="s">
        <v>415</v>
      </c>
      <c r="D667" s="23" t="s">
        <v>416</v>
      </c>
      <c r="E667" s="189"/>
      <c r="F667" s="189"/>
    </row>
    <row r="668" spans="1:6" ht="19.899999999999999" customHeight="1">
      <c r="A668" s="23">
        <v>1</v>
      </c>
      <c r="B668" s="24" t="s">
        <v>417</v>
      </c>
      <c r="C668" s="23">
        <v>13.5</v>
      </c>
      <c r="D668" s="26" t="str">
        <f>IF(C668&gt;=18,"A1",IF(C668&gt;=16,"A2",IF(C668&gt;=14,"B1",IF(C668&gt;=12,"B2",IF(C668&gt;=10,"C1",IF(C668&gt;=8,"C2",IF(C668&gt;=6.5,"D","E")))))))</f>
        <v>B2</v>
      </c>
      <c r="E668" s="187"/>
      <c r="F668" s="188"/>
    </row>
    <row r="669" spans="1:6" ht="19.899999999999999" customHeight="1">
      <c r="A669" s="23">
        <v>2</v>
      </c>
      <c r="B669" s="24" t="s">
        <v>418</v>
      </c>
      <c r="C669" s="23">
        <v>11</v>
      </c>
      <c r="D669" s="26" t="str">
        <f t="shared" ref="D669:D671" si="61">IF(C669&gt;=18,"A1",IF(C669&gt;=16,"A2",IF(C669&gt;=14,"B1",IF(C669&gt;=12,"B2",IF(C669&gt;=10,"C1",IF(C669&gt;=8,"C2",IF(C669&gt;=6.5,"D","E")))))))</f>
        <v>C1</v>
      </c>
      <c r="E669" s="191"/>
      <c r="F669" s="241"/>
    </row>
    <row r="670" spans="1:6" ht="19.899999999999999" customHeight="1">
      <c r="A670" s="23">
        <v>3</v>
      </c>
      <c r="B670" s="24" t="s">
        <v>419</v>
      </c>
      <c r="C670" s="23">
        <v>11.5</v>
      </c>
      <c r="D670" s="26" t="str">
        <f t="shared" si="61"/>
        <v>C1</v>
      </c>
      <c r="E670" s="191"/>
      <c r="F670" s="241"/>
    </row>
    <row r="671" spans="1:6" ht="19.899999999999999" customHeight="1">
      <c r="A671" s="23">
        <v>4</v>
      </c>
      <c r="B671" s="24" t="s">
        <v>420</v>
      </c>
      <c r="C671" s="23">
        <v>8</v>
      </c>
      <c r="D671" s="26" t="str">
        <f t="shared" si="61"/>
        <v>C2</v>
      </c>
      <c r="E671" s="191"/>
      <c r="F671" s="241"/>
    </row>
    <row r="672" spans="1:6" ht="19.899999999999999" customHeight="1">
      <c r="A672" s="23">
        <v>5</v>
      </c>
      <c r="B672" s="24" t="s">
        <v>421</v>
      </c>
      <c r="C672" s="23">
        <v>15.5</v>
      </c>
      <c r="D672" s="26" t="str">
        <f t="shared" ref="D672:D673" si="62">IF(C672&gt;=18,"A1",IF(C672&gt;=16,"A2",IF(C672&gt;=14,"B1",IF(C672&gt;=12,"B2",IF(C672&gt;=10,"C1",IF(C672&gt;=8,"C2",IF(C672&gt;=6.5,"D","E")))))))</f>
        <v>B1</v>
      </c>
      <c r="E672" s="191"/>
      <c r="F672" s="241"/>
    </row>
    <row r="673" spans="1:6" ht="19.899999999999999" customHeight="1">
      <c r="A673" s="23">
        <v>6</v>
      </c>
      <c r="B673" s="24" t="s">
        <v>510</v>
      </c>
      <c r="C673" s="23">
        <v>10.5</v>
      </c>
      <c r="D673" s="26" t="str">
        <f t="shared" si="62"/>
        <v>C1</v>
      </c>
      <c r="E673" s="191"/>
      <c r="F673" s="241"/>
    </row>
    <row r="674" spans="1:6" ht="19.899999999999999" customHeight="1">
      <c r="A674" s="22"/>
      <c r="B674" s="22"/>
      <c r="C674" s="23"/>
      <c r="D674" s="22"/>
      <c r="E674" s="191"/>
      <c r="F674" s="241"/>
    </row>
    <row r="675" spans="1:6" ht="19.899999999999999" customHeight="1">
      <c r="A675" s="22"/>
      <c r="B675" s="23" t="s">
        <v>401</v>
      </c>
      <c r="C675" s="23">
        <f>SUM(C668:C674)</f>
        <v>70</v>
      </c>
      <c r="D675" s="22"/>
      <c r="E675" s="191"/>
      <c r="F675" s="241"/>
    </row>
    <row r="676" spans="1:6" ht="19.899999999999999" customHeight="1">
      <c r="A676" s="22"/>
      <c r="B676" s="27" t="s">
        <v>423</v>
      </c>
      <c r="C676" s="28"/>
      <c r="D676" s="22"/>
      <c r="E676" s="191"/>
      <c r="F676" s="241"/>
    </row>
    <row r="677" spans="1:6" ht="19.899999999999999" customHeight="1">
      <c r="A677" s="168" t="s">
        <v>511</v>
      </c>
      <c r="B677" s="168" t="s">
        <v>425</v>
      </c>
      <c r="C677" s="168"/>
      <c r="D677" s="170" t="s">
        <v>426</v>
      </c>
      <c r="E677" s="171"/>
      <c r="F677" s="237"/>
    </row>
    <row r="678" spans="1:6" ht="19.899999999999999" customHeight="1">
      <c r="A678" s="168"/>
      <c r="B678" s="168"/>
      <c r="C678" s="168"/>
      <c r="D678" s="238"/>
      <c r="E678" s="239"/>
      <c r="F678" s="240"/>
    </row>
    <row r="680" spans="1:6" ht="19.899999999999999" customHeight="1">
      <c r="A680" s="22"/>
      <c r="B680" s="185" t="s">
        <v>405</v>
      </c>
      <c r="C680" s="185"/>
      <c r="D680" s="185"/>
      <c r="E680" s="185"/>
      <c r="F680" s="185"/>
    </row>
    <row r="681" spans="1:6" ht="19.899999999999999" customHeight="1">
      <c r="A681" s="22"/>
      <c r="B681" s="185" t="s">
        <v>406</v>
      </c>
      <c r="C681" s="185"/>
      <c r="D681" s="185"/>
      <c r="E681" s="185"/>
      <c r="F681" s="185"/>
    </row>
    <row r="682" spans="1:6" ht="19.899999999999999" customHeight="1">
      <c r="A682" s="22"/>
      <c r="B682" s="185" t="s">
        <v>407</v>
      </c>
      <c r="C682" s="185"/>
      <c r="D682" s="185"/>
      <c r="E682" s="185"/>
      <c r="F682" s="185"/>
    </row>
    <row r="683" spans="1:6" ht="19.899999999999999" customHeight="1">
      <c r="A683" s="22"/>
      <c r="B683" s="189" t="s">
        <v>428</v>
      </c>
      <c r="C683" s="189"/>
      <c r="D683" s="189"/>
      <c r="E683" s="189"/>
      <c r="F683" s="189"/>
    </row>
    <row r="684" spans="1:6" ht="19.899999999999999" customHeight="1">
      <c r="A684" s="22"/>
      <c r="B684" s="185" t="s">
        <v>507</v>
      </c>
      <c r="C684" s="185"/>
      <c r="D684" s="185"/>
      <c r="E684" s="185"/>
      <c r="F684" s="185"/>
    </row>
    <row r="685" spans="1:6" ht="19.899999999999999" customHeight="1">
      <c r="A685" s="185" t="s">
        <v>410</v>
      </c>
      <c r="B685" s="185"/>
      <c r="C685" s="185"/>
      <c r="D685" s="185"/>
      <c r="E685" s="185"/>
      <c r="F685" s="185"/>
    </row>
    <row r="686" spans="1:6" ht="19.899999999999999" customHeight="1">
      <c r="A686" s="22" t="s">
        <v>411</v>
      </c>
      <c r="B686" s="187" t="s">
        <v>207</v>
      </c>
      <c r="C686" s="188"/>
      <c r="D686" s="25"/>
      <c r="E686" s="185"/>
      <c r="F686" s="185"/>
    </row>
    <row r="687" spans="1:6" ht="19.899999999999999" customHeight="1">
      <c r="A687" s="22" t="s">
        <v>31</v>
      </c>
      <c r="B687" s="187" t="s">
        <v>514</v>
      </c>
      <c r="C687" s="188"/>
      <c r="D687" s="22" t="s">
        <v>508</v>
      </c>
      <c r="E687" s="185">
        <v>33</v>
      </c>
      <c r="F687" s="185"/>
    </row>
    <row r="688" spans="1:6" ht="19.899999999999999" customHeight="1">
      <c r="A688" s="23" t="s">
        <v>413</v>
      </c>
      <c r="B688" s="23" t="s">
        <v>414</v>
      </c>
      <c r="C688" s="23" t="s">
        <v>415</v>
      </c>
      <c r="D688" s="23" t="s">
        <v>416</v>
      </c>
      <c r="E688" s="189"/>
      <c r="F688" s="189"/>
    </row>
    <row r="689" spans="1:6" ht="19.899999999999999" customHeight="1">
      <c r="A689" s="23">
        <v>1</v>
      </c>
      <c r="B689" s="24" t="s">
        <v>417</v>
      </c>
      <c r="C689" s="23">
        <v>12</v>
      </c>
      <c r="D689" s="26" t="str">
        <f>IF(C689&gt;=18,"A1",IF(C689&gt;=16,"A2",IF(C689&gt;=14,"B1",IF(C689&gt;=12,"B2",IF(C689&gt;=10,"C1",IF(C689&gt;=8,"C2",IF(C689&gt;=6.5,"D","E")))))))</f>
        <v>B2</v>
      </c>
      <c r="E689" s="187"/>
      <c r="F689" s="188"/>
    </row>
    <row r="690" spans="1:6" ht="19.899999999999999" customHeight="1">
      <c r="A690" s="23">
        <v>2</v>
      </c>
      <c r="B690" s="24" t="s">
        <v>442</v>
      </c>
      <c r="C690" s="23">
        <v>16</v>
      </c>
      <c r="D690" s="26" t="str">
        <f t="shared" ref="D690:D692" si="63">IF(C690&gt;=18,"A1",IF(C690&gt;=16,"A2",IF(C690&gt;=14,"B1",IF(C690&gt;=12,"B2",IF(C690&gt;=10,"C1",IF(C690&gt;=8,"C2",IF(C690&gt;=6.5,"D","E")))))))</f>
        <v>A2</v>
      </c>
      <c r="E690" s="191"/>
      <c r="F690" s="241"/>
    </row>
    <row r="691" spans="1:6" ht="19.899999999999999" customHeight="1">
      <c r="A691" s="23">
        <v>3</v>
      </c>
      <c r="B691" s="24" t="s">
        <v>419</v>
      </c>
      <c r="C691" s="23">
        <v>11.5</v>
      </c>
      <c r="D691" s="26" t="str">
        <f t="shared" si="63"/>
        <v>C1</v>
      </c>
      <c r="E691" s="191"/>
      <c r="F691" s="241"/>
    </row>
    <row r="692" spans="1:6" ht="19.899999999999999" customHeight="1">
      <c r="A692" s="23">
        <v>4</v>
      </c>
      <c r="B692" s="24" t="s">
        <v>420</v>
      </c>
      <c r="C692" s="23">
        <v>8</v>
      </c>
      <c r="D692" s="26" t="str">
        <f t="shared" si="63"/>
        <v>C2</v>
      </c>
      <c r="E692" s="191"/>
      <c r="F692" s="241"/>
    </row>
    <row r="693" spans="1:6" ht="19.899999999999999" customHeight="1">
      <c r="A693" s="23">
        <v>5</v>
      </c>
      <c r="B693" s="24" t="s">
        <v>421</v>
      </c>
      <c r="C693" s="23">
        <v>11</v>
      </c>
      <c r="D693" s="26" t="str">
        <f t="shared" ref="D693:D694" si="64">IF(C693&gt;=18,"A1",IF(C693&gt;=16,"A2",IF(C693&gt;=14,"B1",IF(C693&gt;=12,"B2",IF(C693&gt;=10,"C1",IF(C693&gt;=8,"C2",IF(C693&gt;=6.5,"D","E")))))))</f>
        <v>C1</v>
      </c>
      <c r="E693" s="191"/>
      <c r="F693" s="241"/>
    </row>
    <row r="694" spans="1:6" ht="19.899999999999999" customHeight="1">
      <c r="A694" s="23">
        <v>6</v>
      </c>
      <c r="B694" s="24" t="s">
        <v>510</v>
      </c>
      <c r="C694" s="23">
        <v>9.5</v>
      </c>
      <c r="D694" s="26" t="str">
        <f t="shared" si="64"/>
        <v>C2</v>
      </c>
      <c r="E694" s="191"/>
      <c r="F694" s="241"/>
    </row>
    <row r="695" spans="1:6" ht="19.899999999999999" customHeight="1">
      <c r="A695" s="22"/>
      <c r="B695" s="22"/>
      <c r="C695" s="23"/>
      <c r="D695" s="22"/>
      <c r="E695" s="191"/>
      <c r="F695" s="241"/>
    </row>
    <row r="696" spans="1:6" ht="19.899999999999999" customHeight="1">
      <c r="A696" s="22"/>
      <c r="B696" s="23" t="s">
        <v>401</v>
      </c>
      <c r="C696" s="23">
        <f>SUM(C689:C693)</f>
        <v>58.5</v>
      </c>
      <c r="D696" s="22"/>
      <c r="E696" s="191"/>
      <c r="F696" s="241"/>
    </row>
    <row r="697" spans="1:6" ht="19.899999999999999" customHeight="1">
      <c r="A697" s="22"/>
      <c r="B697" s="27" t="s">
        <v>423</v>
      </c>
      <c r="C697" s="28">
        <f>C696*100/100</f>
        <v>58.5</v>
      </c>
      <c r="D697" s="22"/>
      <c r="E697" s="191"/>
      <c r="F697" s="241"/>
    </row>
    <row r="698" spans="1:6" ht="19.899999999999999" customHeight="1">
      <c r="A698" s="168" t="s">
        <v>512</v>
      </c>
      <c r="B698" s="168" t="s">
        <v>425</v>
      </c>
      <c r="C698" s="168"/>
      <c r="D698" s="170" t="s">
        <v>426</v>
      </c>
      <c r="E698" s="171"/>
      <c r="F698" s="237"/>
    </row>
    <row r="699" spans="1:6" ht="19.899999999999999" customHeight="1">
      <c r="A699" s="168"/>
      <c r="B699" s="168"/>
      <c r="C699" s="168"/>
      <c r="D699" s="238"/>
      <c r="E699" s="239"/>
      <c r="F699" s="240"/>
    </row>
  </sheetData>
  <mergeCells count="759">
    <mergeCell ref="B1:F1"/>
    <mergeCell ref="B2:F2"/>
    <mergeCell ref="B3:F3"/>
    <mergeCell ref="B4:F4"/>
    <mergeCell ref="B5:F5"/>
    <mergeCell ref="A6:F6"/>
    <mergeCell ref="B7:C7"/>
    <mergeCell ref="E7:F7"/>
    <mergeCell ref="B8:C8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B23:F23"/>
    <mergeCell ref="B24:F24"/>
    <mergeCell ref="B25:F25"/>
    <mergeCell ref="B26:F26"/>
    <mergeCell ref="B27:F27"/>
    <mergeCell ref="A28:F28"/>
    <mergeCell ref="B29:C29"/>
    <mergeCell ref="E29:F29"/>
    <mergeCell ref="B19:C20"/>
    <mergeCell ref="D19:F20"/>
    <mergeCell ref="A19:A20"/>
    <mergeCell ref="B30:C30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B44:F44"/>
    <mergeCell ref="B45:F45"/>
    <mergeCell ref="B46:F46"/>
    <mergeCell ref="B47:F47"/>
    <mergeCell ref="B48:F48"/>
    <mergeCell ref="A49:F49"/>
    <mergeCell ref="B41:C42"/>
    <mergeCell ref="D41:F42"/>
    <mergeCell ref="A41:A42"/>
    <mergeCell ref="B50:C50"/>
    <mergeCell ref="E50:F50"/>
    <mergeCell ref="B51:C51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B65:F65"/>
    <mergeCell ref="B66:F66"/>
    <mergeCell ref="B67:F67"/>
    <mergeCell ref="B68:F68"/>
    <mergeCell ref="B62:C63"/>
    <mergeCell ref="D62:F63"/>
    <mergeCell ref="B69:F69"/>
    <mergeCell ref="A70:F70"/>
    <mergeCell ref="B71:C71"/>
    <mergeCell ref="E71:F71"/>
    <mergeCell ref="B72:C72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B86:F86"/>
    <mergeCell ref="B87:F87"/>
    <mergeCell ref="B83:C84"/>
    <mergeCell ref="D83:F84"/>
    <mergeCell ref="B88:F88"/>
    <mergeCell ref="B89:F89"/>
    <mergeCell ref="B90:F90"/>
    <mergeCell ref="A91:F91"/>
    <mergeCell ref="B92:C92"/>
    <mergeCell ref="E92:F92"/>
    <mergeCell ref="B93:C93"/>
    <mergeCell ref="E93:F93"/>
    <mergeCell ref="E94:F94"/>
    <mergeCell ref="E95:F95"/>
    <mergeCell ref="E96:F96"/>
    <mergeCell ref="E97:F97"/>
    <mergeCell ref="E98:F98"/>
    <mergeCell ref="E99:F99"/>
    <mergeCell ref="E100:F100"/>
    <mergeCell ref="E101:F101"/>
    <mergeCell ref="E102:F102"/>
    <mergeCell ref="E103:F103"/>
    <mergeCell ref="B107:F107"/>
    <mergeCell ref="B108:F108"/>
    <mergeCell ref="B109:F109"/>
    <mergeCell ref="B110:F110"/>
    <mergeCell ref="B111:F111"/>
    <mergeCell ref="A112:F112"/>
    <mergeCell ref="B113:C113"/>
    <mergeCell ref="E113:F113"/>
    <mergeCell ref="B114:C114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E123:F123"/>
    <mergeCell ref="E124:F124"/>
    <mergeCell ref="B128:F128"/>
    <mergeCell ref="B129:F129"/>
    <mergeCell ref="B130:F130"/>
    <mergeCell ref="B131:F131"/>
    <mergeCell ref="B132:F132"/>
    <mergeCell ref="A133:F133"/>
    <mergeCell ref="B134:C134"/>
    <mergeCell ref="E134:F134"/>
    <mergeCell ref="B135:C135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E144:F144"/>
    <mergeCell ref="E145:F145"/>
    <mergeCell ref="B150:F150"/>
    <mergeCell ref="B151:F151"/>
    <mergeCell ref="B152:F152"/>
    <mergeCell ref="B153:F153"/>
    <mergeCell ref="B154:F154"/>
    <mergeCell ref="A155:F155"/>
    <mergeCell ref="B173:F173"/>
    <mergeCell ref="B174:F174"/>
    <mergeCell ref="B156:C156"/>
    <mergeCell ref="E156:F156"/>
    <mergeCell ref="B157:C157"/>
    <mergeCell ref="E157:F157"/>
    <mergeCell ref="E158:F158"/>
    <mergeCell ref="E159:F159"/>
    <mergeCell ref="E160:F160"/>
    <mergeCell ref="E161:F161"/>
    <mergeCell ref="E162:F162"/>
    <mergeCell ref="B193:F193"/>
    <mergeCell ref="B194:F194"/>
    <mergeCell ref="B175:F175"/>
    <mergeCell ref="A176:F176"/>
    <mergeCell ref="B177:C177"/>
    <mergeCell ref="E177:F177"/>
    <mergeCell ref="B178:C178"/>
    <mergeCell ref="E178:F178"/>
    <mergeCell ref="E179:F179"/>
    <mergeCell ref="E180:F180"/>
    <mergeCell ref="E181:F181"/>
    <mergeCell ref="B195:F195"/>
    <mergeCell ref="B196:F196"/>
    <mergeCell ref="B197:F197"/>
    <mergeCell ref="A198:F198"/>
    <mergeCell ref="B199:C199"/>
    <mergeCell ref="E199:F199"/>
    <mergeCell ref="B200:C200"/>
    <mergeCell ref="E200:F200"/>
    <mergeCell ref="E201:F201"/>
    <mergeCell ref="E202:F202"/>
    <mergeCell ref="E203:F203"/>
    <mergeCell ref="E204:F204"/>
    <mergeCell ref="E205:F205"/>
    <mergeCell ref="E206:F206"/>
    <mergeCell ref="E207:F207"/>
    <mergeCell ref="E208:F208"/>
    <mergeCell ref="E209:F209"/>
    <mergeCell ref="E210:F210"/>
    <mergeCell ref="B215:F215"/>
    <mergeCell ref="B216:F216"/>
    <mergeCell ref="B217:F217"/>
    <mergeCell ref="B218:F218"/>
    <mergeCell ref="B219:F219"/>
    <mergeCell ref="A220:F220"/>
    <mergeCell ref="B221:C221"/>
    <mergeCell ref="E221:F221"/>
    <mergeCell ref="B222:C222"/>
    <mergeCell ref="E222:F222"/>
    <mergeCell ref="E223:F223"/>
    <mergeCell ref="E224:F224"/>
    <mergeCell ref="E225:F225"/>
    <mergeCell ref="E226:F226"/>
    <mergeCell ref="E227:F227"/>
    <mergeCell ref="E228:F228"/>
    <mergeCell ref="E229:F229"/>
    <mergeCell ref="E230:F230"/>
    <mergeCell ref="E231:F231"/>
    <mergeCell ref="E232:F232"/>
    <mergeCell ref="B236:F236"/>
    <mergeCell ref="B237:F237"/>
    <mergeCell ref="B238:F238"/>
    <mergeCell ref="B239:F239"/>
    <mergeCell ref="B240:F240"/>
    <mergeCell ref="A241:F241"/>
    <mergeCell ref="B242:C242"/>
    <mergeCell ref="E242:F242"/>
    <mergeCell ref="B243:C243"/>
    <mergeCell ref="E243:F243"/>
    <mergeCell ref="E244:F244"/>
    <mergeCell ref="E245:F245"/>
    <mergeCell ref="E246:F246"/>
    <mergeCell ref="E247:F247"/>
    <mergeCell ref="E248:F248"/>
    <mergeCell ref="E249:F249"/>
    <mergeCell ref="E250:F250"/>
    <mergeCell ref="E251:F251"/>
    <mergeCell ref="E252:F252"/>
    <mergeCell ref="E253:F253"/>
    <mergeCell ref="B257:F257"/>
    <mergeCell ref="B258:F258"/>
    <mergeCell ref="B259:F259"/>
    <mergeCell ref="B260:F260"/>
    <mergeCell ref="B261:F261"/>
    <mergeCell ref="A262:F262"/>
    <mergeCell ref="B280:F280"/>
    <mergeCell ref="B281:F281"/>
    <mergeCell ref="B263:C263"/>
    <mergeCell ref="E263:F263"/>
    <mergeCell ref="B264:C264"/>
    <mergeCell ref="E264:F264"/>
    <mergeCell ref="E265:F265"/>
    <mergeCell ref="E266:F266"/>
    <mergeCell ref="E267:F267"/>
    <mergeCell ref="E268:F268"/>
    <mergeCell ref="E269:F269"/>
    <mergeCell ref="B299:F299"/>
    <mergeCell ref="B300:F300"/>
    <mergeCell ref="B282:F282"/>
    <mergeCell ref="A283:F283"/>
    <mergeCell ref="B284:C284"/>
    <mergeCell ref="E284:F284"/>
    <mergeCell ref="B285:C285"/>
    <mergeCell ref="E285:F285"/>
    <mergeCell ref="E286:F286"/>
    <mergeCell ref="E287:F287"/>
    <mergeCell ref="E288:F288"/>
    <mergeCell ref="B301:F301"/>
    <mergeCell ref="B302:F302"/>
    <mergeCell ref="B303:F303"/>
    <mergeCell ref="A304:F304"/>
    <mergeCell ref="B305:C305"/>
    <mergeCell ref="E305:F305"/>
    <mergeCell ref="B306:C306"/>
    <mergeCell ref="E306:F306"/>
    <mergeCell ref="E307:F307"/>
    <mergeCell ref="E308:F308"/>
    <mergeCell ref="E309:F309"/>
    <mergeCell ref="E310:F310"/>
    <mergeCell ref="E311:F311"/>
    <mergeCell ref="E312:F312"/>
    <mergeCell ref="E313:F313"/>
    <mergeCell ref="E314:F314"/>
    <mergeCell ref="E315:F315"/>
    <mergeCell ref="E316:F316"/>
    <mergeCell ref="B320:F320"/>
    <mergeCell ref="B321:F321"/>
    <mergeCell ref="B322:F322"/>
    <mergeCell ref="B323:F323"/>
    <mergeCell ref="B324:F324"/>
    <mergeCell ref="A325:F325"/>
    <mergeCell ref="B326:C326"/>
    <mergeCell ref="E326:F326"/>
    <mergeCell ref="B327:C327"/>
    <mergeCell ref="E327:F327"/>
    <mergeCell ref="E328:F328"/>
    <mergeCell ref="E329:F329"/>
    <mergeCell ref="E330:F330"/>
    <mergeCell ref="E331:F331"/>
    <mergeCell ref="E332:F332"/>
    <mergeCell ref="E333:F333"/>
    <mergeCell ref="E334:F334"/>
    <mergeCell ref="E335:F335"/>
    <mergeCell ref="E336:F336"/>
    <mergeCell ref="E337:F337"/>
    <mergeCell ref="B341:F341"/>
    <mergeCell ref="B342:F342"/>
    <mergeCell ref="B343:F343"/>
    <mergeCell ref="B344:F344"/>
    <mergeCell ref="B345:F345"/>
    <mergeCell ref="A346:F346"/>
    <mergeCell ref="B347:C347"/>
    <mergeCell ref="E347:F347"/>
    <mergeCell ref="B348:C348"/>
    <mergeCell ref="E348:F348"/>
    <mergeCell ref="E349:F349"/>
    <mergeCell ref="E350:F350"/>
    <mergeCell ref="E351:F351"/>
    <mergeCell ref="E352:F352"/>
    <mergeCell ref="E353:F353"/>
    <mergeCell ref="E354:F354"/>
    <mergeCell ref="E355:F355"/>
    <mergeCell ref="E356:F356"/>
    <mergeCell ref="E357:F357"/>
    <mergeCell ref="E358:F358"/>
    <mergeCell ref="B362:F362"/>
    <mergeCell ref="B363:F363"/>
    <mergeCell ref="B364:F364"/>
    <mergeCell ref="B365:F365"/>
    <mergeCell ref="B366:F366"/>
    <mergeCell ref="A367:F367"/>
    <mergeCell ref="B385:F385"/>
    <mergeCell ref="B386:F386"/>
    <mergeCell ref="B368:C368"/>
    <mergeCell ref="E368:F368"/>
    <mergeCell ref="B369:C369"/>
    <mergeCell ref="E369:F369"/>
    <mergeCell ref="E370:F370"/>
    <mergeCell ref="E371:F371"/>
    <mergeCell ref="E372:F372"/>
    <mergeCell ref="E373:F373"/>
    <mergeCell ref="E374:F374"/>
    <mergeCell ref="B404:F404"/>
    <mergeCell ref="B405:F405"/>
    <mergeCell ref="B387:F387"/>
    <mergeCell ref="A388:F388"/>
    <mergeCell ref="B389:C389"/>
    <mergeCell ref="E389:F389"/>
    <mergeCell ref="B390:C390"/>
    <mergeCell ref="E390:F390"/>
    <mergeCell ref="E391:F391"/>
    <mergeCell ref="E392:F392"/>
    <mergeCell ref="E393:F393"/>
    <mergeCell ref="A401:A402"/>
    <mergeCell ref="B406:F406"/>
    <mergeCell ref="B407:F407"/>
    <mergeCell ref="B408:F408"/>
    <mergeCell ref="A409:F409"/>
    <mergeCell ref="B410:C410"/>
    <mergeCell ref="E410:F410"/>
    <mergeCell ref="B411:C411"/>
    <mergeCell ref="E411:F411"/>
    <mergeCell ref="E412:F412"/>
    <mergeCell ref="E413:F413"/>
    <mergeCell ref="E414:F414"/>
    <mergeCell ref="E415:F415"/>
    <mergeCell ref="E416:F416"/>
    <mergeCell ref="E417:F417"/>
    <mergeCell ref="E418:F418"/>
    <mergeCell ref="E419:F419"/>
    <mergeCell ref="E420:F420"/>
    <mergeCell ref="E421:F421"/>
    <mergeCell ref="B425:F425"/>
    <mergeCell ref="B426:F426"/>
    <mergeCell ref="B427:F427"/>
    <mergeCell ref="B428:F428"/>
    <mergeCell ref="B429:F429"/>
    <mergeCell ref="A430:F430"/>
    <mergeCell ref="B431:C431"/>
    <mergeCell ref="E431:F431"/>
    <mergeCell ref="B432:C432"/>
    <mergeCell ref="E432:F432"/>
    <mergeCell ref="E433:F433"/>
    <mergeCell ref="E434:F434"/>
    <mergeCell ref="E435:F435"/>
    <mergeCell ref="E436:F436"/>
    <mergeCell ref="E437:F437"/>
    <mergeCell ref="E438:F438"/>
    <mergeCell ref="E439:F439"/>
    <mergeCell ref="E440:F440"/>
    <mergeCell ref="E441:F441"/>
    <mergeCell ref="E442:F442"/>
    <mergeCell ref="B446:F446"/>
    <mergeCell ref="B447:F447"/>
    <mergeCell ref="B448:F448"/>
    <mergeCell ref="B449:F449"/>
    <mergeCell ref="B450:F450"/>
    <mergeCell ref="A451:F451"/>
    <mergeCell ref="B452:C452"/>
    <mergeCell ref="E452:F452"/>
    <mergeCell ref="B453:C453"/>
    <mergeCell ref="E453:F453"/>
    <mergeCell ref="E454:F454"/>
    <mergeCell ref="E455:F455"/>
    <mergeCell ref="E456:F456"/>
    <mergeCell ref="E457:F457"/>
    <mergeCell ref="E458:F458"/>
    <mergeCell ref="E459:F459"/>
    <mergeCell ref="E460:F460"/>
    <mergeCell ref="E461:F461"/>
    <mergeCell ref="E462:F462"/>
    <mergeCell ref="E463:F463"/>
    <mergeCell ref="B468:F468"/>
    <mergeCell ref="B469:F469"/>
    <mergeCell ref="B470:F470"/>
    <mergeCell ref="B471:F471"/>
    <mergeCell ref="B472:F472"/>
    <mergeCell ref="A473:F473"/>
    <mergeCell ref="B492:F492"/>
    <mergeCell ref="B493:F493"/>
    <mergeCell ref="B474:C474"/>
    <mergeCell ref="E474:F474"/>
    <mergeCell ref="B475:C475"/>
    <mergeCell ref="E475:F475"/>
    <mergeCell ref="E476:F476"/>
    <mergeCell ref="E477:F477"/>
    <mergeCell ref="E478:F478"/>
    <mergeCell ref="E479:F479"/>
    <mergeCell ref="E480:F480"/>
    <mergeCell ref="B511:F511"/>
    <mergeCell ref="B512:F512"/>
    <mergeCell ref="B494:F494"/>
    <mergeCell ref="A495:F495"/>
    <mergeCell ref="B496:C496"/>
    <mergeCell ref="E496:F496"/>
    <mergeCell ref="B497:C497"/>
    <mergeCell ref="E497:F497"/>
    <mergeCell ref="E498:F498"/>
    <mergeCell ref="E499:F499"/>
    <mergeCell ref="E500:F500"/>
    <mergeCell ref="B513:F513"/>
    <mergeCell ref="B514:F514"/>
    <mergeCell ref="B515:F515"/>
    <mergeCell ref="A516:F516"/>
    <mergeCell ref="B517:C517"/>
    <mergeCell ref="E517:F517"/>
    <mergeCell ref="B518:C518"/>
    <mergeCell ref="E518:F518"/>
    <mergeCell ref="E519:F519"/>
    <mergeCell ref="E520:F520"/>
    <mergeCell ref="E521:F521"/>
    <mergeCell ref="E522:F522"/>
    <mergeCell ref="E523:F523"/>
    <mergeCell ref="E524:F524"/>
    <mergeCell ref="E525:F525"/>
    <mergeCell ref="E526:F526"/>
    <mergeCell ref="E527:F527"/>
    <mergeCell ref="E528:F528"/>
    <mergeCell ref="B532:F532"/>
    <mergeCell ref="B533:F533"/>
    <mergeCell ref="B534:F534"/>
    <mergeCell ref="B535:F535"/>
    <mergeCell ref="B536:F536"/>
    <mergeCell ref="A537:F537"/>
    <mergeCell ref="B538:C538"/>
    <mergeCell ref="E538:F538"/>
    <mergeCell ref="B539:C539"/>
    <mergeCell ref="E539:F539"/>
    <mergeCell ref="E540:F540"/>
    <mergeCell ref="E541:F541"/>
    <mergeCell ref="E542:F542"/>
    <mergeCell ref="E543:F543"/>
    <mergeCell ref="E544:F544"/>
    <mergeCell ref="E545:F545"/>
    <mergeCell ref="E546:F546"/>
    <mergeCell ref="E547:F547"/>
    <mergeCell ref="E548:F548"/>
    <mergeCell ref="E549:F549"/>
    <mergeCell ref="B553:F553"/>
    <mergeCell ref="B554:F554"/>
    <mergeCell ref="B555:F555"/>
    <mergeCell ref="B556:F556"/>
    <mergeCell ref="B557:F557"/>
    <mergeCell ref="A558:F558"/>
    <mergeCell ref="B559:C559"/>
    <mergeCell ref="E559:F559"/>
    <mergeCell ref="B560:C560"/>
    <mergeCell ref="E560:F560"/>
    <mergeCell ref="E561:F561"/>
    <mergeCell ref="E562:F562"/>
    <mergeCell ref="E563:F563"/>
    <mergeCell ref="E564:F564"/>
    <mergeCell ref="E565:F565"/>
    <mergeCell ref="E566:F566"/>
    <mergeCell ref="E567:F567"/>
    <mergeCell ref="E568:F568"/>
    <mergeCell ref="E569:F569"/>
    <mergeCell ref="E570:F570"/>
    <mergeCell ref="B574:F574"/>
    <mergeCell ref="B575:F575"/>
    <mergeCell ref="B576:F576"/>
    <mergeCell ref="B577:F577"/>
    <mergeCell ref="B578:F578"/>
    <mergeCell ref="A579:F579"/>
    <mergeCell ref="B597:F597"/>
    <mergeCell ref="B598:F598"/>
    <mergeCell ref="B580:C580"/>
    <mergeCell ref="E580:F580"/>
    <mergeCell ref="B581:C581"/>
    <mergeCell ref="E581:F581"/>
    <mergeCell ref="E582:F582"/>
    <mergeCell ref="E583:F583"/>
    <mergeCell ref="E584:F584"/>
    <mergeCell ref="E585:F585"/>
    <mergeCell ref="E586:F586"/>
    <mergeCell ref="B617:F617"/>
    <mergeCell ref="B618:F618"/>
    <mergeCell ref="B599:F599"/>
    <mergeCell ref="A600:F600"/>
    <mergeCell ref="B601:C601"/>
    <mergeCell ref="E601:F601"/>
    <mergeCell ref="B602:C602"/>
    <mergeCell ref="E602:F602"/>
    <mergeCell ref="E603:F603"/>
    <mergeCell ref="E604:F604"/>
    <mergeCell ref="E605:F605"/>
    <mergeCell ref="B619:F619"/>
    <mergeCell ref="B620:F620"/>
    <mergeCell ref="B621:F621"/>
    <mergeCell ref="A622:F622"/>
    <mergeCell ref="B623:C623"/>
    <mergeCell ref="E623:F623"/>
    <mergeCell ref="B624:C624"/>
    <mergeCell ref="E624:F624"/>
    <mergeCell ref="E625:F625"/>
    <mergeCell ref="E626:F626"/>
    <mergeCell ref="E627:F627"/>
    <mergeCell ref="E628:F628"/>
    <mergeCell ref="E629:F629"/>
    <mergeCell ref="E630:F630"/>
    <mergeCell ref="E631:F631"/>
    <mergeCell ref="E632:F632"/>
    <mergeCell ref="E633:F633"/>
    <mergeCell ref="E634:F634"/>
    <mergeCell ref="B638:F638"/>
    <mergeCell ref="B639:F639"/>
    <mergeCell ref="B640:F640"/>
    <mergeCell ref="B641:F641"/>
    <mergeCell ref="B642:F642"/>
    <mergeCell ref="A643:F643"/>
    <mergeCell ref="B644:C644"/>
    <mergeCell ref="E644:F644"/>
    <mergeCell ref="B645:C645"/>
    <mergeCell ref="E645:F645"/>
    <mergeCell ref="A664:F664"/>
    <mergeCell ref="B665:C665"/>
    <mergeCell ref="E665:F665"/>
    <mergeCell ref="E646:F646"/>
    <mergeCell ref="E647:F647"/>
    <mergeCell ref="E648:F648"/>
    <mergeCell ref="E649:F649"/>
    <mergeCell ref="E650:F650"/>
    <mergeCell ref="E651:F651"/>
    <mergeCell ref="E652:F652"/>
    <mergeCell ref="E653:F653"/>
    <mergeCell ref="E654:F654"/>
    <mergeCell ref="A656:A657"/>
    <mergeCell ref="B686:C686"/>
    <mergeCell ref="E686:F686"/>
    <mergeCell ref="B687:C687"/>
    <mergeCell ref="E687:F687"/>
    <mergeCell ref="E688:F688"/>
    <mergeCell ref="E689:F689"/>
    <mergeCell ref="E690:F690"/>
    <mergeCell ref="E691:F691"/>
    <mergeCell ref="E674:F674"/>
    <mergeCell ref="E675:F675"/>
    <mergeCell ref="E676:F676"/>
    <mergeCell ref="B680:F680"/>
    <mergeCell ref="B681:F681"/>
    <mergeCell ref="B682:F682"/>
    <mergeCell ref="B683:F683"/>
    <mergeCell ref="B684:F684"/>
    <mergeCell ref="A685:F685"/>
    <mergeCell ref="A677:A678"/>
    <mergeCell ref="E669:F669"/>
    <mergeCell ref="E670:F670"/>
    <mergeCell ref="A211:A212"/>
    <mergeCell ref="A233:A234"/>
    <mergeCell ref="A254:A255"/>
    <mergeCell ref="A275:A276"/>
    <mergeCell ref="A296:A297"/>
    <mergeCell ref="A317:A318"/>
    <mergeCell ref="A338:A339"/>
    <mergeCell ref="A359:A360"/>
    <mergeCell ref="A380:A381"/>
    <mergeCell ref="A464:A465"/>
    <mergeCell ref="A486:A487"/>
    <mergeCell ref="A508:A509"/>
    <mergeCell ref="A529:A530"/>
    <mergeCell ref="A550:A551"/>
    <mergeCell ref="A571:A572"/>
    <mergeCell ref="A592:A593"/>
    <mergeCell ref="A613:A614"/>
    <mergeCell ref="A635:A636"/>
    <mergeCell ref="B660:F660"/>
    <mergeCell ref="B661:F661"/>
    <mergeCell ref="B662:F662"/>
    <mergeCell ref="B663:F663"/>
    <mergeCell ref="A62:A63"/>
    <mergeCell ref="A83:A84"/>
    <mergeCell ref="A104:A105"/>
    <mergeCell ref="A125:A126"/>
    <mergeCell ref="A146:A147"/>
    <mergeCell ref="A168:A169"/>
    <mergeCell ref="A189:A190"/>
    <mergeCell ref="A422:A423"/>
    <mergeCell ref="A443:A444"/>
    <mergeCell ref="A698:A699"/>
    <mergeCell ref="B635:C636"/>
    <mergeCell ref="D635:F636"/>
    <mergeCell ref="B656:C657"/>
    <mergeCell ref="D656:F657"/>
    <mergeCell ref="B677:C678"/>
    <mergeCell ref="D677:F678"/>
    <mergeCell ref="B698:C699"/>
    <mergeCell ref="D698:F699"/>
    <mergeCell ref="E693:F693"/>
    <mergeCell ref="E694:F694"/>
    <mergeCell ref="E695:F695"/>
    <mergeCell ref="E696:F696"/>
    <mergeCell ref="E697:F697"/>
    <mergeCell ref="E692:F692"/>
    <mergeCell ref="E671:F671"/>
    <mergeCell ref="E672:F672"/>
    <mergeCell ref="E673:F673"/>
    <mergeCell ref="E655:F655"/>
    <mergeCell ref="B659:F659"/>
    <mergeCell ref="B666:C666"/>
    <mergeCell ref="E666:F666"/>
    <mergeCell ref="E667:F667"/>
    <mergeCell ref="E668:F668"/>
    <mergeCell ref="B529:C530"/>
    <mergeCell ref="D529:F530"/>
    <mergeCell ref="B550:C551"/>
    <mergeCell ref="D550:F551"/>
    <mergeCell ref="B571:C572"/>
    <mergeCell ref="D571:F572"/>
    <mergeCell ref="B592:C593"/>
    <mergeCell ref="D592:F593"/>
    <mergeCell ref="B613:C614"/>
    <mergeCell ref="D613:F614"/>
    <mergeCell ref="E606:F606"/>
    <mergeCell ref="E607:F607"/>
    <mergeCell ref="E608:F608"/>
    <mergeCell ref="E609:F609"/>
    <mergeCell ref="E610:F610"/>
    <mergeCell ref="E611:F611"/>
    <mergeCell ref="E612:F612"/>
    <mergeCell ref="E587:F587"/>
    <mergeCell ref="E588:F588"/>
    <mergeCell ref="E589:F589"/>
    <mergeCell ref="E590:F590"/>
    <mergeCell ref="E591:F591"/>
    <mergeCell ref="B595:F595"/>
    <mergeCell ref="B596:F596"/>
    <mergeCell ref="B422:C423"/>
    <mergeCell ref="D422:F423"/>
    <mergeCell ref="B443:C444"/>
    <mergeCell ref="D443:F444"/>
    <mergeCell ref="B464:C465"/>
    <mergeCell ref="D464:F465"/>
    <mergeCell ref="B486:C487"/>
    <mergeCell ref="D486:F487"/>
    <mergeCell ref="B508:C509"/>
    <mergeCell ref="D508:F509"/>
    <mergeCell ref="E501:F501"/>
    <mergeCell ref="E502:F502"/>
    <mergeCell ref="E503:F503"/>
    <mergeCell ref="E504:F504"/>
    <mergeCell ref="E505:F505"/>
    <mergeCell ref="E506:F506"/>
    <mergeCell ref="E507:F507"/>
    <mergeCell ref="E481:F481"/>
    <mergeCell ref="E482:F482"/>
    <mergeCell ref="E483:F483"/>
    <mergeCell ref="E484:F484"/>
    <mergeCell ref="E485:F485"/>
    <mergeCell ref="B490:F490"/>
    <mergeCell ref="B491:F491"/>
    <mergeCell ref="B317:C318"/>
    <mergeCell ref="D317:F318"/>
    <mergeCell ref="B338:C339"/>
    <mergeCell ref="D338:F339"/>
    <mergeCell ref="B359:C360"/>
    <mergeCell ref="D359:F360"/>
    <mergeCell ref="B380:C381"/>
    <mergeCell ref="D380:F381"/>
    <mergeCell ref="B401:C402"/>
    <mergeCell ref="D401:F402"/>
    <mergeCell ref="E394:F394"/>
    <mergeCell ref="E395:F395"/>
    <mergeCell ref="E396:F396"/>
    <mergeCell ref="E397:F397"/>
    <mergeCell ref="E398:F398"/>
    <mergeCell ref="E399:F399"/>
    <mergeCell ref="E400:F400"/>
    <mergeCell ref="E375:F375"/>
    <mergeCell ref="E376:F376"/>
    <mergeCell ref="E377:F377"/>
    <mergeCell ref="E378:F378"/>
    <mergeCell ref="E379:F379"/>
    <mergeCell ref="B383:F383"/>
    <mergeCell ref="B384:F384"/>
    <mergeCell ref="D211:F212"/>
    <mergeCell ref="B233:C234"/>
    <mergeCell ref="D233:F234"/>
    <mergeCell ref="B254:C255"/>
    <mergeCell ref="D254:F255"/>
    <mergeCell ref="B275:C276"/>
    <mergeCell ref="D275:F276"/>
    <mergeCell ref="B296:C297"/>
    <mergeCell ref="D296:F297"/>
    <mergeCell ref="B211:C212"/>
    <mergeCell ref="E289:F289"/>
    <mergeCell ref="E290:F290"/>
    <mergeCell ref="E291:F291"/>
    <mergeCell ref="E292:F292"/>
    <mergeCell ref="E293:F293"/>
    <mergeCell ref="E294:F294"/>
    <mergeCell ref="E295:F295"/>
    <mergeCell ref="E270:F270"/>
    <mergeCell ref="E271:F271"/>
    <mergeCell ref="E272:F272"/>
    <mergeCell ref="E273:F273"/>
    <mergeCell ref="E274:F274"/>
    <mergeCell ref="B278:F278"/>
    <mergeCell ref="B279:F279"/>
    <mergeCell ref="B104:C105"/>
    <mergeCell ref="D104:F105"/>
    <mergeCell ref="B125:C126"/>
    <mergeCell ref="D125:F126"/>
    <mergeCell ref="B146:C147"/>
    <mergeCell ref="D146:F147"/>
    <mergeCell ref="B168:C169"/>
    <mergeCell ref="D168:F169"/>
    <mergeCell ref="B189:C190"/>
    <mergeCell ref="D189:F190"/>
    <mergeCell ref="E182:F182"/>
    <mergeCell ref="E183:F183"/>
    <mergeCell ref="E184:F184"/>
    <mergeCell ref="E185:F185"/>
    <mergeCell ref="E186:F186"/>
    <mergeCell ref="E187:F187"/>
    <mergeCell ref="E188:F188"/>
    <mergeCell ref="E163:F163"/>
    <mergeCell ref="E164:F164"/>
    <mergeCell ref="E165:F165"/>
    <mergeCell ref="E166:F166"/>
    <mergeCell ref="E167:F167"/>
    <mergeCell ref="B171:F171"/>
    <mergeCell ref="B172:F172"/>
  </mergeCells>
  <pageMargins left="7.8472222222222193E-2" right="0.196527777777778" top="0.75138888888888899" bottom="0.43263888888888902" header="0.29861111111111099" footer="0.29861111111111099"/>
  <pageSetup paperSize="9" scale="89" orientation="portrait"/>
  <rowBreaks count="15" manualBreakCount="15">
    <brk id="42" max="16383" man="1"/>
    <brk id="84" max="16383" man="1"/>
    <brk id="126" max="16383" man="1"/>
    <brk id="169" max="16383" man="1"/>
    <brk id="256" max="16383" man="1"/>
    <brk id="298" max="16383" man="1"/>
    <brk id="340" max="16383" man="1"/>
    <brk id="382" max="16383" man="1"/>
    <brk id="424" max="16383" man="1"/>
    <brk id="467" max="16383" man="1"/>
    <brk id="510" max="16383" man="1"/>
    <brk id="552" max="16383" man="1"/>
    <brk id="594" max="16383" man="1"/>
    <brk id="637" max="16383" man="1"/>
    <brk id="679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9"/>
  <sheetViews>
    <sheetView workbookViewId="0">
      <selection activeCell="P5" sqref="P5"/>
    </sheetView>
  </sheetViews>
  <sheetFormatPr defaultRowHeight="15"/>
  <cols>
    <col min="1" max="1" width="4.140625" style="250" customWidth="1"/>
    <col min="2" max="2" width="21.5703125" style="250" customWidth="1"/>
    <col min="3" max="3" width="8.42578125" style="250" customWidth="1"/>
    <col min="4" max="4" width="7.85546875" style="250" customWidth="1"/>
    <col min="5" max="5" width="8.140625" style="250" customWidth="1"/>
    <col min="6" max="6" width="7.140625" style="250" customWidth="1"/>
    <col min="7" max="7" width="8.5703125" style="250" customWidth="1"/>
    <col min="8" max="8" width="7.42578125" style="250" customWidth="1"/>
    <col min="9" max="9" width="8.7109375" style="318" customWidth="1"/>
    <col min="10" max="10" width="6.7109375" style="318" customWidth="1"/>
    <col min="11" max="11" width="7.7109375" style="318" customWidth="1"/>
    <col min="12" max="12" width="6.140625" style="318" customWidth="1"/>
    <col min="13" max="13" width="8.5703125" style="318" customWidth="1"/>
    <col min="14" max="14" width="5.5703125" style="318" customWidth="1"/>
    <col min="15" max="15" width="7.42578125" style="250" customWidth="1"/>
    <col min="16" max="16" width="6.28515625" style="250" customWidth="1"/>
    <col min="17" max="17" width="6.7109375" style="250" customWidth="1"/>
    <col min="18" max="18" width="6.28515625" style="250" customWidth="1"/>
    <col min="19" max="19" width="5.5703125" style="250" customWidth="1"/>
    <col min="20" max="20" width="6" style="250" customWidth="1"/>
    <col min="21" max="21" width="5.28515625" style="318" customWidth="1"/>
    <col min="22" max="22" width="5.85546875" style="318" customWidth="1"/>
    <col min="23" max="23" width="7.28515625" style="318" customWidth="1"/>
    <col min="24" max="24" width="8.28515625" style="318" customWidth="1"/>
    <col min="25" max="25" width="8.42578125" style="318" bestFit="1" customWidth="1"/>
    <col min="26" max="26" width="6" style="318" customWidth="1"/>
    <col min="27" max="27" width="3.28515625" style="250" customWidth="1"/>
    <col min="28" max="28" width="20.85546875" style="250" customWidth="1"/>
    <col min="29" max="29" width="9.140625" style="250" customWidth="1"/>
    <col min="30" max="30" width="9" style="250" customWidth="1"/>
    <col min="31" max="32" width="8.5703125" style="250" customWidth="1"/>
    <col min="33" max="33" width="9" style="250" customWidth="1"/>
    <col min="34" max="34" width="6.5703125" style="250" customWidth="1"/>
    <col min="35" max="35" width="5.28515625" style="318" customWidth="1"/>
    <col min="36" max="36" width="5.85546875" style="318" customWidth="1"/>
    <col min="37" max="37" width="7.7109375" style="318" customWidth="1"/>
    <col min="38" max="38" width="7.42578125" style="318" customWidth="1"/>
    <col min="39" max="39" width="6.7109375" style="318" customWidth="1"/>
    <col min="40" max="40" width="5.85546875" style="318" customWidth="1"/>
    <col min="41" max="41" width="6.5703125" style="250" customWidth="1"/>
    <col min="42" max="42" width="6.85546875" style="250" customWidth="1"/>
    <col min="43" max="43" width="4.5703125" style="250" customWidth="1"/>
    <col min="44" max="44" width="5.7109375" style="250" customWidth="1"/>
    <col min="45" max="45" width="7.28515625" style="250" customWidth="1"/>
    <col min="46" max="46" width="6.28515625" style="250" customWidth="1"/>
    <col min="47" max="47" width="6.42578125" style="318" customWidth="1"/>
    <col min="48" max="48" width="5.28515625" style="318" customWidth="1"/>
    <col min="49" max="49" width="4.5703125" style="318" bestFit="1" customWidth="1"/>
    <col min="50" max="50" width="8.85546875" style="318" customWidth="1"/>
    <col min="51" max="51" width="11.42578125" style="318" customWidth="1"/>
    <col min="52" max="52" width="10" style="318" customWidth="1"/>
    <col min="53" max="53" width="5" style="250" customWidth="1"/>
    <col min="54" max="54" width="20" style="250" customWidth="1"/>
    <col min="55" max="55" width="7.5703125" style="250" customWidth="1"/>
    <col min="56" max="56" width="6.7109375" style="250" customWidth="1"/>
    <col min="57" max="57" width="7" style="250" customWidth="1"/>
    <col min="58" max="58" width="8.5703125" style="250" customWidth="1"/>
    <col min="59" max="59" width="6.7109375" style="319" customWidth="1"/>
    <col min="60" max="60" width="5.85546875" style="250" customWidth="1"/>
    <col min="61" max="61" width="7.42578125" style="318" customWidth="1"/>
    <col min="62" max="62" width="5" style="318" customWidth="1"/>
    <col min="63" max="63" width="4.7109375" style="318" customWidth="1"/>
    <col min="64" max="64" width="7.28515625" style="318" customWidth="1"/>
    <col min="65" max="65" width="6.42578125" style="318" customWidth="1"/>
    <col min="66" max="66" width="6.140625" style="318" customWidth="1"/>
    <col min="67" max="67" width="8.28515625" style="250" customWidth="1"/>
    <col min="68" max="68" width="10.5703125" style="250" customWidth="1"/>
    <col min="69" max="71" width="8.7109375" style="250" customWidth="1"/>
    <col min="72" max="72" width="9.42578125" style="250" customWidth="1"/>
    <col min="73" max="73" width="8.5703125" style="250" customWidth="1"/>
    <col min="74" max="74" width="13.42578125" style="250" customWidth="1"/>
    <col min="75" max="16384" width="9.140625" style="250"/>
  </cols>
  <sheetData>
    <row r="1" spans="1:75" ht="18.75">
      <c r="A1" s="244" t="s">
        <v>538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6"/>
      <c r="AA1" s="244" t="s">
        <v>538</v>
      </c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245"/>
      <c r="AO1" s="245"/>
      <c r="AP1" s="245"/>
      <c r="AQ1" s="245"/>
      <c r="AR1" s="245"/>
      <c r="AS1" s="245"/>
      <c r="AT1" s="245"/>
      <c r="AU1" s="245"/>
      <c r="AV1" s="245"/>
      <c r="AW1" s="245"/>
      <c r="AX1" s="245"/>
      <c r="AY1" s="245"/>
      <c r="AZ1" s="246"/>
      <c r="BA1" s="247" t="s">
        <v>538</v>
      </c>
      <c r="BB1" s="248"/>
      <c r="BC1" s="248"/>
      <c r="BD1" s="248"/>
      <c r="BE1" s="248"/>
      <c r="BF1" s="248"/>
      <c r="BG1" s="248"/>
      <c r="BH1" s="248"/>
      <c r="BI1" s="248"/>
      <c r="BJ1" s="248"/>
      <c r="BK1" s="248"/>
      <c r="BL1" s="248"/>
      <c r="BM1" s="248"/>
      <c r="BN1" s="248"/>
      <c r="BO1" s="248"/>
      <c r="BP1" s="248"/>
      <c r="BQ1" s="248"/>
      <c r="BR1" s="248"/>
      <c r="BS1" s="248"/>
      <c r="BT1" s="248"/>
      <c r="BU1" s="248"/>
      <c r="BV1" s="248"/>
      <c r="BW1" s="249"/>
    </row>
    <row r="2" spans="1:75" ht="18.75">
      <c r="A2" s="251" t="s">
        <v>539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3"/>
      <c r="AA2" s="251" t="s">
        <v>540</v>
      </c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3"/>
      <c r="BA2" s="254" t="s">
        <v>539</v>
      </c>
      <c r="BB2" s="255"/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6"/>
    </row>
    <row r="3" spans="1:75" ht="18.75">
      <c r="A3" s="257" t="s">
        <v>541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2" t="s">
        <v>542</v>
      </c>
      <c r="M3" s="252"/>
      <c r="N3" s="252"/>
      <c r="O3" s="252"/>
      <c r="P3" s="252"/>
      <c r="Q3" s="252" t="s">
        <v>543</v>
      </c>
      <c r="R3" s="252"/>
      <c r="S3" s="252"/>
      <c r="T3" s="252"/>
      <c r="U3" s="252"/>
      <c r="V3" s="252"/>
      <c r="W3" s="252"/>
      <c r="X3" s="259"/>
      <c r="Y3" s="259"/>
      <c r="Z3" s="260"/>
      <c r="AA3" s="257" t="s">
        <v>544</v>
      </c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2" t="s">
        <v>542</v>
      </c>
      <c r="AM3" s="252"/>
      <c r="AN3" s="252"/>
      <c r="AO3" s="252"/>
      <c r="AP3" s="252"/>
      <c r="AQ3" s="252" t="s">
        <v>543</v>
      </c>
      <c r="AR3" s="252"/>
      <c r="AS3" s="252"/>
      <c r="AT3" s="252"/>
      <c r="AU3" s="252"/>
      <c r="AV3" s="252"/>
      <c r="AW3" s="252"/>
      <c r="AX3" s="259"/>
      <c r="AY3" s="259"/>
      <c r="AZ3" s="260"/>
      <c r="BA3" s="257" t="s">
        <v>544</v>
      </c>
      <c r="BB3" s="258"/>
      <c r="BC3" s="258"/>
      <c r="BD3" s="258"/>
      <c r="BE3" s="258"/>
      <c r="BF3" s="252"/>
      <c r="BG3" s="252"/>
      <c r="BH3" s="252"/>
      <c r="BI3" s="252"/>
      <c r="BJ3" s="252"/>
      <c r="BK3" s="252"/>
      <c r="BL3" s="252"/>
      <c r="BM3" s="252"/>
      <c r="BN3" s="261"/>
      <c r="BO3" s="258"/>
      <c r="BP3" s="258"/>
      <c r="BQ3" s="258"/>
      <c r="BR3" s="262" t="s">
        <v>545</v>
      </c>
      <c r="BS3" s="262"/>
      <c r="BT3" s="262"/>
      <c r="BU3" s="262"/>
      <c r="BV3" s="262"/>
      <c r="BW3" s="263"/>
    </row>
    <row r="4" spans="1:75" ht="45">
      <c r="A4" s="264" t="s">
        <v>546</v>
      </c>
      <c r="B4" s="265" t="s">
        <v>547</v>
      </c>
      <c r="C4" s="266" t="s">
        <v>417</v>
      </c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8"/>
      <c r="O4" s="266" t="s">
        <v>418</v>
      </c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9"/>
      <c r="AA4" s="270"/>
      <c r="AB4" s="271"/>
      <c r="AC4" s="266" t="s">
        <v>419</v>
      </c>
      <c r="AD4" s="267"/>
      <c r="AE4" s="267"/>
      <c r="AF4" s="267"/>
      <c r="AG4" s="268"/>
      <c r="AH4" s="271"/>
      <c r="AI4" s="271"/>
      <c r="AJ4" s="271"/>
      <c r="AK4" s="271"/>
      <c r="AL4" s="271"/>
      <c r="AM4" s="271"/>
      <c r="AN4" s="271"/>
      <c r="AO4" s="266" t="s">
        <v>420</v>
      </c>
      <c r="AP4" s="267"/>
      <c r="AQ4" s="267"/>
      <c r="AR4" s="267"/>
      <c r="AS4" s="267"/>
      <c r="AT4" s="271"/>
      <c r="AU4" s="271"/>
      <c r="AV4" s="271"/>
      <c r="AW4" s="271"/>
      <c r="AX4" s="271"/>
      <c r="AY4" s="271"/>
      <c r="AZ4" s="272"/>
      <c r="BA4" s="273" t="s">
        <v>421</v>
      </c>
      <c r="BB4" s="267"/>
      <c r="BC4" s="267"/>
      <c r="BD4" s="267"/>
      <c r="BE4" s="267"/>
      <c r="BF4" s="267"/>
      <c r="BG4" s="267"/>
      <c r="BH4" s="267"/>
      <c r="BI4" s="267"/>
      <c r="BJ4" s="267"/>
      <c r="BK4" s="267"/>
      <c r="BL4" s="267"/>
      <c r="BM4" s="267"/>
      <c r="BN4" s="267"/>
      <c r="BO4" s="274" t="s">
        <v>510</v>
      </c>
      <c r="BP4" s="274"/>
      <c r="BQ4" s="266"/>
      <c r="BR4" s="268"/>
      <c r="BS4" s="266"/>
      <c r="BT4" s="268"/>
      <c r="BU4" s="275"/>
      <c r="BV4" s="276"/>
      <c r="BW4" s="277"/>
    </row>
    <row r="5" spans="1:75" ht="75">
      <c r="A5" s="278"/>
      <c r="B5" s="265"/>
      <c r="C5" s="279" t="s">
        <v>548</v>
      </c>
      <c r="D5" s="279" t="s">
        <v>549</v>
      </c>
      <c r="E5" s="280" t="s">
        <v>550</v>
      </c>
      <c r="F5" s="279" t="s">
        <v>515</v>
      </c>
      <c r="G5" s="279" t="s">
        <v>551</v>
      </c>
      <c r="H5" s="279"/>
      <c r="I5" s="279" t="s">
        <v>552</v>
      </c>
      <c r="J5" s="279" t="s">
        <v>517</v>
      </c>
      <c r="K5" s="279" t="s">
        <v>553</v>
      </c>
      <c r="L5" s="279" t="s">
        <v>518</v>
      </c>
      <c r="M5" s="279" t="s">
        <v>401</v>
      </c>
      <c r="N5" s="279"/>
      <c r="O5" s="279" t="s">
        <v>548</v>
      </c>
      <c r="P5" s="279" t="s">
        <v>549</v>
      </c>
      <c r="Q5" s="280" t="s">
        <v>550</v>
      </c>
      <c r="R5" s="279" t="s">
        <v>515</v>
      </c>
      <c r="S5" s="279" t="s">
        <v>551</v>
      </c>
      <c r="T5" s="279"/>
      <c r="U5" s="279" t="s">
        <v>552</v>
      </c>
      <c r="V5" s="279" t="s">
        <v>517</v>
      </c>
      <c r="W5" s="279" t="s">
        <v>516</v>
      </c>
      <c r="X5" s="279" t="s">
        <v>518</v>
      </c>
      <c r="Y5" s="279" t="s">
        <v>401</v>
      </c>
      <c r="Z5" s="281"/>
      <c r="AA5" s="264" t="s">
        <v>546</v>
      </c>
      <c r="AB5" s="265" t="s">
        <v>547</v>
      </c>
      <c r="AC5" s="279" t="s">
        <v>548</v>
      </c>
      <c r="AD5" s="279" t="s">
        <v>549</v>
      </c>
      <c r="AE5" s="280" t="s">
        <v>550</v>
      </c>
      <c r="AF5" s="279" t="s">
        <v>515</v>
      </c>
      <c r="AG5" s="279" t="s">
        <v>551</v>
      </c>
      <c r="AH5" s="279"/>
      <c r="AI5" s="279" t="s">
        <v>552</v>
      </c>
      <c r="AJ5" s="279" t="s">
        <v>517</v>
      </c>
      <c r="AK5" s="279" t="s">
        <v>553</v>
      </c>
      <c r="AL5" s="279" t="s">
        <v>518</v>
      </c>
      <c r="AM5" s="282" t="s">
        <v>401</v>
      </c>
      <c r="AN5" s="279"/>
      <c r="AO5" s="279" t="s">
        <v>548</v>
      </c>
      <c r="AP5" s="279" t="s">
        <v>549</v>
      </c>
      <c r="AQ5" s="280" t="s">
        <v>550</v>
      </c>
      <c r="AR5" s="279" t="s">
        <v>515</v>
      </c>
      <c r="AS5" s="279" t="s">
        <v>551</v>
      </c>
      <c r="AT5" s="279"/>
      <c r="AU5" s="279" t="s">
        <v>552</v>
      </c>
      <c r="AV5" s="279" t="s">
        <v>517</v>
      </c>
      <c r="AW5" s="279" t="s">
        <v>553</v>
      </c>
      <c r="AX5" s="279" t="s">
        <v>518</v>
      </c>
      <c r="AY5" s="279" t="s">
        <v>401</v>
      </c>
      <c r="AZ5" s="281"/>
      <c r="BA5" s="264" t="s">
        <v>546</v>
      </c>
      <c r="BB5" s="265" t="s">
        <v>547</v>
      </c>
      <c r="BC5" s="279" t="s">
        <v>548</v>
      </c>
      <c r="BD5" s="279" t="s">
        <v>549</v>
      </c>
      <c r="BE5" s="280" t="s">
        <v>550</v>
      </c>
      <c r="BF5" s="279" t="s">
        <v>515</v>
      </c>
      <c r="BG5" s="279" t="s">
        <v>551</v>
      </c>
      <c r="BH5" s="279"/>
      <c r="BI5" s="279" t="s">
        <v>552</v>
      </c>
      <c r="BJ5" s="279" t="s">
        <v>517</v>
      </c>
      <c r="BK5" s="279" t="s">
        <v>553</v>
      </c>
      <c r="BL5" s="279" t="s">
        <v>518</v>
      </c>
      <c r="BM5" s="279" t="s">
        <v>401</v>
      </c>
      <c r="BN5" s="279"/>
      <c r="BO5" s="279" t="s">
        <v>515</v>
      </c>
      <c r="BP5" s="280" t="s">
        <v>518</v>
      </c>
      <c r="BQ5" s="280" t="s">
        <v>443</v>
      </c>
      <c r="BR5" s="280" t="s">
        <v>554</v>
      </c>
      <c r="BS5" s="280" t="s">
        <v>455</v>
      </c>
      <c r="BT5" s="279" t="s">
        <v>402</v>
      </c>
      <c r="BU5" s="279" t="s">
        <v>403</v>
      </c>
      <c r="BV5" s="280" t="s">
        <v>555</v>
      </c>
      <c r="BW5" s="283">
        <v>203</v>
      </c>
    </row>
    <row r="6" spans="1:75" s="289" customFormat="1" ht="21" customHeight="1">
      <c r="A6" s="284"/>
      <c r="B6" s="285"/>
      <c r="C6" s="286">
        <v>10</v>
      </c>
      <c r="D6" s="286">
        <v>5</v>
      </c>
      <c r="E6" s="286">
        <v>5</v>
      </c>
      <c r="F6" s="286">
        <v>80</v>
      </c>
      <c r="G6" s="286">
        <f>SUM(C6:F6)</f>
        <v>100</v>
      </c>
      <c r="H6" s="286"/>
      <c r="I6" s="286">
        <v>10</v>
      </c>
      <c r="J6" s="286">
        <v>5</v>
      </c>
      <c r="K6" s="286">
        <v>5</v>
      </c>
      <c r="L6" s="286">
        <v>80</v>
      </c>
      <c r="M6" s="286">
        <v>100</v>
      </c>
      <c r="N6" s="286" t="s">
        <v>403</v>
      </c>
      <c r="O6" s="286">
        <v>10</v>
      </c>
      <c r="P6" s="286">
        <v>5</v>
      </c>
      <c r="Q6" s="286">
        <v>5</v>
      </c>
      <c r="R6" s="286">
        <v>80</v>
      </c>
      <c r="S6" s="286">
        <f>SUM(O6:R6)</f>
        <v>100</v>
      </c>
      <c r="T6" s="286"/>
      <c r="U6" s="286">
        <v>10</v>
      </c>
      <c r="V6" s="286">
        <v>5</v>
      </c>
      <c r="W6" s="286">
        <v>5</v>
      </c>
      <c r="X6" s="286">
        <v>80</v>
      </c>
      <c r="Y6" s="286">
        <v>100</v>
      </c>
      <c r="Z6" s="287" t="s">
        <v>403</v>
      </c>
      <c r="AA6" s="284"/>
      <c r="AB6" s="285"/>
      <c r="AC6" s="286">
        <v>10</v>
      </c>
      <c r="AD6" s="286">
        <v>5</v>
      </c>
      <c r="AE6" s="286">
        <v>5</v>
      </c>
      <c r="AF6" s="286">
        <v>80</v>
      </c>
      <c r="AG6" s="286">
        <f>SUM(AC6:AF6)</f>
        <v>100</v>
      </c>
      <c r="AH6" s="286"/>
      <c r="AI6" s="286">
        <v>10</v>
      </c>
      <c r="AJ6" s="286">
        <v>5</v>
      </c>
      <c r="AK6" s="286">
        <v>5</v>
      </c>
      <c r="AL6" s="286">
        <v>80</v>
      </c>
      <c r="AM6" s="286">
        <v>100</v>
      </c>
      <c r="AN6" s="286" t="s">
        <v>403</v>
      </c>
      <c r="AO6" s="286">
        <v>10</v>
      </c>
      <c r="AP6" s="286">
        <v>5</v>
      </c>
      <c r="AQ6" s="286">
        <v>5</v>
      </c>
      <c r="AR6" s="286">
        <v>80</v>
      </c>
      <c r="AS6" s="286">
        <f>SUM(AO6:AR6)</f>
        <v>100</v>
      </c>
      <c r="AT6" s="286"/>
      <c r="AU6" s="286">
        <v>10</v>
      </c>
      <c r="AV6" s="286">
        <v>5</v>
      </c>
      <c r="AW6" s="286">
        <v>5</v>
      </c>
      <c r="AX6" s="286">
        <v>80</v>
      </c>
      <c r="AY6" s="286">
        <v>100</v>
      </c>
      <c r="AZ6" s="287" t="s">
        <v>403</v>
      </c>
      <c r="BA6" s="284"/>
      <c r="BB6" s="285"/>
      <c r="BC6" s="286">
        <v>10</v>
      </c>
      <c r="BD6" s="286">
        <v>5</v>
      </c>
      <c r="BE6" s="286">
        <v>5</v>
      </c>
      <c r="BF6" s="286">
        <v>80</v>
      </c>
      <c r="BG6" s="286">
        <f>SUM(BC6:BF6)</f>
        <v>100</v>
      </c>
      <c r="BH6" s="286"/>
      <c r="BI6" s="286">
        <v>10</v>
      </c>
      <c r="BJ6" s="286">
        <v>5</v>
      </c>
      <c r="BK6" s="286">
        <v>5</v>
      </c>
      <c r="BL6" s="286">
        <v>80</v>
      </c>
      <c r="BM6" s="286">
        <v>100</v>
      </c>
      <c r="BN6" s="286" t="s">
        <v>403</v>
      </c>
      <c r="BO6" s="288">
        <v>50</v>
      </c>
      <c r="BP6" s="286">
        <v>50</v>
      </c>
      <c r="BQ6" s="285">
        <f>(G6+S6+AG6+AS6+BG6)</f>
        <v>500</v>
      </c>
      <c r="BR6" s="285">
        <f>(M6+Y6+AM6+AY6+BM6)</f>
        <v>500</v>
      </c>
      <c r="BS6" s="285">
        <f>SUM(BQ6:BR6)</f>
        <v>1000</v>
      </c>
      <c r="BT6" s="285"/>
      <c r="BU6" s="285"/>
      <c r="BV6" s="286"/>
      <c r="BW6" s="287"/>
    </row>
    <row r="7" spans="1:75" ht="15.75">
      <c r="A7" s="290">
        <v>1</v>
      </c>
      <c r="B7" s="285" t="s">
        <v>33</v>
      </c>
      <c r="C7" s="291">
        <v>8.25</v>
      </c>
      <c r="D7" s="127">
        <v>3</v>
      </c>
      <c r="E7" s="127">
        <v>3.5</v>
      </c>
      <c r="F7" s="291">
        <v>61.5</v>
      </c>
      <c r="G7" s="127">
        <f>SUM(C7:F7)</f>
        <v>76.25</v>
      </c>
      <c r="H7" s="127" t="str">
        <f>IF(G7&gt;=91,"A1",IF(G7&gt;=81,"A2",IF(G7&gt;=71,"B1",IF(G7&gt;=61,"B2",IF(G7&gt;=51,"C1",IF(G7&gt;=41,"C2",IF(G7&gt;=33,"D","E")))))))</f>
        <v>B1</v>
      </c>
      <c r="I7" s="127">
        <v>6.75</v>
      </c>
      <c r="J7" s="127">
        <v>3.5</v>
      </c>
      <c r="K7" s="127">
        <v>3</v>
      </c>
      <c r="L7" s="127">
        <v>54.5</v>
      </c>
      <c r="M7" s="127">
        <f t="shared" ref="M7:M39" si="0">SUM(I7:L7)</f>
        <v>67.75</v>
      </c>
      <c r="N7" s="127" t="str">
        <f>IF(M7&gt;=91,"A1",IF(M7&gt;=81,"A2",IF(M7&gt;=71,"B1",IF(M7&gt;=61,"B2",IF(M7&gt;=51,"C1",IF(M7&gt;=41,"C2",IF(M7&gt;=33,"D","E")))))))</f>
        <v>B2</v>
      </c>
      <c r="O7" s="292">
        <v>7.25</v>
      </c>
      <c r="P7" s="127">
        <v>3</v>
      </c>
      <c r="Q7" s="293">
        <v>3</v>
      </c>
      <c r="R7" s="127">
        <v>48</v>
      </c>
      <c r="S7" s="127">
        <f>(O7+P7+Q7+R7)</f>
        <v>61.25</v>
      </c>
      <c r="T7" s="127" t="str">
        <f>IF(S7&gt;=91,"A1",IF(S7&gt;=81,"A2",IF(S7&gt;=71,"B1",IF(S7&gt;=61,"B2",IF(S7&gt;=51,"C1",IF(S7&gt;=41,"C2",IF(S7&gt;=33,"D","E")))))))</f>
        <v>B2</v>
      </c>
      <c r="U7" s="127">
        <v>7.25</v>
      </c>
      <c r="V7" s="127">
        <v>4</v>
      </c>
      <c r="W7" s="127">
        <v>4</v>
      </c>
      <c r="X7" s="127">
        <v>50.5</v>
      </c>
      <c r="Y7" s="127">
        <f t="shared" ref="Y7:Y8" si="1">SUM(U7:X7)</f>
        <v>65.75</v>
      </c>
      <c r="Z7" s="294" t="str">
        <f>IF(Y7&gt;=91,"A1",IF(Y7&gt;=81,"A2",IF(Y7&gt;=71,"B1",IF(Y7&gt;=61,"B2",IF(Y7&gt;=51,"C1",IF(Y7&gt;=41,"C2",IF(Y7&gt;=33,"D","E")))))))</f>
        <v>B2</v>
      </c>
      <c r="AA7" s="295">
        <v>1</v>
      </c>
      <c r="AB7" s="285" t="s">
        <v>33</v>
      </c>
      <c r="AC7" s="127">
        <v>7.5</v>
      </c>
      <c r="AD7" s="127">
        <v>4</v>
      </c>
      <c r="AE7" s="127">
        <v>4</v>
      </c>
      <c r="AF7" s="127">
        <v>55.5</v>
      </c>
      <c r="AG7" s="127">
        <f>(AC7+AD7+AE7+AF7)</f>
        <v>71</v>
      </c>
      <c r="AH7" s="127" t="str">
        <f>IF(AG7&gt;=91,"A1",IF(AG7&gt;=81,"A2",IF(AG7&gt;=71,"B1",IF(AG7&gt;=61,"B2",IF(AG7&gt;=51,"C1",IF(AG7&gt;=41,"C2",IF(AG7&gt;=33,"D","E")))))))</f>
        <v>B1</v>
      </c>
      <c r="AI7" s="127">
        <v>9</v>
      </c>
      <c r="AJ7" s="127">
        <v>4</v>
      </c>
      <c r="AK7" s="127">
        <v>4</v>
      </c>
      <c r="AL7" s="286">
        <v>60.5</v>
      </c>
      <c r="AM7" s="127">
        <f>SUM(AI7:AL7)</f>
        <v>77.5</v>
      </c>
      <c r="AN7" s="127" t="str">
        <f>IF(AM7&gt;=91,"A1",IF(AM7&gt;=81,"A2",IF(AM7&gt;=71,"B1",IF(AM7&gt;=61,"B2",IF(AM7&gt;=51,"C1",IF(AM7&gt;=41,"C2",IF(AM7&gt;=33,"D","E")))))))</f>
        <v>B1</v>
      </c>
      <c r="AO7" s="127">
        <v>7.25</v>
      </c>
      <c r="AP7" s="127">
        <v>4</v>
      </c>
      <c r="AQ7" s="127">
        <v>4</v>
      </c>
      <c r="AR7" s="127">
        <v>58.5</v>
      </c>
      <c r="AS7" s="127">
        <f>(AO7+AP7+AQ7+AR7)</f>
        <v>73.75</v>
      </c>
      <c r="AT7" s="127" t="str">
        <f>IF(AS7&gt;=91,"A1",IF(AS7&gt;=81,"A2",IF(AS7&gt;=71,"B1",IF(AS7&gt;=61,"B2",IF(AS7&gt;=51,"C1",IF(AS7&gt;=41,"C2",IF(AS7&gt;=33,"D","E")))))))</f>
        <v>B1</v>
      </c>
      <c r="AU7" s="296">
        <v>8</v>
      </c>
      <c r="AV7" s="127">
        <v>4</v>
      </c>
      <c r="AW7" s="127">
        <v>4.5</v>
      </c>
      <c r="AX7" s="286">
        <v>54</v>
      </c>
      <c r="AY7" s="127">
        <f t="shared" ref="AY7:AY8" si="2">SUM(AU7:AX7)</f>
        <v>70.5</v>
      </c>
      <c r="AZ7" s="294" t="str">
        <f>IF(AY7&gt;=91,"A1",IF(AY7&gt;=81,"A2",IF(AY7&gt;=71,"B1",IF(AY7&gt;=61,"B2",IF(AY7&gt;=51,"C1",IF(AY7&gt;=41,"C2",IF(AY7&gt;=33,"D","E")))))))</f>
        <v>B2</v>
      </c>
      <c r="BA7" s="290">
        <v>1</v>
      </c>
      <c r="BB7" s="285" t="s">
        <v>33</v>
      </c>
      <c r="BC7" s="127">
        <v>7</v>
      </c>
      <c r="BD7" s="127">
        <v>4</v>
      </c>
      <c r="BE7" s="127">
        <v>4</v>
      </c>
      <c r="BF7" s="127">
        <v>60.5</v>
      </c>
      <c r="BG7" s="297">
        <f>(BC7+BD7+BE7+BF7)</f>
        <v>75.5</v>
      </c>
      <c r="BH7" s="127" t="str">
        <f>IF(BG7&gt;=91,"A1",IF(BG7&gt;=81,"A2",IF(BG7&gt;=71,"B1",IF(BG7&gt;=61,"B2",IF(BG7&gt;=51,"C1",IF(BG7&gt;=41,"C2",IF(BG7&gt;=33,"D","E")))))))</f>
        <v>B1</v>
      </c>
      <c r="BI7" s="296">
        <v>9.5</v>
      </c>
      <c r="BJ7" s="127">
        <v>4</v>
      </c>
      <c r="BK7" s="127">
        <v>4</v>
      </c>
      <c r="BL7" s="286">
        <v>60.5</v>
      </c>
      <c r="BM7" s="127">
        <f t="shared" ref="BM7:BM8" si="3">SUM(BI7:BL7)</f>
        <v>78</v>
      </c>
      <c r="BN7" s="127" t="str">
        <f>IF(BM7&gt;=91,"A1",IF(BM7&gt;=81,"A2",IF(BM7&gt;=71,"B1",IF(BM7&gt;=61,"B2",IF(BM7&gt;=51,"C1",IF(BM7&gt;=41,"C2",IF(BM7&gt;=33,"D","E")))))))</f>
        <v>B1</v>
      </c>
      <c r="BO7" s="298">
        <v>36</v>
      </c>
      <c r="BP7" s="286">
        <v>39</v>
      </c>
      <c r="BQ7" s="286">
        <f>(G7+S7+AG7+AS7+BG7)</f>
        <v>357.75</v>
      </c>
      <c r="BR7" s="286">
        <f>(M7+Y7+AM7+AY7+BM7)</f>
        <v>359.5</v>
      </c>
      <c r="BS7" s="127">
        <f t="shared" ref="BS7:BS39" si="4">SUM(BQ7:BR7)</f>
        <v>717.25</v>
      </c>
      <c r="BT7" s="127">
        <f>BS7/1000*100</f>
        <v>71.725000000000009</v>
      </c>
      <c r="BU7" s="127" t="str">
        <f>IF(BT7&gt;=91,"A1",IF(BT7&gt;=81,"A2",IF(BT7&gt;=71,"B1",IF(BT7&gt;=61,"B2",IF(BT7&gt;=51,"C1",IF(BT7&gt;=41,"C2",IF(BT7&gt;=33,"D","E")))))))</f>
        <v>B1</v>
      </c>
      <c r="BV7" s="127">
        <v>157</v>
      </c>
      <c r="BW7" s="294">
        <f>BV7*1.12</f>
        <v>175.84</v>
      </c>
    </row>
    <row r="8" spans="1:75" ht="15.75">
      <c r="A8" s="290">
        <v>2</v>
      </c>
      <c r="B8" s="285" t="s">
        <v>51</v>
      </c>
      <c r="C8" s="291">
        <v>6.75</v>
      </c>
      <c r="D8" s="127">
        <v>3</v>
      </c>
      <c r="E8" s="127">
        <v>3.5</v>
      </c>
      <c r="F8" s="291">
        <v>44</v>
      </c>
      <c r="G8" s="127">
        <f t="shared" ref="G8:G39" si="5">SUM(C8:F8)</f>
        <v>57.25</v>
      </c>
      <c r="H8" s="127" t="str">
        <f t="shared" ref="H8:H39" si="6">IF(G8&gt;=91,"A1",IF(G8&gt;=81,"A2",IF(G8&gt;=71,"B1",IF(G8&gt;=61,"B2",IF(G8&gt;=51,"C1",IF(G8&gt;=41,"C2",IF(G8&gt;=33,"D","E")))))))</f>
        <v>C1</v>
      </c>
      <c r="I8" s="127">
        <v>5.75</v>
      </c>
      <c r="J8" s="127">
        <v>3.5</v>
      </c>
      <c r="K8" s="127">
        <v>3</v>
      </c>
      <c r="L8" s="127">
        <v>34</v>
      </c>
      <c r="M8" s="127">
        <f t="shared" si="0"/>
        <v>46.25</v>
      </c>
      <c r="N8" s="127" t="str">
        <f t="shared" ref="N8:N39" si="7">IF(M8&gt;=91,"A1",IF(M8&gt;=81,"A2",IF(M8&gt;=71,"B1",IF(M8&gt;=61,"B2",IF(M8&gt;=51,"C1",IF(M8&gt;=41,"C2",IF(M8&gt;=33,"D","E")))))))</f>
        <v>C2</v>
      </c>
      <c r="O8" s="292">
        <v>4.5</v>
      </c>
      <c r="P8" s="127">
        <v>4</v>
      </c>
      <c r="Q8" s="293">
        <v>3</v>
      </c>
      <c r="R8" s="127">
        <v>43</v>
      </c>
      <c r="S8" s="127">
        <f t="shared" ref="S8:S39" si="8">(O8+P8+Q8+R8)</f>
        <v>54.5</v>
      </c>
      <c r="T8" s="127" t="str">
        <f t="shared" ref="T8:T39" si="9">IF(S8&gt;=91,"A1",IF(S8&gt;=81,"A2",IF(S8&gt;=71,"B1",IF(S8&gt;=61,"B2",IF(S8&gt;=51,"C1",IF(S8&gt;=41,"C2",IF(S8&gt;=33,"D","E")))))))</f>
        <v>C1</v>
      </c>
      <c r="U8" s="127">
        <v>7</v>
      </c>
      <c r="V8" s="127">
        <v>4</v>
      </c>
      <c r="W8" s="127">
        <v>3</v>
      </c>
      <c r="X8" s="127">
        <v>36</v>
      </c>
      <c r="Y8" s="127">
        <f t="shared" si="1"/>
        <v>50</v>
      </c>
      <c r="Z8" s="294" t="str">
        <f t="shared" ref="Z8:Z39" si="10">IF(Y8&gt;=91,"A1",IF(Y8&gt;=81,"A2",IF(Y8&gt;=71,"B1",IF(Y8&gt;=61,"B2",IF(Y8&gt;=51,"C1",IF(Y8&gt;=41,"C2",IF(Y8&gt;=33,"D","E")))))))</f>
        <v>C2</v>
      </c>
      <c r="AA8" s="295">
        <v>2</v>
      </c>
      <c r="AB8" s="285" t="s">
        <v>51</v>
      </c>
      <c r="AC8" s="127">
        <v>7.5</v>
      </c>
      <c r="AD8" s="127">
        <v>3.5</v>
      </c>
      <c r="AE8" s="127">
        <v>4</v>
      </c>
      <c r="AF8" s="127">
        <v>26.5</v>
      </c>
      <c r="AG8" s="127">
        <f t="shared" ref="AG8:AG39" si="11">(AC8+AD8+AE8+AF8)</f>
        <v>41.5</v>
      </c>
      <c r="AH8" s="127" t="str">
        <f t="shared" ref="AH8:AH39" si="12">IF(AG8&gt;=91,"A1",IF(AG8&gt;=81,"A2",IF(AG8&gt;=71,"B1",IF(AG8&gt;=61,"B2",IF(AG8&gt;=51,"C1",IF(AG8&gt;=41,"C2",IF(AG8&gt;=33,"D","E")))))))</f>
        <v>C2</v>
      </c>
      <c r="AI8" s="127">
        <v>6.75</v>
      </c>
      <c r="AJ8" s="127">
        <v>4</v>
      </c>
      <c r="AK8" s="127">
        <v>3</v>
      </c>
      <c r="AL8" s="127">
        <v>27.5</v>
      </c>
      <c r="AM8" s="127">
        <f t="shared" ref="AM8:AM9" si="13">SUM(AI8:AL8)</f>
        <v>41.25</v>
      </c>
      <c r="AN8" s="127" t="str">
        <f t="shared" ref="AN8:AN39" si="14">IF(AM8&gt;=91,"A1",IF(AM8&gt;=81,"A2",IF(AM8&gt;=71,"B1",IF(AM8&gt;=61,"B2",IF(AM8&gt;=51,"C1",IF(AM8&gt;=41,"C2",IF(AM8&gt;=33,"D","E")))))))</f>
        <v>C2</v>
      </c>
      <c r="AO8" s="127">
        <v>3.5</v>
      </c>
      <c r="AP8" s="127">
        <v>2</v>
      </c>
      <c r="AQ8" s="127">
        <v>2</v>
      </c>
      <c r="AR8" s="127">
        <v>28.5</v>
      </c>
      <c r="AS8" s="127">
        <f t="shared" ref="AS8:AS39" si="15">(AO8+AP8+AQ8+AR8)</f>
        <v>36</v>
      </c>
      <c r="AT8" s="127" t="str">
        <f t="shared" ref="AT8:AT39" si="16">IF(AS8&gt;=91,"A1",IF(AS8&gt;=81,"A2",IF(AS8&gt;=71,"B1",IF(AS8&gt;=61,"B2",IF(AS8&gt;=51,"C1",IF(AS8&gt;=41,"C2",IF(AS8&gt;=33,"D","E")))))))</f>
        <v>D</v>
      </c>
      <c r="AU8" s="296">
        <v>4.5</v>
      </c>
      <c r="AV8" s="299">
        <v>4</v>
      </c>
      <c r="AW8" s="299">
        <v>3</v>
      </c>
      <c r="AX8" s="127">
        <v>27</v>
      </c>
      <c r="AY8" s="127">
        <f t="shared" si="2"/>
        <v>38.5</v>
      </c>
      <c r="AZ8" s="294" t="str">
        <f t="shared" ref="AZ8:AZ39" si="17">IF(AY8&gt;=91,"A1",IF(AY8&gt;=81,"A2",IF(AY8&gt;=71,"B1",IF(AY8&gt;=61,"B2",IF(AY8&gt;=51,"C1",IF(AY8&gt;=41,"C2",IF(AY8&gt;=33,"D","E")))))))</f>
        <v>D</v>
      </c>
      <c r="BA8" s="290">
        <v>2</v>
      </c>
      <c r="BB8" s="285" t="s">
        <v>51</v>
      </c>
      <c r="BC8" s="127">
        <v>4</v>
      </c>
      <c r="BD8" s="127">
        <v>3</v>
      </c>
      <c r="BE8" s="127">
        <v>3</v>
      </c>
      <c r="BF8" s="127">
        <v>23.5</v>
      </c>
      <c r="BG8" s="297">
        <f t="shared" ref="BG8:BG39" si="18">(BC8+BD8+BE8+BF8)</f>
        <v>33.5</v>
      </c>
      <c r="BH8" s="127" t="str">
        <f t="shared" ref="BH8:BH39" si="19">IF(BG8&gt;=91,"A1",IF(BG8&gt;=81,"A2",IF(BG8&gt;=71,"B1",IF(BG8&gt;=61,"B2",IF(BG8&gt;=51,"C1",IF(BG8&gt;=41,"C2",IF(BG8&gt;=33,"D","E")))))))</f>
        <v>D</v>
      </c>
      <c r="BI8" s="296">
        <v>8</v>
      </c>
      <c r="BJ8" s="127">
        <v>3.5</v>
      </c>
      <c r="BK8" s="127">
        <v>3.5</v>
      </c>
      <c r="BL8" s="127">
        <v>25.5</v>
      </c>
      <c r="BM8" s="127">
        <f t="shared" si="3"/>
        <v>40.5</v>
      </c>
      <c r="BN8" s="127" t="str">
        <f t="shared" ref="BN8:BN39" si="20">IF(BM8&gt;=91,"A1",IF(BM8&gt;=81,"A2",IF(BM8&gt;=71,"B1",IF(BM8&gt;=61,"B2",IF(BM8&gt;=51,"C1",IF(BM8&gt;=41,"C2",IF(BM8&gt;=33,"D","E")))))))</f>
        <v>D</v>
      </c>
      <c r="BO8" s="300">
        <v>23</v>
      </c>
      <c r="BP8" s="301">
        <v>30</v>
      </c>
      <c r="BQ8" s="286">
        <f>(G8+S8+AG8+AS8+BG8)</f>
        <v>222.75</v>
      </c>
      <c r="BR8" s="286">
        <f>(M8+Y8+AM8+AY8+BM8)</f>
        <v>216.5</v>
      </c>
      <c r="BS8" s="127">
        <f t="shared" si="4"/>
        <v>439.25</v>
      </c>
      <c r="BT8" s="127">
        <f t="shared" ref="BT8:BT39" si="21">BS8/1000*100</f>
        <v>43.924999999999997</v>
      </c>
      <c r="BU8" s="127" t="str">
        <f t="shared" ref="BU8:BU39" si="22">IF(BT8&gt;=91,"A1",IF(BT8&gt;=81,"A2",IF(BT8&gt;=71,"B1",IF(BT8&gt;=61,"B2",IF(BT8&gt;=51,"C1",IF(BT8&gt;=41,"C2",IF(BT8&gt;=33,"D","E")))))))</f>
        <v>C2</v>
      </c>
      <c r="BV8" s="127">
        <v>159</v>
      </c>
      <c r="BW8" s="294">
        <f t="shared" ref="BW8:BW39" si="23">BV8*1.12</f>
        <v>178.08</v>
      </c>
    </row>
    <row r="9" spans="1:75" ht="15.75">
      <c r="A9" s="290">
        <v>3</v>
      </c>
      <c r="B9" s="285" t="s">
        <v>63</v>
      </c>
      <c r="C9" s="302">
        <v>7.25</v>
      </c>
      <c r="D9" s="127">
        <v>3</v>
      </c>
      <c r="E9" s="127">
        <v>3.5</v>
      </c>
      <c r="F9" s="302">
        <v>52</v>
      </c>
      <c r="G9" s="127">
        <f t="shared" si="5"/>
        <v>65.75</v>
      </c>
      <c r="H9" s="127" t="str">
        <f t="shared" si="6"/>
        <v>B2</v>
      </c>
      <c r="I9" s="127">
        <v>7.5</v>
      </c>
      <c r="J9" s="127">
        <v>5</v>
      </c>
      <c r="K9" s="127">
        <v>4.5</v>
      </c>
      <c r="L9" s="127">
        <v>53</v>
      </c>
      <c r="M9" s="127">
        <f t="shared" si="0"/>
        <v>70</v>
      </c>
      <c r="N9" s="127" t="str">
        <f t="shared" si="7"/>
        <v>B2</v>
      </c>
      <c r="O9" s="302">
        <v>7.5</v>
      </c>
      <c r="P9" s="127">
        <v>4</v>
      </c>
      <c r="Q9" s="293">
        <v>4</v>
      </c>
      <c r="R9" s="127">
        <v>51.5</v>
      </c>
      <c r="S9" s="127">
        <f t="shared" si="8"/>
        <v>67</v>
      </c>
      <c r="T9" s="127" t="str">
        <f t="shared" si="9"/>
        <v>B2</v>
      </c>
      <c r="U9" s="127">
        <v>8</v>
      </c>
      <c r="V9" s="127">
        <v>5</v>
      </c>
      <c r="W9" s="127">
        <v>4</v>
      </c>
      <c r="X9" s="127">
        <v>53</v>
      </c>
      <c r="Y9" s="127">
        <f>SUM(U9:X9)</f>
        <v>70</v>
      </c>
      <c r="Z9" s="294" t="str">
        <f t="shared" si="10"/>
        <v>B2</v>
      </c>
      <c r="AA9" s="295">
        <v>3</v>
      </c>
      <c r="AB9" s="285" t="s">
        <v>63</v>
      </c>
      <c r="AC9" s="127">
        <v>8</v>
      </c>
      <c r="AD9" s="127">
        <v>4</v>
      </c>
      <c r="AE9" s="127">
        <v>4</v>
      </c>
      <c r="AF9" s="127">
        <v>44.5</v>
      </c>
      <c r="AG9" s="127">
        <f t="shared" si="11"/>
        <v>60.5</v>
      </c>
      <c r="AH9" s="127" t="str">
        <f t="shared" si="12"/>
        <v>C1</v>
      </c>
      <c r="AI9" s="127">
        <v>9.5</v>
      </c>
      <c r="AJ9" s="127">
        <v>4</v>
      </c>
      <c r="AK9" s="127">
        <v>4</v>
      </c>
      <c r="AL9" s="286">
        <v>50.5</v>
      </c>
      <c r="AM9" s="127">
        <f t="shared" si="13"/>
        <v>68</v>
      </c>
      <c r="AN9" s="127" t="str">
        <f t="shared" si="14"/>
        <v>B2</v>
      </c>
      <c r="AO9" s="127">
        <v>5.25</v>
      </c>
      <c r="AP9" s="127">
        <v>3</v>
      </c>
      <c r="AQ9" s="127">
        <v>4</v>
      </c>
      <c r="AR9" s="127">
        <v>43</v>
      </c>
      <c r="AS9" s="127">
        <f t="shared" si="15"/>
        <v>55.25</v>
      </c>
      <c r="AT9" s="127" t="str">
        <f t="shared" si="16"/>
        <v>C1</v>
      </c>
      <c r="AU9" s="296">
        <v>6.25</v>
      </c>
      <c r="AV9" s="127">
        <v>4</v>
      </c>
      <c r="AW9" s="127">
        <v>4</v>
      </c>
      <c r="AX9" s="127">
        <v>45.5</v>
      </c>
      <c r="AY9" s="127">
        <f>SUM(AU9:AX9)</f>
        <v>59.75</v>
      </c>
      <c r="AZ9" s="294" t="str">
        <f t="shared" si="17"/>
        <v>C1</v>
      </c>
      <c r="BA9" s="290">
        <v>3</v>
      </c>
      <c r="BB9" s="285" t="s">
        <v>63</v>
      </c>
      <c r="BC9" s="127">
        <v>7.25</v>
      </c>
      <c r="BD9" s="127">
        <v>4</v>
      </c>
      <c r="BE9" s="127">
        <v>3</v>
      </c>
      <c r="BF9" s="127">
        <v>45</v>
      </c>
      <c r="BG9" s="297">
        <f t="shared" si="18"/>
        <v>59.25</v>
      </c>
      <c r="BH9" s="127" t="str">
        <f t="shared" si="19"/>
        <v>C1</v>
      </c>
      <c r="BI9" s="296">
        <v>7</v>
      </c>
      <c r="BJ9" s="127">
        <v>4</v>
      </c>
      <c r="BK9" s="127">
        <v>4</v>
      </c>
      <c r="BL9" s="127">
        <v>48.5</v>
      </c>
      <c r="BM9" s="127">
        <f>SUM(BI9:BL9)</f>
        <v>63.5</v>
      </c>
      <c r="BN9" s="127" t="str">
        <f t="shared" si="20"/>
        <v>B2</v>
      </c>
      <c r="BO9" s="303">
        <v>42</v>
      </c>
      <c r="BP9" s="304">
        <v>37</v>
      </c>
      <c r="BQ9" s="286">
        <f>(G9+S9+AG9+AS9+BG9)</f>
        <v>307.75</v>
      </c>
      <c r="BR9" s="286">
        <f>(M9+Y9+AM9+AY9+BM9)</f>
        <v>331.25</v>
      </c>
      <c r="BS9" s="127">
        <f t="shared" si="4"/>
        <v>639</v>
      </c>
      <c r="BT9" s="127">
        <f t="shared" si="21"/>
        <v>63.9</v>
      </c>
      <c r="BU9" s="127" t="str">
        <f t="shared" si="22"/>
        <v>B2</v>
      </c>
      <c r="BV9" s="127">
        <v>175</v>
      </c>
      <c r="BW9" s="294">
        <f t="shared" si="23"/>
        <v>196.00000000000003</v>
      </c>
    </row>
    <row r="10" spans="1:75" ht="15.75">
      <c r="A10" s="290">
        <v>4</v>
      </c>
      <c r="B10" s="285" t="s">
        <v>77</v>
      </c>
      <c r="C10" s="302">
        <v>6.5</v>
      </c>
      <c r="D10" s="127">
        <v>5</v>
      </c>
      <c r="E10" s="127">
        <v>5</v>
      </c>
      <c r="F10" s="302">
        <v>62</v>
      </c>
      <c r="G10" s="127">
        <f t="shared" si="5"/>
        <v>78.5</v>
      </c>
      <c r="H10" s="127" t="str">
        <f t="shared" si="6"/>
        <v>B1</v>
      </c>
      <c r="I10" s="127">
        <v>7.75</v>
      </c>
      <c r="J10" s="127">
        <v>5</v>
      </c>
      <c r="K10" s="127">
        <v>4.5</v>
      </c>
      <c r="L10" s="127">
        <v>61</v>
      </c>
      <c r="M10" s="127">
        <f t="shared" si="0"/>
        <v>78.25</v>
      </c>
      <c r="N10" s="127" t="str">
        <f t="shared" si="7"/>
        <v>B1</v>
      </c>
      <c r="O10" s="302">
        <v>9.25</v>
      </c>
      <c r="P10" s="127">
        <v>5</v>
      </c>
      <c r="Q10" s="293">
        <v>5</v>
      </c>
      <c r="R10" s="127">
        <v>69</v>
      </c>
      <c r="S10" s="127">
        <f t="shared" si="8"/>
        <v>88.25</v>
      </c>
      <c r="T10" s="127" t="str">
        <f t="shared" si="9"/>
        <v>A2</v>
      </c>
      <c r="U10" s="127">
        <v>9</v>
      </c>
      <c r="V10" s="127">
        <v>5</v>
      </c>
      <c r="W10" s="127">
        <v>5</v>
      </c>
      <c r="X10" s="286">
        <v>69</v>
      </c>
      <c r="Y10" s="127">
        <f>SUM(U10:X10)</f>
        <v>88</v>
      </c>
      <c r="Z10" s="294" t="str">
        <f t="shared" si="10"/>
        <v>A2</v>
      </c>
      <c r="AA10" s="295">
        <v>4</v>
      </c>
      <c r="AB10" s="285" t="s">
        <v>77</v>
      </c>
      <c r="AC10" s="127">
        <v>7.75</v>
      </c>
      <c r="AD10" s="127">
        <v>5</v>
      </c>
      <c r="AE10" s="127">
        <v>5</v>
      </c>
      <c r="AF10" s="127">
        <v>47.5</v>
      </c>
      <c r="AG10" s="127">
        <f t="shared" si="11"/>
        <v>65.25</v>
      </c>
      <c r="AH10" s="127" t="str">
        <f t="shared" si="12"/>
        <v>B2</v>
      </c>
      <c r="AI10" s="127">
        <v>9.5</v>
      </c>
      <c r="AJ10" s="127">
        <v>5</v>
      </c>
      <c r="AK10" s="127">
        <v>4</v>
      </c>
      <c r="AL10" s="286">
        <v>61</v>
      </c>
      <c r="AM10" s="127">
        <f t="shared" ref="AM10:AM39" si="24">SUM(AI10:AL10)</f>
        <v>79.5</v>
      </c>
      <c r="AN10" s="127" t="str">
        <f t="shared" si="14"/>
        <v>B1</v>
      </c>
      <c r="AO10" s="127">
        <v>7.25</v>
      </c>
      <c r="AP10" s="127">
        <v>5</v>
      </c>
      <c r="AQ10" s="127">
        <v>5</v>
      </c>
      <c r="AR10" s="127">
        <v>65.5</v>
      </c>
      <c r="AS10" s="127">
        <f t="shared" si="15"/>
        <v>82.75</v>
      </c>
      <c r="AT10" s="127" t="str">
        <f t="shared" si="16"/>
        <v>A2</v>
      </c>
      <c r="AU10" s="296">
        <v>9</v>
      </c>
      <c r="AV10" s="286">
        <v>5</v>
      </c>
      <c r="AW10" s="127">
        <v>5</v>
      </c>
      <c r="AX10" s="286">
        <v>69.5</v>
      </c>
      <c r="AY10" s="127">
        <f>SUM(AU10:AX10)</f>
        <v>88.5</v>
      </c>
      <c r="AZ10" s="294" t="str">
        <f t="shared" si="17"/>
        <v>A2</v>
      </c>
      <c r="BA10" s="290">
        <v>4</v>
      </c>
      <c r="BB10" s="285" t="s">
        <v>77</v>
      </c>
      <c r="BC10" s="127">
        <v>8</v>
      </c>
      <c r="BD10" s="127">
        <v>4</v>
      </c>
      <c r="BE10" s="127">
        <v>4</v>
      </c>
      <c r="BF10" s="127">
        <v>64</v>
      </c>
      <c r="BG10" s="297">
        <f t="shared" si="18"/>
        <v>80</v>
      </c>
      <c r="BH10" s="127" t="str">
        <f t="shared" si="19"/>
        <v>B1</v>
      </c>
      <c r="BI10" s="296">
        <v>9.25</v>
      </c>
      <c r="BJ10" s="127">
        <v>4</v>
      </c>
      <c r="BK10" s="127">
        <v>4</v>
      </c>
      <c r="BL10" s="286">
        <v>66</v>
      </c>
      <c r="BM10" s="127">
        <f>SUM(BI10:BL10)</f>
        <v>83.25</v>
      </c>
      <c r="BN10" s="127" t="str">
        <f t="shared" si="20"/>
        <v>A2</v>
      </c>
      <c r="BO10" s="303">
        <v>44.5</v>
      </c>
      <c r="BP10" s="304">
        <v>44.5</v>
      </c>
      <c r="BQ10" s="286">
        <f>(G10+S10+AG10+AS10+BG10)</f>
        <v>394.75</v>
      </c>
      <c r="BR10" s="286">
        <f>(M10+Y10+AM10+AY10+BM10)</f>
        <v>417.5</v>
      </c>
      <c r="BS10" s="127">
        <f t="shared" si="4"/>
        <v>812.25</v>
      </c>
      <c r="BT10" s="127">
        <f t="shared" si="21"/>
        <v>81.225000000000009</v>
      </c>
      <c r="BU10" s="127" t="str">
        <f t="shared" si="22"/>
        <v>A2</v>
      </c>
      <c r="BV10" s="127">
        <v>166</v>
      </c>
      <c r="BW10" s="294">
        <f t="shared" si="23"/>
        <v>185.92000000000002</v>
      </c>
    </row>
    <row r="11" spans="1:75" ht="15.75">
      <c r="A11" s="290">
        <v>5</v>
      </c>
      <c r="B11" s="285" t="s">
        <v>91</v>
      </c>
      <c r="C11" s="302">
        <v>7.25</v>
      </c>
      <c r="D11" s="127">
        <v>3</v>
      </c>
      <c r="E11" s="127">
        <v>2</v>
      </c>
      <c r="F11" s="302">
        <v>53.5</v>
      </c>
      <c r="G11" s="127">
        <f t="shared" si="5"/>
        <v>65.75</v>
      </c>
      <c r="H11" s="127" t="str">
        <f t="shared" si="6"/>
        <v>B2</v>
      </c>
      <c r="I11" s="127">
        <v>7</v>
      </c>
      <c r="J11" s="127">
        <v>3.5</v>
      </c>
      <c r="K11" s="127">
        <v>3</v>
      </c>
      <c r="L11" s="127">
        <v>46.5</v>
      </c>
      <c r="M11" s="127">
        <f t="shared" si="0"/>
        <v>60</v>
      </c>
      <c r="N11" s="127" t="str">
        <f t="shared" si="7"/>
        <v>C1</v>
      </c>
      <c r="O11" s="302">
        <v>6.5</v>
      </c>
      <c r="P11" s="127">
        <v>3</v>
      </c>
      <c r="Q11" s="293">
        <v>3</v>
      </c>
      <c r="R11" s="127">
        <v>42</v>
      </c>
      <c r="S11" s="127">
        <f t="shared" si="8"/>
        <v>54.5</v>
      </c>
      <c r="T11" s="127" t="str">
        <f t="shared" si="9"/>
        <v>C1</v>
      </c>
      <c r="U11" s="127">
        <v>7</v>
      </c>
      <c r="V11" s="127">
        <v>4</v>
      </c>
      <c r="W11" s="127">
        <v>4</v>
      </c>
      <c r="X11" s="286">
        <v>53</v>
      </c>
      <c r="Y11" s="127">
        <f t="shared" ref="Y11:Y39" si="25">SUM(U11:X11)</f>
        <v>68</v>
      </c>
      <c r="Z11" s="294" t="str">
        <f t="shared" si="10"/>
        <v>B2</v>
      </c>
      <c r="AA11" s="295">
        <v>5</v>
      </c>
      <c r="AB11" s="285" t="s">
        <v>91</v>
      </c>
      <c r="AC11" s="127">
        <v>10</v>
      </c>
      <c r="AD11" s="127">
        <v>4</v>
      </c>
      <c r="AE11" s="127">
        <v>3</v>
      </c>
      <c r="AF11" s="127">
        <v>38</v>
      </c>
      <c r="AG11" s="127">
        <f t="shared" si="11"/>
        <v>55</v>
      </c>
      <c r="AH11" s="127" t="str">
        <f t="shared" si="12"/>
        <v>C1</v>
      </c>
      <c r="AI11" s="127">
        <v>7</v>
      </c>
      <c r="AJ11" s="127">
        <v>2</v>
      </c>
      <c r="AK11" s="127">
        <v>4</v>
      </c>
      <c r="AL11" s="286">
        <v>48.5</v>
      </c>
      <c r="AM11" s="127">
        <f t="shared" si="24"/>
        <v>61.5</v>
      </c>
      <c r="AN11" s="127" t="str">
        <f t="shared" si="14"/>
        <v>B2</v>
      </c>
      <c r="AO11" s="127">
        <v>4.75</v>
      </c>
      <c r="AP11" s="127">
        <v>2</v>
      </c>
      <c r="AQ11" s="127">
        <v>3</v>
      </c>
      <c r="AR11" s="127">
        <v>30.5</v>
      </c>
      <c r="AS11" s="127">
        <f t="shared" si="15"/>
        <v>40.25</v>
      </c>
      <c r="AT11" s="127" t="str">
        <f t="shared" si="16"/>
        <v>D</v>
      </c>
      <c r="AU11" s="296">
        <v>3.75</v>
      </c>
      <c r="AV11" s="286">
        <v>2</v>
      </c>
      <c r="AW11" s="127">
        <v>2</v>
      </c>
      <c r="AX11" s="286">
        <v>32.5</v>
      </c>
      <c r="AY11" s="127">
        <f t="shared" ref="AY11:AY39" si="26">SUM(AU11:AX11)</f>
        <v>40.25</v>
      </c>
      <c r="AZ11" s="294" t="str">
        <f t="shared" si="17"/>
        <v>D</v>
      </c>
      <c r="BA11" s="290">
        <v>5</v>
      </c>
      <c r="BB11" s="285" t="s">
        <v>91</v>
      </c>
      <c r="BC11" s="127">
        <v>6.5</v>
      </c>
      <c r="BD11" s="127">
        <v>4</v>
      </c>
      <c r="BE11" s="127">
        <v>3</v>
      </c>
      <c r="BF11" s="127">
        <v>38</v>
      </c>
      <c r="BG11" s="297">
        <f t="shared" si="18"/>
        <v>51.5</v>
      </c>
      <c r="BH11" s="127" t="str">
        <f t="shared" si="19"/>
        <v>C1</v>
      </c>
      <c r="BI11" s="296">
        <v>6.5</v>
      </c>
      <c r="BJ11" s="127">
        <v>3.5</v>
      </c>
      <c r="BK11" s="127">
        <v>3.5</v>
      </c>
      <c r="BL11" s="286">
        <v>41</v>
      </c>
      <c r="BM11" s="127">
        <f t="shared" ref="BM11:BM39" si="27">SUM(BI11:BL11)</f>
        <v>54.5</v>
      </c>
      <c r="BN11" s="127" t="str">
        <f t="shared" si="20"/>
        <v>C1</v>
      </c>
      <c r="BO11" s="303">
        <v>28</v>
      </c>
      <c r="BP11" s="304">
        <v>25.5</v>
      </c>
      <c r="BQ11" s="286">
        <f>(G11+S11+AG11+AS11+BG11)</f>
        <v>267</v>
      </c>
      <c r="BR11" s="286">
        <f>(M11+Y11+AM11+AY11+BM11)</f>
        <v>284.25</v>
      </c>
      <c r="BS11" s="127">
        <f t="shared" si="4"/>
        <v>551.25</v>
      </c>
      <c r="BT11" s="127">
        <f t="shared" si="21"/>
        <v>55.125</v>
      </c>
      <c r="BU11" s="127" t="str">
        <f t="shared" si="22"/>
        <v>C1</v>
      </c>
      <c r="BV11" s="127">
        <v>131</v>
      </c>
      <c r="BW11" s="294">
        <f t="shared" si="23"/>
        <v>146.72000000000003</v>
      </c>
    </row>
    <row r="12" spans="1:75" ht="15.75">
      <c r="A12" s="290">
        <v>6</v>
      </c>
      <c r="B12" s="285" t="s">
        <v>105</v>
      </c>
      <c r="C12" s="302">
        <v>8.25</v>
      </c>
      <c r="D12" s="127">
        <v>5</v>
      </c>
      <c r="E12" s="127">
        <v>5</v>
      </c>
      <c r="F12" s="302">
        <v>68</v>
      </c>
      <c r="G12" s="127">
        <f t="shared" si="5"/>
        <v>86.25</v>
      </c>
      <c r="H12" s="127" t="str">
        <f t="shared" si="6"/>
        <v>A2</v>
      </c>
      <c r="I12" s="127">
        <v>8.5</v>
      </c>
      <c r="J12" s="127">
        <v>5</v>
      </c>
      <c r="K12" s="127">
        <v>5</v>
      </c>
      <c r="L12" s="127">
        <v>67</v>
      </c>
      <c r="M12" s="127">
        <f t="shared" si="0"/>
        <v>85.5</v>
      </c>
      <c r="N12" s="127" t="str">
        <f t="shared" si="7"/>
        <v>A2</v>
      </c>
      <c r="O12" s="302">
        <v>9.25</v>
      </c>
      <c r="P12" s="127">
        <v>5</v>
      </c>
      <c r="Q12" s="293">
        <v>5</v>
      </c>
      <c r="R12" s="127">
        <v>68.5</v>
      </c>
      <c r="S12" s="127">
        <f t="shared" si="8"/>
        <v>87.75</v>
      </c>
      <c r="T12" s="127" t="str">
        <f t="shared" si="9"/>
        <v>A2</v>
      </c>
      <c r="U12" s="127">
        <v>8.5</v>
      </c>
      <c r="V12" s="127">
        <v>5</v>
      </c>
      <c r="W12" s="127">
        <v>5</v>
      </c>
      <c r="X12" s="286">
        <v>71</v>
      </c>
      <c r="Y12" s="127">
        <f t="shared" si="25"/>
        <v>89.5</v>
      </c>
      <c r="Z12" s="294" t="str">
        <f t="shared" si="10"/>
        <v>A2</v>
      </c>
      <c r="AA12" s="295">
        <v>6</v>
      </c>
      <c r="AB12" s="285" t="s">
        <v>105</v>
      </c>
      <c r="AC12" s="127">
        <v>9.5</v>
      </c>
      <c r="AD12" s="127">
        <v>5</v>
      </c>
      <c r="AE12" s="127">
        <v>5</v>
      </c>
      <c r="AF12" s="127">
        <v>70.5</v>
      </c>
      <c r="AG12" s="127">
        <f t="shared" si="11"/>
        <v>90</v>
      </c>
      <c r="AH12" s="127" t="str">
        <f t="shared" si="12"/>
        <v>A2</v>
      </c>
      <c r="AI12" s="127">
        <v>10</v>
      </c>
      <c r="AJ12" s="127">
        <v>5</v>
      </c>
      <c r="AK12" s="127">
        <v>5</v>
      </c>
      <c r="AL12" s="286">
        <v>75</v>
      </c>
      <c r="AM12" s="127">
        <f t="shared" si="24"/>
        <v>95</v>
      </c>
      <c r="AN12" s="127" t="str">
        <f t="shared" si="14"/>
        <v>A1</v>
      </c>
      <c r="AO12" s="127">
        <v>10</v>
      </c>
      <c r="AP12" s="127">
        <v>5</v>
      </c>
      <c r="AQ12" s="127">
        <v>5</v>
      </c>
      <c r="AR12" s="127">
        <v>66.5</v>
      </c>
      <c r="AS12" s="127">
        <f t="shared" si="15"/>
        <v>86.5</v>
      </c>
      <c r="AT12" s="127" t="str">
        <f t="shared" si="16"/>
        <v>A2</v>
      </c>
      <c r="AU12" s="296">
        <v>9.25</v>
      </c>
      <c r="AV12" s="286">
        <v>5</v>
      </c>
      <c r="AW12" s="127">
        <v>5</v>
      </c>
      <c r="AX12" s="286">
        <v>71.5</v>
      </c>
      <c r="AY12" s="127">
        <f t="shared" si="26"/>
        <v>90.75</v>
      </c>
      <c r="AZ12" s="294" t="str">
        <f t="shared" si="17"/>
        <v>A2</v>
      </c>
      <c r="BA12" s="290">
        <v>6</v>
      </c>
      <c r="BB12" s="285" t="s">
        <v>105</v>
      </c>
      <c r="BC12" s="127">
        <v>9.5</v>
      </c>
      <c r="BD12" s="127">
        <v>5</v>
      </c>
      <c r="BE12" s="127">
        <v>5</v>
      </c>
      <c r="BF12" s="127">
        <v>77</v>
      </c>
      <c r="BG12" s="297">
        <f t="shared" si="18"/>
        <v>96.5</v>
      </c>
      <c r="BH12" s="127" t="str">
        <f t="shared" si="19"/>
        <v>A1</v>
      </c>
      <c r="BI12" s="296">
        <v>10</v>
      </c>
      <c r="BJ12" s="127">
        <v>5</v>
      </c>
      <c r="BK12" s="127">
        <v>5</v>
      </c>
      <c r="BL12" s="286">
        <v>77.5</v>
      </c>
      <c r="BM12" s="127">
        <f t="shared" si="27"/>
        <v>97.5</v>
      </c>
      <c r="BN12" s="127" t="str">
        <f t="shared" si="20"/>
        <v>A1</v>
      </c>
      <c r="BO12" s="303">
        <v>42</v>
      </c>
      <c r="BP12" s="304">
        <v>45.5</v>
      </c>
      <c r="BQ12" s="286">
        <f>(G12+S12+AG12+AS12+BG12)</f>
        <v>447</v>
      </c>
      <c r="BR12" s="286">
        <f>(M12+Y12+AM12+AY12+BM12)</f>
        <v>458.25</v>
      </c>
      <c r="BS12" s="127">
        <f t="shared" si="4"/>
        <v>905.25</v>
      </c>
      <c r="BT12" s="127">
        <f t="shared" si="21"/>
        <v>90.525000000000006</v>
      </c>
      <c r="BU12" s="127" t="str">
        <f t="shared" si="22"/>
        <v>A2</v>
      </c>
      <c r="BV12" s="127">
        <v>145</v>
      </c>
      <c r="BW12" s="294">
        <f t="shared" si="23"/>
        <v>162.4</v>
      </c>
    </row>
    <row r="13" spans="1:75" ht="15.75">
      <c r="A13" s="290">
        <v>7</v>
      </c>
      <c r="B13" s="8" t="s">
        <v>119</v>
      </c>
      <c r="C13" s="302">
        <v>8.25</v>
      </c>
      <c r="D13" s="127">
        <v>4</v>
      </c>
      <c r="E13" s="127">
        <v>4</v>
      </c>
      <c r="F13" s="302">
        <v>56.5</v>
      </c>
      <c r="G13" s="127">
        <f t="shared" si="5"/>
        <v>72.75</v>
      </c>
      <c r="H13" s="127" t="str">
        <f t="shared" si="6"/>
        <v>B1</v>
      </c>
      <c r="I13" s="127">
        <v>7.25</v>
      </c>
      <c r="J13" s="127">
        <v>4</v>
      </c>
      <c r="K13" s="127">
        <v>3</v>
      </c>
      <c r="L13" s="127">
        <v>51</v>
      </c>
      <c r="M13" s="127">
        <f t="shared" si="0"/>
        <v>65.25</v>
      </c>
      <c r="N13" s="127" t="str">
        <f t="shared" si="7"/>
        <v>B2</v>
      </c>
      <c r="O13" s="302">
        <v>6.25</v>
      </c>
      <c r="P13" s="127">
        <v>4</v>
      </c>
      <c r="Q13" s="293">
        <v>4</v>
      </c>
      <c r="R13" s="127">
        <v>52</v>
      </c>
      <c r="S13" s="127">
        <f t="shared" si="8"/>
        <v>66.25</v>
      </c>
      <c r="T13" s="127" t="str">
        <f t="shared" si="9"/>
        <v>B2</v>
      </c>
      <c r="U13" s="127">
        <v>6.25</v>
      </c>
      <c r="V13" s="127">
        <v>4</v>
      </c>
      <c r="W13" s="127">
        <v>4</v>
      </c>
      <c r="X13" s="286">
        <v>56.5</v>
      </c>
      <c r="Y13" s="127">
        <f t="shared" si="25"/>
        <v>70.75</v>
      </c>
      <c r="Z13" s="294" t="str">
        <f t="shared" si="10"/>
        <v>B2</v>
      </c>
      <c r="AA13" s="295">
        <v>7</v>
      </c>
      <c r="AB13" s="8" t="s">
        <v>119</v>
      </c>
      <c r="AC13" s="127">
        <v>5.5</v>
      </c>
      <c r="AD13" s="127">
        <v>4</v>
      </c>
      <c r="AE13" s="127">
        <v>5</v>
      </c>
      <c r="AF13" s="127">
        <v>62.5</v>
      </c>
      <c r="AG13" s="127">
        <f t="shared" si="11"/>
        <v>77</v>
      </c>
      <c r="AH13" s="127" t="str">
        <f t="shared" si="12"/>
        <v>B1</v>
      </c>
      <c r="AI13" s="127">
        <v>9</v>
      </c>
      <c r="AJ13" s="127">
        <v>4</v>
      </c>
      <c r="AK13" s="127">
        <v>4</v>
      </c>
      <c r="AL13" s="286">
        <v>68.5</v>
      </c>
      <c r="AM13" s="127">
        <f t="shared" si="24"/>
        <v>85.5</v>
      </c>
      <c r="AN13" s="127" t="str">
        <f t="shared" si="14"/>
        <v>A2</v>
      </c>
      <c r="AO13" s="127">
        <v>4.5</v>
      </c>
      <c r="AP13" s="127">
        <v>5</v>
      </c>
      <c r="AQ13" s="127">
        <v>4</v>
      </c>
      <c r="AR13" s="127">
        <v>59</v>
      </c>
      <c r="AS13" s="127">
        <f t="shared" si="15"/>
        <v>72.5</v>
      </c>
      <c r="AT13" s="127" t="str">
        <f t="shared" si="16"/>
        <v>B1</v>
      </c>
      <c r="AU13" s="296">
        <v>5.5</v>
      </c>
      <c r="AV13" s="286">
        <v>4</v>
      </c>
      <c r="AW13" s="127">
        <v>3</v>
      </c>
      <c r="AX13" s="286">
        <v>40.5</v>
      </c>
      <c r="AY13" s="127">
        <f t="shared" si="26"/>
        <v>53</v>
      </c>
      <c r="AZ13" s="294" t="str">
        <f t="shared" si="17"/>
        <v>C1</v>
      </c>
      <c r="BA13" s="290">
        <v>7</v>
      </c>
      <c r="BB13" s="8" t="s">
        <v>119</v>
      </c>
      <c r="BC13" s="127">
        <v>8.25</v>
      </c>
      <c r="BD13" s="127">
        <v>4</v>
      </c>
      <c r="BE13" s="127">
        <v>4</v>
      </c>
      <c r="BF13" s="127">
        <v>68.5</v>
      </c>
      <c r="BG13" s="297">
        <f t="shared" si="18"/>
        <v>84.75</v>
      </c>
      <c r="BH13" s="127" t="str">
        <f t="shared" si="19"/>
        <v>A2</v>
      </c>
      <c r="BI13" s="296">
        <v>8.5</v>
      </c>
      <c r="BJ13" s="127">
        <v>4</v>
      </c>
      <c r="BK13" s="127">
        <v>4</v>
      </c>
      <c r="BL13" s="286">
        <v>69</v>
      </c>
      <c r="BM13" s="127">
        <f t="shared" si="27"/>
        <v>85.5</v>
      </c>
      <c r="BN13" s="127" t="str">
        <f t="shared" si="20"/>
        <v>A2</v>
      </c>
      <c r="BO13" s="303">
        <v>47.5</v>
      </c>
      <c r="BP13" s="304">
        <v>45</v>
      </c>
      <c r="BQ13" s="286">
        <f>(G13+S13+AG13+AS13+BG13)</f>
        <v>373.25</v>
      </c>
      <c r="BR13" s="286">
        <f>(M13+Y13+AM13+AY13+BM13)</f>
        <v>360</v>
      </c>
      <c r="BS13" s="127">
        <f t="shared" si="4"/>
        <v>733.25</v>
      </c>
      <c r="BT13" s="127">
        <f t="shared" si="21"/>
        <v>73.324999999999989</v>
      </c>
      <c r="BU13" s="127" t="str">
        <f t="shared" si="22"/>
        <v>B1</v>
      </c>
      <c r="BV13" s="127">
        <v>144</v>
      </c>
      <c r="BW13" s="294">
        <f t="shared" si="23"/>
        <v>161.28000000000003</v>
      </c>
    </row>
    <row r="14" spans="1:75" ht="15.75">
      <c r="A14" s="290">
        <v>8</v>
      </c>
      <c r="B14" s="8" t="s">
        <v>129</v>
      </c>
      <c r="C14" s="302">
        <v>6.25</v>
      </c>
      <c r="D14" s="127">
        <v>3</v>
      </c>
      <c r="E14" s="127">
        <v>3.5</v>
      </c>
      <c r="F14" s="302">
        <v>47.5</v>
      </c>
      <c r="G14" s="127">
        <f t="shared" si="5"/>
        <v>60.25</v>
      </c>
      <c r="H14" s="127" t="str">
        <f t="shared" si="6"/>
        <v>C1</v>
      </c>
      <c r="I14" s="127">
        <v>6.25</v>
      </c>
      <c r="J14" s="127">
        <v>4</v>
      </c>
      <c r="K14" s="127">
        <v>3.5</v>
      </c>
      <c r="L14" s="127">
        <v>47</v>
      </c>
      <c r="M14" s="127">
        <f t="shared" si="0"/>
        <v>60.75</v>
      </c>
      <c r="N14" s="127" t="str">
        <f t="shared" si="7"/>
        <v>C1</v>
      </c>
      <c r="O14" s="302">
        <v>4.25</v>
      </c>
      <c r="P14" s="127">
        <v>4</v>
      </c>
      <c r="Q14" s="293">
        <v>4</v>
      </c>
      <c r="R14" s="127">
        <v>40</v>
      </c>
      <c r="S14" s="127">
        <f t="shared" si="8"/>
        <v>52.25</v>
      </c>
      <c r="T14" s="127" t="str">
        <f t="shared" si="9"/>
        <v>C1</v>
      </c>
      <c r="U14" s="127">
        <v>5.25</v>
      </c>
      <c r="V14" s="127">
        <v>4</v>
      </c>
      <c r="W14" s="127">
        <v>3</v>
      </c>
      <c r="X14" s="127">
        <v>41.5</v>
      </c>
      <c r="Y14" s="127">
        <f t="shared" si="25"/>
        <v>53.75</v>
      </c>
      <c r="Z14" s="294" t="str">
        <f t="shared" si="10"/>
        <v>C1</v>
      </c>
      <c r="AA14" s="295">
        <v>8</v>
      </c>
      <c r="AB14" s="8" t="s">
        <v>129</v>
      </c>
      <c r="AC14" s="127">
        <v>6</v>
      </c>
      <c r="AD14" s="127">
        <v>4</v>
      </c>
      <c r="AE14" s="127">
        <v>4</v>
      </c>
      <c r="AF14" s="127">
        <v>37</v>
      </c>
      <c r="AG14" s="127">
        <f t="shared" si="11"/>
        <v>51</v>
      </c>
      <c r="AH14" s="127" t="str">
        <f t="shared" si="12"/>
        <v>C1</v>
      </c>
      <c r="AI14" s="127">
        <v>6.25</v>
      </c>
      <c r="AJ14" s="127">
        <v>4</v>
      </c>
      <c r="AK14" s="127">
        <v>3</v>
      </c>
      <c r="AL14" s="127">
        <v>47</v>
      </c>
      <c r="AM14" s="127">
        <f t="shared" si="24"/>
        <v>60.25</v>
      </c>
      <c r="AN14" s="127" t="str">
        <f t="shared" si="14"/>
        <v>C1</v>
      </c>
      <c r="AO14" s="127">
        <v>3.5</v>
      </c>
      <c r="AP14" s="127">
        <v>3</v>
      </c>
      <c r="AQ14" s="127">
        <v>2</v>
      </c>
      <c r="AR14" s="127">
        <v>22.5</v>
      </c>
      <c r="AS14" s="127">
        <f t="shared" si="15"/>
        <v>31</v>
      </c>
      <c r="AT14" s="127" t="str">
        <f t="shared" si="16"/>
        <v>E</v>
      </c>
      <c r="AU14" s="296">
        <v>3.5</v>
      </c>
      <c r="AV14" s="286">
        <v>3</v>
      </c>
      <c r="AW14" s="127">
        <v>2</v>
      </c>
      <c r="AX14" s="127">
        <v>20.5</v>
      </c>
      <c r="AY14" s="127">
        <f t="shared" si="26"/>
        <v>29</v>
      </c>
      <c r="AZ14" s="294" t="str">
        <f t="shared" si="17"/>
        <v>E</v>
      </c>
      <c r="BA14" s="290">
        <v>8</v>
      </c>
      <c r="BB14" s="8" t="s">
        <v>129</v>
      </c>
      <c r="BC14" s="127">
        <v>4.5</v>
      </c>
      <c r="BD14" s="127">
        <v>3</v>
      </c>
      <c r="BE14" s="127">
        <v>3</v>
      </c>
      <c r="BF14" s="127">
        <v>25</v>
      </c>
      <c r="BG14" s="297">
        <f t="shared" si="18"/>
        <v>35.5</v>
      </c>
      <c r="BH14" s="127" t="str">
        <f t="shared" si="19"/>
        <v>D</v>
      </c>
      <c r="BI14" s="296">
        <v>7</v>
      </c>
      <c r="BJ14" s="127">
        <v>4</v>
      </c>
      <c r="BK14" s="127">
        <v>3.5</v>
      </c>
      <c r="BL14" s="127">
        <v>25.5</v>
      </c>
      <c r="BM14" s="127">
        <f t="shared" si="27"/>
        <v>40</v>
      </c>
      <c r="BN14" s="127" t="str">
        <f t="shared" si="20"/>
        <v>D</v>
      </c>
      <c r="BO14" s="300">
        <v>24</v>
      </c>
      <c r="BP14" s="301">
        <v>33.5</v>
      </c>
      <c r="BQ14" s="286">
        <f>(G14+S14+AG14+AS14+BG14)</f>
        <v>230</v>
      </c>
      <c r="BR14" s="286">
        <f>(M14+Y14+AM14+AY14+BM14)</f>
        <v>243.75</v>
      </c>
      <c r="BS14" s="127">
        <f t="shared" si="4"/>
        <v>473.75</v>
      </c>
      <c r="BT14" s="127">
        <f t="shared" si="21"/>
        <v>47.375</v>
      </c>
      <c r="BU14" s="127" t="str">
        <f t="shared" si="22"/>
        <v>C2</v>
      </c>
      <c r="BV14" s="127">
        <v>144</v>
      </c>
      <c r="BW14" s="294">
        <f t="shared" si="23"/>
        <v>161.28000000000003</v>
      </c>
    </row>
    <row r="15" spans="1:75" ht="15.75">
      <c r="A15" s="290">
        <v>9</v>
      </c>
      <c r="B15" s="8" t="s">
        <v>140</v>
      </c>
      <c r="C15" s="302">
        <v>8.5</v>
      </c>
      <c r="D15" s="127">
        <v>5</v>
      </c>
      <c r="E15" s="127">
        <v>5</v>
      </c>
      <c r="F15" s="302">
        <v>69</v>
      </c>
      <c r="G15" s="127">
        <f t="shared" si="5"/>
        <v>87.5</v>
      </c>
      <c r="H15" s="127" t="str">
        <f t="shared" si="6"/>
        <v>A2</v>
      </c>
      <c r="I15" s="127">
        <v>9</v>
      </c>
      <c r="J15" s="127">
        <v>5</v>
      </c>
      <c r="K15" s="127">
        <v>5</v>
      </c>
      <c r="L15" s="127">
        <v>70</v>
      </c>
      <c r="M15" s="127">
        <f t="shared" si="0"/>
        <v>89</v>
      </c>
      <c r="N15" s="127" t="str">
        <f t="shared" si="7"/>
        <v>A2</v>
      </c>
      <c r="O15" s="302">
        <v>9.5</v>
      </c>
      <c r="P15" s="127">
        <v>5</v>
      </c>
      <c r="Q15" s="293">
        <v>5</v>
      </c>
      <c r="R15" s="127">
        <v>68</v>
      </c>
      <c r="S15" s="127">
        <f t="shared" si="8"/>
        <v>87.5</v>
      </c>
      <c r="T15" s="127" t="str">
        <f t="shared" si="9"/>
        <v>A2</v>
      </c>
      <c r="U15" s="127">
        <v>9.25</v>
      </c>
      <c r="V15" s="127">
        <v>5</v>
      </c>
      <c r="W15" s="127">
        <v>5</v>
      </c>
      <c r="X15" s="127">
        <v>67</v>
      </c>
      <c r="Y15" s="127">
        <f t="shared" si="25"/>
        <v>86.25</v>
      </c>
      <c r="Z15" s="294" t="str">
        <f t="shared" si="10"/>
        <v>A2</v>
      </c>
      <c r="AA15" s="295">
        <v>9</v>
      </c>
      <c r="AB15" s="8" t="s">
        <v>140</v>
      </c>
      <c r="AC15" s="127">
        <v>9.75</v>
      </c>
      <c r="AD15" s="127">
        <v>5</v>
      </c>
      <c r="AE15" s="127">
        <v>5</v>
      </c>
      <c r="AF15" s="127">
        <v>76.5</v>
      </c>
      <c r="AG15" s="127">
        <f t="shared" si="11"/>
        <v>96.25</v>
      </c>
      <c r="AH15" s="127" t="str">
        <f t="shared" si="12"/>
        <v>A1</v>
      </c>
      <c r="AI15" s="127">
        <v>10</v>
      </c>
      <c r="AJ15" s="127">
        <v>5</v>
      </c>
      <c r="AK15" s="127">
        <v>5</v>
      </c>
      <c r="AL15" s="127">
        <v>73.5</v>
      </c>
      <c r="AM15" s="127">
        <f t="shared" si="24"/>
        <v>93.5</v>
      </c>
      <c r="AN15" s="127" t="str">
        <f t="shared" si="14"/>
        <v>A1</v>
      </c>
      <c r="AO15" s="127">
        <v>8</v>
      </c>
      <c r="AP15" s="127">
        <v>5</v>
      </c>
      <c r="AQ15" s="127">
        <v>5</v>
      </c>
      <c r="AR15" s="127">
        <v>73</v>
      </c>
      <c r="AS15" s="127">
        <f t="shared" si="15"/>
        <v>91</v>
      </c>
      <c r="AT15" s="127" t="str">
        <f t="shared" si="16"/>
        <v>A1</v>
      </c>
      <c r="AU15" s="296">
        <v>8.75</v>
      </c>
      <c r="AV15" s="286">
        <v>5</v>
      </c>
      <c r="AW15" s="127">
        <v>5</v>
      </c>
      <c r="AX15" s="127">
        <v>73</v>
      </c>
      <c r="AY15" s="127">
        <f t="shared" si="26"/>
        <v>91.75</v>
      </c>
      <c r="AZ15" s="294" t="str">
        <f t="shared" si="17"/>
        <v>A1</v>
      </c>
      <c r="BA15" s="290">
        <v>9</v>
      </c>
      <c r="BB15" s="8" t="s">
        <v>140</v>
      </c>
      <c r="BC15" s="127">
        <v>8.75</v>
      </c>
      <c r="BD15" s="127">
        <v>5</v>
      </c>
      <c r="BE15" s="127">
        <v>5</v>
      </c>
      <c r="BF15" s="127">
        <v>72</v>
      </c>
      <c r="BG15" s="297">
        <f t="shared" si="18"/>
        <v>90.75</v>
      </c>
      <c r="BH15" s="127" t="str">
        <f t="shared" si="19"/>
        <v>A2</v>
      </c>
      <c r="BI15" s="296">
        <v>9.5</v>
      </c>
      <c r="BJ15" s="127">
        <v>5</v>
      </c>
      <c r="BK15" s="127">
        <v>5</v>
      </c>
      <c r="BL15" s="127">
        <v>71</v>
      </c>
      <c r="BM15" s="127">
        <f t="shared" si="27"/>
        <v>90.5</v>
      </c>
      <c r="BN15" s="127" t="str">
        <f t="shared" si="20"/>
        <v>A2</v>
      </c>
      <c r="BO15" s="303">
        <v>47</v>
      </c>
      <c r="BP15" s="301">
        <v>50</v>
      </c>
      <c r="BQ15" s="286">
        <f>(G15+S15+AG15+AS15+BG15)</f>
        <v>453</v>
      </c>
      <c r="BR15" s="286">
        <f>(M15+Y15+AM15+AY15+BM15)</f>
        <v>451</v>
      </c>
      <c r="BS15" s="127">
        <f t="shared" si="4"/>
        <v>904</v>
      </c>
      <c r="BT15" s="127">
        <f t="shared" si="21"/>
        <v>90.4</v>
      </c>
      <c r="BU15" s="127" t="str">
        <f t="shared" si="22"/>
        <v>A2</v>
      </c>
      <c r="BV15" s="127">
        <v>158</v>
      </c>
      <c r="BW15" s="294">
        <f t="shared" si="23"/>
        <v>176.96</v>
      </c>
    </row>
    <row r="16" spans="1:75" ht="15.75">
      <c r="A16" s="290">
        <v>10</v>
      </c>
      <c r="B16" s="8" t="s">
        <v>150</v>
      </c>
      <c r="C16" s="302">
        <v>7.75</v>
      </c>
      <c r="D16" s="127">
        <v>4</v>
      </c>
      <c r="E16" s="127">
        <v>4</v>
      </c>
      <c r="F16" s="302">
        <v>58.5</v>
      </c>
      <c r="G16" s="127">
        <f t="shared" si="5"/>
        <v>74.25</v>
      </c>
      <c r="H16" s="127" t="str">
        <f t="shared" si="6"/>
        <v>B1</v>
      </c>
      <c r="I16" s="127">
        <v>7</v>
      </c>
      <c r="J16" s="127">
        <v>4</v>
      </c>
      <c r="K16" s="127">
        <v>3.5</v>
      </c>
      <c r="L16" s="127">
        <v>57.5</v>
      </c>
      <c r="M16" s="127">
        <f t="shared" si="0"/>
        <v>72</v>
      </c>
      <c r="N16" s="127" t="str">
        <f t="shared" si="7"/>
        <v>B1</v>
      </c>
      <c r="O16" s="302">
        <v>7</v>
      </c>
      <c r="P16" s="127">
        <v>4</v>
      </c>
      <c r="Q16" s="293">
        <v>4</v>
      </c>
      <c r="R16" s="127">
        <v>54.5</v>
      </c>
      <c r="S16" s="127">
        <f t="shared" si="8"/>
        <v>69.5</v>
      </c>
      <c r="T16" s="127" t="str">
        <f t="shared" si="9"/>
        <v>B2</v>
      </c>
      <c r="U16" s="127">
        <v>7.5</v>
      </c>
      <c r="V16" s="127">
        <v>5</v>
      </c>
      <c r="W16" s="127">
        <v>4</v>
      </c>
      <c r="X16" s="127">
        <v>55.5</v>
      </c>
      <c r="Y16" s="127">
        <f t="shared" si="25"/>
        <v>72</v>
      </c>
      <c r="Z16" s="294" t="str">
        <f t="shared" si="10"/>
        <v>B1</v>
      </c>
      <c r="AA16" s="295">
        <v>10</v>
      </c>
      <c r="AB16" s="8" t="s">
        <v>150</v>
      </c>
      <c r="AC16" s="127">
        <v>4.5</v>
      </c>
      <c r="AD16" s="127">
        <v>3.5</v>
      </c>
      <c r="AE16" s="127">
        <v>3.5</v>
      </c>
      <c r="AF16" s="127">
        <v>27.5</v>
      </c>
      <c r="AG16" s="127">
        <f t="shared" si="11"/>
        <v>39</v>
      </c>
      <c r="AH16" s="127" t="str">
        <f t="shared" si="12"/>
        <v>D</v>
      </c>
      <c r="AI16" s="127">
        <v>7.25</v>
      </c>
      <c r="AJ16" s="127">
        <v>4</v>
      </c>
      <c r="AK16" s="127">
        <v>3.5</v>
      </c>
      <c r="AL16" s="127">
        <v>47.5</v>
      </c>
      <c r="AM16" s="127">
        <f t="shared" si="24"/>
        <v>62.25</v>
      </c>
      <c r="AN16" s="127" t="str">
        <f t="shared" si="14"/>
        <v>B2</v>
      </c>
      <c r="AO16" s="127">
        <v>4.5</v>
      </c>
      <c r="AP16" s="127">
        <v>3</v>
      </c>
      <c r="AQ16" s="127">
        <v>2</v>
      </c>
      <c r="AR16" s="127">
        <v>41.5</v>
      </c>
      <c r="AS16" s="127">
        <f t="shared" si="15"/>
        <v>51</v>
      </c>
      <c r="AT16" s="127" t="str">
        <f t="shared" si="16"/>
        <v>C1</v>
      </c>
      <c r="AU16" s="296">
        <v>4.5</v>
      </c>
      <c r="AV16" s="286">
        <v>4</v>
      </c>
      <c r="AW16" s="127">
        <v>3.5</v>
      </c>
      <c r="AX16" s="127">
        <v>41.5</v>
      </c>
      <c r="AY16" s="127">
        <f t="shared" si="26"/>
        <v>53.5</v>
      </c>
      <c r="AZ16" s="294" t="str">
        <f t="shared" si="17"/>
        <v>C1</v>
      </c>
      <c r="BA16" s="290">
        <v>10</v>
      </c>
      <c r="BB16" s="8" t="s">
        <v>150</v>
      </c>
      <c r="BC16" s="127">
        <v>6.25</v>
      </c>
      <c r="BD16" s="127">
        <v>4</v>
      </c>
      <c r="BE16" s="127">
        <v>5</v>
      </c>
      <c r="BF16" s="127">
        <v>47</v>
      </c>
      <c r="BG16" s="297">
        <f t="shared" si="18"/>
        <v>62.25</v>
      </c>
      <c r="BH16" s="127" t="str">
        <f t="shared" si="19"/>
        <v>B2</v>
      </c>
      <c r="BI16" s="296">
        <v>8.5</v>
      </c>
      <c r="BJ16" s="127">
        <v>4</v>
      </c>
      <c r="BK16" s="127">
        <v>3.5</v>
      </c>
      <c r="BL16" s="127">
        <v>45</v>
      </c>
      <c r="BM16" s="127">
        <f t="shared" si="27"/>
        <v>61</v>
      </c>
      <c r="BN16" s="127" t="str">
        <f t="shared" si="20"/>
        <v>B2</v>
      </c>
      <c r="BO16" s="300">
        <v>36.5</v>
      </c>
      <c r="BP16" s="301">
        <v>32</v>
      </c>
      <c r="BQ16" s="286">
        <f>(G16+S16+AG16+AS16+BG16)</f>
        <v>296</v>
      </c>
      <c r="BR16" s="286">
        <f>(M16+Y16+AM16+AY16+BM16)</f>
        <v>320.75</v>
      </c>
      <c r="BS16" s="127">
        <f t="shared" si="4"/>
        <v>616.75</v>
      </c>
      <c r="BT16" s="127">
        <f t="shared" si="21"/>
        <v>61.675000000000004</v>
      </c>
      <c r="BU16" s="127" t="str">
        <f t="shared" si="22"/>
        <v>B2</v>
      </c>
      <c r="BV16" s="127">
        <v>138</v>
      </c>
      <c r="BW16" s="294">
        <f t="shared" si="23"/>
        <v>154.56</v>
      </c>
    </row>
    <row r="17" spans="1:75" ht="15.75">
      <c r="A17" s="290">
        <v>11</v>
      </c>
      <c r="B17" s="8" t="s">
        <v>158</v>
      </c>
      <c r="C17" s="302">
        <v>8.5</v>
      </c>
      <c r="D17" s="127">
        <v>4</v>
      </c>
      <c r="E17" s="127">
        <v>4</v>
      </c>
      <c r="F17" s="302">
        <v>59.5</v>
      </c>
      <c r="G17" s="127">
        <f t="shared" si="5"/>
        <v>76</v>
      </c>
      <c r="H17" s="127" t="str">
        <f t="shared" si="6"/>
        <v>B1</v>
      </c>
      <c r="I17" s="286">
        <v>7.5</v>
      </c>
      <c r="J17" s="127">
        <v>4</v>
      </c>
      <c r="K17" s="127">
        <v>4</v>
      </c>
      <c r="L17" s="127">
        <v>58.5</v>
      </c>
      <c r="M17" s="127">
        <f t="shared" si="0"/>
        <v>74</v>
      </c>
      <c r="N17" s="127" t="str">
        <f t="shared" si="7"/>
        <v>B1</v>
      </c>
      <c r="O17" s="302">
        <v>8.25</v>
      </c>
      <c r="P17" s="127">
        <v>5</v>
      </c>
      <c r="Q17" s="293">
        <v>4</v>
      </c>
      <c r="R17" s="127">
        <v>64</v>
      </c>
      <c r="S17" s="127">
        <f t="shared" si="8"/>
        <v>81.25</v>
      </c>
      <c r="T17" s="127" t="str">
        <f t="shared" si="9"/>
        <v>A2</v>
      </c>
      <c r="U17" s="286">
        <v>8</v>
      </c>
      <c r="V17" s="127">
        <v>5</v>
      </c>
      <c r="W17" s="127">
        <v>5</v>
      </c>
      <c r="X17" s="127">
        <v>68</v>
      </c>
      <c r="Y17" s="127">
        <f t="shared" si="25"/>
        <v>86</v>
      </c>
      <c r="Z17" s="294" t="str">
        <f t="shared" si="10"/>
        <v>A2</v>
      </c>
      <c r="AA17" s="295">
        <v>11</v>
      </c>
      <c r="AB17" s="8" t="s">
        <v>158</v>
      </c>
      <c r="AC17" s="127">
        <v>8.25</v>
      </c>
      <c r="AD17" s="127">
        <v>4</v>
      </c>
      <c r="AE17" s="127">
        <v>5</v>
      </c>
      <c r="AF17" s="127">
        <v>55</v>
      </c>
      <c r="AG17" s="127">
        <f t="shared" si="11"/>
        <v>72.25</v>
      </c>
      <c r="AH17" s="127" t="str">
        <f t="shared" si="12"/>
        <v>B1</v>
      </c>
      <c r="AI17" s="286">
        <v>8.25</v>
      </c>
      <c r="AJ17" s="127">
        <v>4</v>
      </c>
      <c r="AK17" s="127">
        <v>3.5</v>
      </c>
      <c r="AL17" s="127">
        <v>49</v>
      </c>
      <c r="AM17" s="127">
        <f t="shared" si="24"/>
        <v>64.75</v>
      </c>
      <c r="AN17" s="127" t="str">
        <f t="shared" si="14"/>
        <v>B2</v>
      </c>
      <c r="AO17" s="127">
        <v>8</v>
      </c>
      <c r="AP17" s="127">
        <v>5</v>
      </c>
      <c r="AQ17" s="127">
        <v>5</v>
      </c>
      <c r="AR17" s="127">
        <v>58.5</v>
      </c>
      <c r="AS17" s="127">
        <f t="shared" si="15"/>
        <v>76.5</v>
      </c>
      <c r="AT17" s="127" t="str">
        <f t="shared" si="16"/>
        <v>B1</v>
      </c>
      <c r="AU17" s="296">
        <v>8</v>
      </c>
      <c r="AV17" s="286">
        <v>5</v>
      </c>
      <c r="AW17" s="127">
        <v>5</v>
      </c>
      <c r="AX17" s="127">
        <v>60.5</v>
      </c>
      <c r="AY17" s="127">
        <f t="shared" si="26"/>
        <v>78.5</v>
      </c>
      <c r="AZ17" s="294" t="str">
        <f t="shared" si="17"/>
        <v>B1</v>
      </c>
      <c r="BA17" s="290">
        <v>11</v>
      </c>
      <c r="BB17" s="8" t="s">
        <v>158</v>
      </c>
      <c r="BC17" s="127">
        <v>8</v>
      </c>
      <c r="BD17" s="127">
        <v>4</v>
      </c>
      <c r="BE17" s="127">
        <v>4</v>
      </c>
      <c r="BF17" s="127">
        <v>52.5</v>
      </c>
      <c r="BG17" s="297">
        <f t="shared" si="18"/>
        <v>68.5</v>
      </c>
      <c r="BH17" s="127" t="str">
        <f t="shared" si="19"/>
        <v>B2</v>
      </c>
      <c r="BI17" s="296">
        <v>8.75</v>
      </c>
      <c r="BJ17" s="127">
        <v>5</v>
      </c>
      <c r="BK17" s="127">
        <v>5</v>
      </c>
      <c r="BL17" s="127">
        <v>63.5</v>
      </c>
      <c r="BM17" s="127">
        <f t="shared" si="27"/>
        <v>82.25</v>
      </c>
      <c r="BN17" s="127" t="str">
        <f t="shared" si="20"/>
        <v>A2</v>
      </c>
      <c r="BO17" s="303">
        <v>44.5</v>
      </c>
      <c r="BP17" s="301">
        <v>41</v>
      </c>
      <c r="BQ17" s="286">
        <f>(G17+S17+AG17+AS17+BG17)</f>
        <v>374.5</v>
      </c>
      <c r="BR17" s="286">
        <f>(M17+Y17+AM17+AY17+BM17)</f>
        <v>385.5</v>
      </c>
      <c r="BS17" s="127">
        <f t="shared" si="4"/>
        <v>760</v>
      </c>
      <c r="BT17" s="127">
        <f t="shared" si="21"/>
        <v>76</v>
      </c>
      <c r="BU17" s="127" t="str">
        <f t="shared" si="22"/>
        <v>B1</v>
      </c>
      <c r="BV17" s="127">
        <v>176</v>
      </c>
      <c r="BW17" s="294">
        <f t="shared" si="23"/>
        <v>197.12</v>
      </c>
    </row>
    <row r="18" spans="1:75" ht="15.75">
      <c r="A18" s="290">
        <v>12</v>
      </c>
      <c r="B18" s="8" t="s">
        <v>169</v>
      </c>
      <c r="C18" s="302">
        <v>8.75</v>
      </c>
      <c r="D18" s="127">
        <v>4</v>
      </c>
      <c r="E18" s="127">
        <v>5</v>
      </c>
      <c r="F18" s="302">
        <v>66</v>
      </c>
      <c r="G18" s="127">
        <f t="shared" si="5"/>
        <v>83.75</v>
      </c>
      <c r="H18" s="127" t="str">
        <f t="shared" si="6"/>
        <v>A2</v>
      </c>
      <c r="I18" s="127">
        <v>7.75</v>
      </c>
      <c r="J18" s="127">
        <v>5</v>
      </c>
      <c r="K18" s="127">
        <v>5</v>
      </c>
      <c r="L18" s="127">
        <v>65</v>
      </c>
      <c r="M18" s="127">
        <f t="shared" si="0"/>
        <v>82.75</v>
      </c>
      <c r="N18" s="127" t="str">
        <f t="shared" si="7"/>
        <v>A2</v>
      </c>
      <c r="O18" s="302">
        <v>8.25</v>
      </c>
      <c r="P18" s="127">
        <v>5</v>
      </c>
      <c r="Q18" s="293">
        <v>4</v>
      </c>
      <c r="R18" s="127">
        <v>61.5</v>
      </c>
      <c r="S18" s="127">
        <f t="shared" si="8"/>
        <v>78.75</v>
      </c>
      <c r="T18" s="127" t="str">
        <f t="shared" si="9"/>
        <v>B1</v>
      </c>
      <c r="U18" s="127">
        <v>8.25</v>
      </c>
      <c r="V18" s="127">
        <v>5</v>
      </c>
      <c r="W18" s="127">
        <v>5</v>
      </c>
      <c r="X18" s="127">
        <v>66.5</v>
      </c>
      <c r="Y18" s="127">
        <f t="shared" si="25"/>
        <v>84.75</v>
      </c>
      <c r="Z18" s="294" t="str">
        <f t="shared" si="10"/>
        <v>A2</v>
      </c>
      <c r="AA18" s="295">
        <v>12</v>
      </c>
      <c r="AB18" s="8" t="s">
        <v>169</v>
      </c>
      <c r="AC18" s="127">
        <v>8</v>
      </c>
      <c r="AD18" s="127">
        <v>5</v>
      </c>
      <c r="AE18" s="127">
        <v>5</v>
      </c>
      <c r="AF18" s="127">
        <v>67</v>
      </c>
      <c r="AG18" s="127">
        <f t="shared" si="11"/>
        <v>85</v>
      </c>
      <c r="AH18" s="127" t="str">
        <f t="shared" si="12"/>
        <v>A2</v>
      </c>
      <c r="AI18" s="127">
        <v>8.75</v>
      </c>
      <c r="AJ18" s="127">
        <v>5</v>
      </c>
      <c r="AK18" s="127">
        <v>4</v>
      </c>
      <c r="AL18" s="127">
        <v>55</v>
      </c>
      <c r="AM18" s="127">
        <f t="shared" si="24"/>
        <v>72.75</v>
      </c>
      <c r="AN18" s="127" t="str">
        <f t="shared" si="14"/>
        <v>B1</v>
      </c>
      <c r="AO18" s="127">
        <v>7.5</v>
      </c>
      <c r="AP18" s="127">
        <v>5</v>
      </c>
      <c r="AQ18" s="127">
        <v>4</v>
      </c>
      <c r="AR18" s="127">
        <v>59</v>
      </c>
      <c r="AS18" s="127">
        <f t="shared" si="15"/>
        <v>75.5</v>
      </c>
      <c r="AT18" s="127" t="str">
        <f t="shared" si="16"/>
        <v>B1</v>
      </c>
      <c r="AU18" s="296">
        <v>6.75</v>
      </c>
      <c r="AV18" s="286">
        <v>5</v>
      </c>
      <c r="AW18" s="127">
        <v>5</v>
      </c>
      <c r="AX18" s="127">
        <v>56.5</v>
      </c>
      <c r="AY18" s="127">
        <f t="shared" si="26"/>
        <v>73.25</v>
      </c>
      <c r="AZ18" s="294" t="str">
        <f t="shared" si="17"/>
        <v>B1</v>
      </c>
      <c r="BA18" s="290">
        <v>12</v>
      </c>
      <c r="BB18" s="8" t="s">
        <v>169</v>
      </c>
      <c r="BC18" s="127">
        <v>7.75</v>
      </c>
      <c r="BD18" s="127">
        <v>4</v>
      </c>
      <c r="BE18" s="127">
        <v>5</v>
      </c>
      <c r="BF18" s="127">
        <v>65.5</v>
      </c>
      <c r="BG18" s="297">
        <f t="shared" si="18"/>
        <v>82.25</v>
      </c>
      <c r="BH18" s="127" t="str">
        <f t="shared" si="19"/>
        <v>A2</v>
      </c>
      <c r="BI18" s="296">
        <v>9.75</v>
      </c>
      <c r="BJ18" s="127">
        <v>5</v>
      </c>
      <c r="BK18" s="127">
        <v>5</v>
      </c>
      <c r="BL18" s="127">
        <v>60</v>
      </c>
      <c r="BM18" s="127">
        <f t="shared" si="27"/>
        <v>79.75</v>
      </c>
      <c r="BN18" s="127" t="str">
        <f t="shared" si="20"/>
        <v>B1</v>
      </c>
      <c r="BO18" s="303">
        <v>42</v>
      </c>
      <c r="BP18" s="301">
        <v>47.5</v>
      </c>
      <c r="BQ18" s="286">
        <f>(G18+S18+AG18+AS18+BG18)</f>
        <v>405.25</v>
      </c>
      <c r="BR18" s="286">
        <f>(M18+Y18+AM18+AY18+BM18)</f>
        <v>393.25</v>
      </c>
      <c r="BS18" s="127">
        <f t="shared" si="4"/>
        <v>798.5</v>
      </c>
      <c r="BT18" s="127">
        <f t="shared" si="21"/>
        <v>79.849999999999994</v>
      </c>
      <c r="BU18" s="127" t="str">
        <f t="shared" si="22"/>
        <v>B1</v>
      </c>
      <c r="BV18" s="127">
        <v>151</v>
      </c>
      <c r="BW18" s="294">
        <f t="shared" si="23"/>
        <v>169.12</v>
      </c>
    </row>
    <row r="19" spans="1:75" ht="15.75">
      <c r="A19" s="290">
        <v>13</v>
      </c>
      <c r="B19" s="8" t="s">
        <v>179</v>
      </c>
      <c r="C19" s="302">
        <v>8.25</v>
      </c>
      <c r="D19" s="127">
        <v>4</v>
      </c>
      <c r="E19" s="127">
        <v>4</v>
      </c>
      <c r="F19" s="302">
        <v>68</v>
      </c>
      <c r="G19" s="127">
        <f t="shared" si="5"/>
        <v>84.25</v>
      </c>
      <c r="H19" s="127" t="str">
        <f t="shared" si="6"/>
        <v>A2</v>
      </c>
      <c r="I19" s="127">
        <v>7.75</v>
      </c>
      <c r="J19" s="127">
        <v>4.5</v>
      </c>
      <c r="K19" s="127">
        <v>5</v>
      </c>
      <c r="L19" s="127">
        <v>63.5</v>
      </c>
      <c r="M19" s="127">
        <f t="shared" si="0"/>
        <v>80.75</v>
      </c>
      <c r="N19" s="127" t="str">
        <f t="shared" si="7"/>
        <v>B1</v>
      </c>
      <c r="O19" s="302">
        <v>8</v>
      </c>
      <c r="P19" s="127">
        <v>5</v>
      </c>
      <c r="Q19" s="293">
        <v>4</v>
      </c>
      <c r="R19" s="127">
        <v>61</v>
      </c>
      <c r="S19" s="127">
        <f t="shared" si="8"/>
        <v>78</v>
      </c>
      <c r="T19" s="127" t="str">
        <f t="shared" si="9"/>
        <v>B1</v>
      </c>
      <c r="U19" s="127">
        <v>8</v>
      </c>
      <c r="V19" s="127">
        <v>5</v>
      </c>
      <c r="W19" s="127">
        <v>5</v>
      </c>
      <c r="X19" s="127">
        <v>64.5</v>
      </c>
      <c r="Y19" s="127">
        <f t="shared" si="25"/>
        <v>82.5</v>
      </c>
      <c r="Z19" s="294" t="str">
        <f t="shared" si="10"/>
        <v>A2</v>
      </c>
      <c r="AA19" s="295">
        <v>13</v>
      </c>
      <c r="AB19" s="8" t="s">
        <v>179</v>
      </c>
      <c r="AC19" s="127">
        <v>6</v>
      </c>
      <c r="AD19" s="127">
        <v>5</v>
      </c>
      <c r="AE19" s="127">
        <v>4</v>
      </c>
      <c r="AF19" s="127">
        <v>56.5</v>
      </c>
      <c r="AG19" s="127">
        <f t="shared" si="11"/>
        <v>71.5</v>
      </c>
      <c r="AH19" s="127" t="str">
        <f t="shared" si="12"/>
        <v>B1</v>
      </c>
      <c r="AI19" s="127">
        <v>9</v>
      </c>
      <c r="AJ19" s="127">
        <v>5</v>
      </c>
      <c r="AK19" s="127">
        <v>5</v>
      </c>
      <c r="AL19" s="127">
        <v>70.5</v>
      </c>
      <c r="AM19" s="127">
        <f t="shared" si="24"/>
        <v>89.5</v>
      </c>
      <c r="AN19" s="127" t="str">
        <f t="shared" si="14"/>
        <v>A2</v>
      </c>
      <c r="AO19" s="127">
        <v>3.5</v>
      </c>
      <c r="AP19" s="127">
        <v>4</v>
      </c>
      <c r="AQ19" s="127">
        <v>4</v>
      </c>
      <c r="AR19" s="127">
        <v>63</v>
      </c>
      <c r="AS19" s="127">
        <f t="shared" si="15"/>
        <v>74.5</v>
      </c>
      <c r="AT19" s="127" t="str">
        <f t="shared" si="16"/>
        <v>B1</v>
      </c>
      <c r="AU19" s="296">
        <v>8.25</v>
      </c>
      <c r="AV19" s="286">
        <v>4</v>
      </c>
      <c r="AW19" s="127">
        <v>5</v>
      </c>
      <c r="AX19" s="127">
        <v>61</v>
      </c>
      <c r="AY19" s="127">
        <f t="shared" si="26"/>
        <v>78.25</v>
      </c>
      <c r="AZ19" s="294" t="str">
        <f t="shared" si="17"/>
        <v>B1</v>
      </c>
      <c r="BA19" s="290">
        <v>13</v>
      </c>
      <c r="BB19" s="8" t="s">
        <v>179</v>
      </c>
      <c r="BC19" s="127">
        <v>9.75</v>
      </c>
      <c r="BD19" s="127">
        <v>4</v>
      </c>
      <c r="BE19" s="127">
        <v>4</v>
      </c>
      <c r="BF19" s="127">
        <v>59.5</v>
      </c>
      <c r="BG19" s="297">
        <f t="shared" si="18"/>
        <v>77.25</v>
      </c>
      <c r="BH19" s="127" t="str">
        <f t="shared" si="19"/>
        <v>B1</v>
      </c>
      <c r="BI19" s="296">
        <v>8.75</v>
      </c>
      <c r="BJ19" s="127">
        <v>5</v>
      </c>
      <c r="BK19" s="127">
        <v>5</v>
      </c>
      <c r="BL19" s="127">
        <v>66</v>
      </c>
      <c r="BM19" s="127">
        <f t="shared" si="27"/>
        <v>84.75</v>
      </c>
      <c r="BN19" s="127" t="str">
        <f t="shared" si="20"/>
        <v>A2</v>
      </c>
      <c r="BO19" s="303">
        <v>42</v>
      </c>
      <c r="BP19" s="301">
        <v>39</v>
      </c>
      <c r="BQ19" s="286">
        <f>(G19+S19+AG19+AS19+BG19)</f>
        <v>385.5</v>
      </c>
      <c r="BR19" s="286">
        <f>(M19+Y19+AM19+AY19+BM19)</f>
        <v>415.75</v>
      </c>
      <c r="BS19" s="127">
        <f t="shared" si="4"/>
        <v>801.25</v>
      </c>
      <c r="BT19" s="127">
        <f t="shared" si="21"/>
        <v>80.125</v>
      </c>
      <c r="BU19" s="127" t="str">
        <f t="shared" si="22"/>
        <v>B1</v>
      </c>
      <c r="BV19" s="127">
        <v>125</v>
      </c>
      <c r="BW19" s="294">
        <f t="shared" si="23"/>
        <v>140</v>
      </c>
    </row>
    <row r="20" spans="1:75" ht="15.75">
      <c r="A20" s="290">
        <v>14</v>
      </c>
      <c r="B20" s="8" t="s">
        <v>191</v>
      </c>
      <c r="C20" s="302">
        <v>5.25</v>
      </c>
      <c r="D20" s="127">
        <v>3</v>
      </c>
      <c r="E20" s="127">
        <v>3</v>
      </c>
      <c r="F20" s="302">
        <v>42.5</v>
      </c>
      <c r="G20" s="127">
        <f t="shared" si="5"/>
        <v>53.75</v>
      </c>
      <c r="H20" s="127" t="str">
        <f t="shared" si="6"/>
        <v>C1</v>
      </c>
      <c r="I20" s="127">
        <v>6.25</v>
      </c>
      <c r="J20" s="127">
        <v>3.5</v>
      </c>
      <c r="K20" s="127">
        <v>2.5</v>
      </c>
      <c r="L20" s="127">
        <v>32</v>
      </c>
      <c r="M20" s="127">
        <f t="shared" si="0"/>
        <v>44.25</v>
      </c>
      <c r="N20" s="127" t="str">
        <f t="shared" si="7"/>
        <v>C2</v>
      </c>
      <c r="O20" s="302">
        <v>5.75</v>
      </c>
      <c r="P20" s="127">
        <v>4</v>
      </c>
      <c r="Q20" s="293">
        <v>4</v>
      </c>
      <c r="R20" s="127">
        <v>48</v>
      </c>
      <c r="S20" s="127">
        <f t="shared" si="8"/>
        <v>61.75</v>
      </c>
      <c r="T20" s="127" t="str">
        <f t="shared" si="9"/>
        <v>B2</v>
      </c>
      <c r="U20" s="127">
        <v>6.25</v>
      </c>
      <c r="V20" s="127">
        <v>4</v>
      </c>
      <c r="W20" s="127">
        <v>3</v>
      </c>
      <c r="X20" s="127">
        <v>41</v>
      </c>
      <c r="Y20" s="127">
        <f t="shared" si="25"/>
        <v>54.25</v>
      </c>
      <c r="Z20" s="294" t="str">
        <f t="shared" si="10"/>
        <v>C1</v>
      </c>
      <c r="AA20" s="295">
        <v>14</v>
      </c>
      <c r="AB20" s="8" t="s">
        <v>191</v>
      </c>
      <c r="AC20" s="127">
        <v>3.5</v>
      </c>
      <c r="AD20" s="127">
        <v>3.5</v>
      </c>
      <c r="AE20" s="127">
        <v>4</v>
      </c>
      <c r="AF20" s="127">
        <v>27.5</v>
      </c>
      <c r="AG20" s="127">
        <f t="shared" si="11"/>
        <v>38.5</v>
      </c>
      <c r="AH20" s="127" t="str">
        <f t="shared" si="12"/>
        <v>D</v>
      </c>
      <c r="AI20" s="127">
        <v>3.5</v>
      </c>
      <c r="AJ20" s="127">
        <v>3</v>
      </c>
      <c r="AK20" s="127">
        <v>2</v>
      </c>
      <c r="AL20" s="127">
        <v>22</v>
      </c>
      <c r="AM20" s="127">
        <f t="shared" si="24"/>
        <v>30.5</v>
      </c>
      <c r="AN20" s="127" t="str">
        <f t="shared" si="14"/>
        <v>E</v>
      </c>
      <c r="AO20" s="127">
        <v>4.5</v>
      </c>
      <c r="AP20" s="127">
        <v>3</v>
      </c>
      <c r="AQ20" s="127">
        <v>2</v>
      </c>
      <c r="AR20" s="127">
        <v>31</v>
      </c>
      <c r="AS20" s="127">
        <f t="shared" si="15"/>
        <v>40.5</v>
      </c>
      <c r="AT20" s="127" t="str">
        <f t="shared" si="16"/>
        <v>D</v>
      </c>
      <c r="AU20" s="296">
        <v>2.75</v>
      </c>
      <c r="AV20" s="286">
        <v>3</v>
      </c>
      <c r="AW20" s="127">
        <v>2</v>
      </c>
      <c r="AX20" s="127">
        <v>28</v>
      </c>
      <c r="AY20" s="127">
        <f t="shared" si="26"/>
        <v>35.75</v>
      </c>
      <c r="AZ20" s="294" t="str">
        <f t="shared" si="17"/>
        <v>D</v>
      </c>
      <c r="BA20" s="290">
        <v>14</v>
      </c>
      <c r="BB20" s="8" t="s">
        <v>191</v>
      </c>
      <c r="BC20" s="127">
        <v>3.75</v>
      </c>
      <c r="BD20" s="127">
        <v>3</v>
      </c>
      <c r="BE20" s="127">
        <v>3</v>
      </c>
      <c r="BF20" s="127">
        <v>19</v>
      </c>
      <c r="BG20" s="297">
        <f t="shared" si="18"/>
        <v>28.75</v>
      </c>
      <c r="BH20" s="127" t="str">
        <f t="shared" si="19"/>
        <v>E</v>
      </c>
      <c r="BI20" s="296">
        <v>4</v>
      </c>
      <c r="BJ20" s="127">
        <v>3.5</v>
      </c>
      <c r="BK20" s="127">
        <v>3.5</v>
      </c>
      <c r="BL20" s="127">
        <v>22.5</v>
      </c>
      <c r="BM20" s="127">
        <f t="shared" si="27"/>
        <v>33.5</v>
      </c>
      <c r="BN20" s="127" t="str">
        <f t="shared" si="20"/>
        <v>D</v>
      </c>
      <c r="BO20" s="303">
        <v>24</v>
      </c>
      <c r="BP20" s="301">
        <v>35.5</v>
      </c>
      <c r="BQ20" s="286">
        <f>(G20+S20+AG20+AS20+BG20)</f>
        <v>223.25</v>
      </c>
      <c r="BR20" s="286">
        <f>(M20+Y20+AM20+AY20+BM20)</f>
        <v>198.25</v>
      </c>
      <c r="BS20" s="127">
        <f t="shared" si="4"/>
        <v>421.5</v>
      </c>
      <c r="BT20" s="127">
        <f t="shared" si="21"/>
        <v>42.15</v>
      </c>
      <c r="BU20" s="127" t="str">
        <f t="shared" si="22"/>
        <v>C2</v>
      </c>
      <c r="BV20" s="127">
        <v>90</v>
      </c>
      <c r="BW20" s="294">
        <f t="shared" si="23"/>
        <v>100.80000000000001</v>
      </c>
    </row>
    <row r="21" spans="1:75" ht="15.75">
      <c r="A21" s="290">
        <v>15</v>
      </c>
      <c r="B21" s="8" t="s">
        <v>200</v>
      </c>
      <c r="C21" s="302">
        <v>5.5</v>
      </c>
      <c r="D21" s="127">
        <v>3.5</v>
      </c>
      <c r="E21" s="127">
        <v>3.5</v>
      </c>
      <c r="F21" s="302">
        <v>46</v>
      </c>
      <c r="G21" s="127">
        <f t="shared" si="5"/>
        <v>58.5</v>
      </c>
      <c r="H21" s="127" t="str">
        <f t="shared" si="6"/>
        <v>C1</v>
      </c>
      <c r="I21" s="127">
        <v>6</v>
      </c>
      <c r="J21" s="127">
        <v>3.5</v>
      </c>
      <c r="K21" s="127">
        <v>3</v>
      </c>
      <c r="L21" s="127">
        <v>40</v>
      </c>
      <c r="M21" s="127">
        <f t="shared" si="0"/>
        <v>52.5</v>
      </c>
      <c r="N21" s="127" t="str">
        <f t="shared" si="7"/>
        <v>C1</v>
      </c>
      <c r="O21" s="302">
        <v>5.25</v>
      </c>
      <c r="P21" s="127">
        <v>4</v>
      </c>
      <c r="Q21" s="293">
        <v>3</v>
      </c>
      <c r="R21" s="127">
        <v>37.5</v>
      </c>
      <c r="S21" s="127">
        <f t="shared" si="8"/>
        <v>49.75</v>
      </c>
      <c r="T21" s="127" t="str">
        <f t="shared" si="9"/>
        <v>C2</v>
      </c>
      <c r="U21" s="127">
        <v>5.5</v>
      </c>
      <c r="V21" s="127">
        <v>4</v>
      </c>
      <c r="W21" s="127">
        <v>3</v>
      </c>
      <c r="X21" s="286">
        <v>41.5</v>
      </c>
      <c r="Y21" s="127">
        <f t="shared" si="25"/>
        <v>54</v>
      </c>
      <c r="Z21" s="294" t="str">
        <f t="shared" si="10"/>
        <v>C1</v>
      </c>
      <c r="AA21" s="295">
        <v>15</v>
      </c>
      <c r="AB21" s="8" t="s">
        <v>200</v>
      </c>
      <c r="AC21" s="127">
        <v>2</v>
      </c>
      <c r="AD21" s="127">
        <v>3.5</v>
      </c>
      <c r="AE21" s="127">
        <v>3.5</v>
      </c>
      <c r="AF21" s="127">
        <v>40</v>
      </c>
      <c r="AG21" s="127">
        <f t="shared" si="11"/>
        <v>49</v>
      </c>
      <c r="AH21" s="127" t="str">
        <f t="shared" si="12"/>
        <v>C2</v>
      </c>
      <c r="AI21" s="127">
        <v>5</v>
      </c>
      <c r="AJ21" s="127">
        <v>3.5</v>
      </c>
      <c r="AK21" s="127">
        <v>3</v>
      </c>
      <c r="AL21" s="286">
        <v>34</v>
      </c>
      <c r="AM21" s="127">
        <f t="shared" si="24"/>
        <v>45.5</v>
      </c>
      <c r="AN21" s="127" t="str">
        <f t="shared" si="14"/>
        <v>C2</v>
      </c>
      <c r="AO21" s="127">
        <v>2.5</v>
      </c>
      <c r="AP21" s="127">
        <v>2</v>
      </c>
      <c r="AQ21" s="127">
        <v>2</v>
      </c>
      <c r="AR21" s="127">
        <v>31</v>
      </c>
      <c r="AS21" s="127">
        <f t="shared" si="15"/>
        <v>37.5</v>
      </c>
      <c r="AT21" s="127" t="str">
        <f t="shared" si="16"/>
        <v>D</v>
      </c>
      <c r="AU21" s="296">
        <v>2</v>
      </c>
      <c r="AV21" s="286">
        <v>3</v>
      </c>
      <c r="AW21" s="127">
        <v>2</v>
      </c>
      <c r="AX21" s="286">
        <v>23</v>
      </c>
      <c r="AY21" s="127">
        <f t="shared" si="26"/>
        <v>30</v>
      </c>
      <c r="AZ21" s="294" t="str">
        <f t="shared" si="17"/>
        <v>E</v>
      </c>
      <c r="BA21" s="290">
        <v>15</v>
      </c>
      <c r="BB21" s="8" t="s">
        <v>200</v>
      </c>
      <c r="BC21" s="127">
        <v>2.75</v>
      </c>
      <c r="BD21" s="127">
        <v>3</v>
      </c>
      <c r="BE21" s="127">
        <v>3</v>
      </c>
      <c r="BF21" s="127">
        <v>25</v>
      </c>
      <c r="BG21" s="297">
        <f t="shared" si="18"/>
        <v>33.75</v>
      </c>
      <c r="BH21" s="127" t="str">
        <f t="shared" si="19"/>
        <v>D</v>
      </c>
      <c r="BI21" s="296">
        <v>6</v>
      </c>
      <c r="BJ21" s="127">
        <v>4</v>
      </c>
      <c r="BK21" s="127">
        <v>4</v>
      </c>
      <c r="BL21" s="286">
        <v>42.5</v>
      </c>
      <c r="BM21" s="127">
        <f t="shared" si="27"/>
        <v>56.5</v>
      </c>
      <c r="BN21" s="127" t="str">
        <f t="shared" si="20"/>
        <v>C1</v>
      </c>
      <c r="BO21" s="303">
        <v>32.5</v>
      </c>
      <c r="BP21" s="304">
        <v>41.5</v>
      </c>
      <c r="BQ21" s="286">
        <f>(G21+S21+AG21+AS21+BG21)</f>
        <v>228.5</v>
      </c>
      <c r="BR21" s="286">
        <f>(M21+Y21+AM21+AY21+BM21)</f>
        <v>238.5</v>
      </c>
      <c r="BS21" s="127">
        <f t="shared" si="4"/>
        <v>467</v>
      </c>
      <c r="BT21" s="127">
        <f t="shared" si="21"/>
        <v>46.7</v>
      </c>
      <c r="BU21" s="127" t="str">
        <f t="shared" si="22"/>
        <v>C2</v>
      </c>
      <c r="BV21" s="127">
        <v>144</v>
      </c>
      <c r="BW21" s="294">
        <f t="shared" si="23"/>
        <v>161.28000000000003</v>
      </c>
    </row>
    <row r="22" spans="1:75" ht="15.75">
      <c r="A22" s="290">
        <v>16</v>
      </c>
      <c r="B22" s="8" t="s">
        <v>208</v>
      </c>
      <c r="C22" s="302">
        <v>8</v>
      </c>
      <c r="D22" s="127">
        <v>3.5</v>
      </c>
      <c r="E22" s="127">
        <v>4</v>
      </c>
      <c r="F22" s="302">
        <v>60.5</v>
      </c>
      <c r="G22" s="127">
        <f t="shared" si="5"/>
        <v>76</v>
      </c>
      <c r="H22" s="127" t="str">
        <f t="shared" si="6"/>
        <v>B1</v>
      </c>
      <c r="I22" s="127">
        <v>7.75</v>
      </c>
      <c r="J22" s="127">
        <v>4.5</v>
      </c>
      <c r="K22" s="127">
        <v>4</v>
      </c>
      <c r="L22" s="127">
        <v>58</v>
      </c>
      <c r="M22" s="127">
        <f t="shared" si="0"/>
        <v>74.25</v>
      </c>
      <c r="N22" s="127" t="str">
        <f t="shared" si="7"/>
        <v>B1</v>
      </c>
      <c r="O22" s="302">
        <v>9</v>
      </c>
      <c r="P22" s="127">
        <v>4</v>
      </c>
      <c r="Q22" s="293">
        <v>4</v>
      </c>
      <c r="R22" s="127">
        <v>62.5</v>
      </c>
      <c r="S22" s="127">
        <f t="shared" si="8"/>
        <v>79.5</v>
      </c>
      <c r="T22" s="127" t="str">
        <f t="shared" si="9"/>
        <v>B1</v>
      </c>
      <c r="U22" s="127">
        <v>9</v>
      </c>
      <c r="V22" s="127">
        <v>5</v>
      </c>
      <c r="W22" s="127">
        <v>5</v>
      </c>
      <c r="X22" s="286">
        <v>68</v>
      </c>
      <c r="Y22" s="127">
        <f t="shared" si="25"/>
        <v>87</v>
      </c>
      <c r="Z22" s="294" t="str">
        <f t="shared" si="10"/>
        <v>A2</v>
      </c>
      <c r="AA22" s="295">
        <v>16</v>
      </c>
      <c r="AB22" s="8" t="s">
        <v>208</v>
      </c>
      <c r="AC22" s="127">
        <v>7.5</v>
      </c>
      <c r="AD22" s="127">
        <v>4</v>
      </c>
      <c r="AE22" s="127">
        <v>5</v>
      </c>
      <c r="AF22" s="127">
        <v>56.5</v>
      </c>
      <c r="AG22" s="127">
        <f t="shared" si="11"/>
        <v>73</v>
      </c>
      <c r="AH22" s="127" t="str">
        <f t="shared" si="12"/>
        <v>B1</v>
      </c>
      <c r="AI22" s="127">
        <v>9.5</v>
      </c>
      <c r="AJ22" s="127">
        <v>4</v>
      </c>
      <c r="AK22" s="127">
        <v>4</v>
      </c>
      <c r="AL22" s="286">
        <v>64.5</v>
      </c>
      <c r="AM22" s="127">
        <f t="shared" si="24"/>
        <v>82</v>
      </c>
      <c r="AN22" s="127" t="str">
        <f t="shared" si="14"/>
        <v>A2</v>
      </c>
      <c r="AO22" s="127">
        <v>7</v>
      </c>
      <c r="AP22" s="127">
        <v>3</v>
      </c>
      <c r="AQ22" s="127">
        <v>3</v>
      </c>
      <c r="AR22" s="127">
        <v>41.5</v>
      </c>
      <c r="AS22" s="127">
        <f t="shared" si="15"/>
        <v>54.5</v>
      </c>
      <c r="AT22" s="127" t="str">
        <f t="shared" si="16"/>
        <v>C1</v>
      </c>
      <c r="AU22" s="296">
        <v>4.25</v>
      </c>
      <c r="AV22" s="286">
        <v>3.5</v>
      </c>
      <c r="AW22" s="127">
        <v>3</v>
      </c>
      <c r="AX22" s="286">
        <v>44.5</v>
      </c>
      <c r="AY22" s="127">
        <f t="shared" si="26"/>
        <v>55.25</v>
      </c>
      <c r="AZ22" s="294" t="str">
        <f t="shared" si="17"/>
        <v>C1</v>
      </c>
      <c r="BA22" s="290">
        <v>16</v>
      </c>
      <c r="BB22" s="8" t="s">
        <v>208</v>
      </c>
      <c r="BC22" s="127">
        <v>8.25</v>
      </c>
      <c r="BD22" s="127">
        <v>4</v>
      </c>
      <c r="BE22" s="127">
        <v>4</v>
      </c>
      <c r="BF22" s="127">
        <v>59.5</v>
      </c>
      <c r="BG22" s="297">
        <f t="shared" si="18"/>
        <v>75.75</v>
      </c>
      <c r="BH22" s="127" t="str">
        <f t="shared" si="19"/>
        <v>B1</v>
      </c>
      <c r="BI22" s="296">
        <v>8.75</v>
      </c>
      <c r="BJ22" s="127">
        <v>4</v>
      </c>
      <c r="BK22" s="127">
        <v>4</v>
      </c>
      <c r="BL22" s="286">
        <v>56.5</v>
      </c>
      <c r="BM22" s="127">
        <f t="shared" si="27"/>
        <v>73.25</v>
      </c>
      <c r="BN22" s="127" t="str">
        <f t="shared" si="20"/>
        <v>B1</v>
      </c>
      <c r="BO22" s="303">
        <v>42.5</v>
      </c>
      <c r="BP22" s="304">
        <v>45.5</v>
      </c>
      <c r="BQ22" s="286">
        <f>(G22+S22+AG22+AS22+BG22)</f>
        <v>358.75</v>
      </c>
      <c r="BR22" s="286">
        <f>(M22+Y22+AM22+AY22+BM22)</f>
        <v>371.75</v>
      </c>
      <c r="BS22" s="127">
        <f t="shared" si="4"/>
        <v>730.5</v>
      </c>
      <c r="BT22" s="127">
        <f t="shared" si="21"/>
        <v>73.05</v>
      </c>
      <c r="BU22" s="127" t="str">
        <f t="shared" si="22"/>
        <v>B1</v>
      </c>
      <c r="BV22" s="127">
        <v>171</v>
      </c>
      <c r="BW22" s="294">
        <f t="shared" si="23"/>
        <v>191.52</v>
      </c>
    </row>
    <row r="23" spans="1:75" ht="15.75">
      <c r="A23" s="290">
        <v>17</v>
      </c>
      <c r="B23" s="8" t="s">
        <v>217</v>
      </c>
      <c r="C23" s="302">
        <v>6.75</v>
      </c>
      <c r="D23" s="127">
        <v>3.5</v>
      </c>
      <c r="E23" s="127">
        <v>3.5</v>
      </c>
      <c r="F23" s="302">
        <v>46.5</v>
      </c>
      <c r="G23" s="127">
        <f t="shared" si="5"/>
        <v>60.25</v>
      </c>
      <c r="H23" s="127" t="str">
        <f t="shared" si="6"/>
        <v>C1</v>
      </c>
      <c r="I23" s="127">
        <v>6.25</v>
      </c>
      <c r="J23" s="127">
        <v>3.5</v>
      </c>
      <c r="K23" s="127">
        <v>3.5</v>
      </c>
      <c r="L23" s="127">
        <v>51</v>
      </c>
      <c r="M23" s="127">
        <f t="shared" si="0"/>
        <v>64.25</v>
      </c>
      <c r="N23" s="127" t="str">
        <f t="shared" si="7"/>
        <v>B2</v>
      </c>
      <c r="O23" s="302">
        <v>5</v>
      </c>
      <c r="P23" s="127">
        <v>3</v>
      </c>
      <c r="Q23" s="293">
        <v>3</v>
      </c>
      <c r="R23" s="127">
        <v>36</v>
      </c>
      <c r="S23" s="127">
        <f t="shared" si="8"/>
        <v>47</v>
      </c>
      <c r="T23" s="127" t="str">
        <f t="shared" si="9"/>
        <v>C2</v>
      </c>
      <c r="U23" s="127">
        <v>6.25</v>
      </c>
      <c r="V23" s="127">
        <v>5</v>
      </c>
      <c r="W23" s="127">
        <v>4</v>
      </c>
      <c r="X23" s="286">
        <v>51</v>
      </c>
      <c r="Y23" s="127">
        <f t="shared" si="25"/>
        <v>66.25</v>
      </c>
      <c r="Z23" s="294" t="str">
        <f t="shared" si="10"/>
        <v>B2</v>
      </c>
      <c r="AA23" s="295">
        <v>17</v>
      </c>
      <c r="AB23" s="8" t="s">
        <v>217</v>
      </c>
      <c r="AC23" s="127">
        <v>3.5</v>
      </c>
      <c r="AD23" s="127">
        <v>3.5</v>
      </c>
      <c r="AE23" s="127">
        <v>4</v>
      </c>
      <c r="AF23" s="127">
        <v>30.5</v>
      </c>
      <c r="AG23" s="127">
        <f t="shared" si="11"/>
        <v>41.5</v>
      </c>
      <c r="AH23" s="127" t="str">
        <f t="shared" si="12"/>
        <v>C2</v>
      </c>
      <c r="AI23" s="127">
        <v>5.25</v>
      </c>
      <c r="AJ23" s="127">
        <v>3</v>
      </c>
      <c r="AK23" s="127">
        <v>2</v>
      </c>
      <c r="AL23" s="286">
        <v>18.5</v>
      </c>
      <c r="AM23" s="127">
        <f t="shared" si="24"/>
        <v>28.75</v>
      </c>
      <c r="AN23" s="127" t="str">
        <f t="shared" si="14"/>
        <v>E</v>
      </c>
      <c r="AO23" s="127">
        <v>3.5</v>
      </c>
      <c r="AP23" s="127">
        <v>2</v>
      </c>
      <c r="AQ23" s="127">
        <v>2</v>
      </c>
      <c r="AR23" s="127">
        <v>27</v>
      </c>
      <c r="AS23" s="127">
        <f t="shared" si="15"/>
        <v>34.5</v>
      </c>
      <c r="AT23" s="127" t="str">
        <f t="shared" si="16"/>
        <v>D</v>
      </c>
      <c r="AU23" s="296">
        <v>2</v>
      </c>
      <c r="AV23" s="286">
        <v>2</v>
      </c>
      <c r="AW23" s="127">
        <v>2</v>
      </c>
      <c r="AX23" s="286">
        <v>27</v>
      </c>
      <c r="AY23" s="127">
        <f t="shared" si="26"/>
        <v>33</v>
      </c>
      <c r="AZ23" s="294" t="str">
        <f t="shared" si="17"/>
        <v>D</v>
      </c>
      <c r="BA23" s="290">
        <v>17</v>
      </c>
      <c r="BB23" s="8" t="s">
        <v>217</v>
      </c>
      <c r="BC23" s="127">
        <v>5</v>
      </c>
      <c r="BD23" s="127">
        <v>3</v>
      </c>
      <c r="BE23" s="127">
        <v>4</v>
      </c>
      <c r="BF23" s="127">
        <v>30</v>
      </c>
      <c r="BG23" s="297">
        <f t="shared" si="18"/>
        <v>42</v>
      </c>
      <c r="BH23" s="127" t="str">
        <f t="shared" si="19"/>
        <v>C2</v>
      </c>
      <c r="BI23" s="296">
        <v>7.75</v>
      </c>
      <c r="BJ23" s="127">
        <v>4</v>
      </c>
      <c r="BK23" s="127">
        <v>4</v>
      </c>
      <c r="BL23" s="286">
        <v>51</v>
      </c>
      <c r="BM23" s="127">
        <f t="shared" si="27"/>
        <v>66.75</v>
      </c>
      <c r="BN23" s="127" t="str">
        <f t="shared" si="20"/>
        <v>B2</v>
      </c>
      <c r="BO23" s="303">
        <v>22.5</v>
      </c>
      <c r="BP23" s="304">
        <v>26.5</v>
      </c>
      <c r="BQ23" s="286">
        <f>(G23+S23+AG23+AS23+BG23)</f>
        <v>225.25</v>
      </c>
      <c r="BR23" s="286">
        <f>(M23+Y23+AM23+AY23+BM23)</f>
        <v>259</v>
      </c>
      <c r="BS23" s="127">
        <f t="shared" si="4"/>
        <v>484.25</v>
      </c>
      <c r="BT23" s="127">
        <f t="shared" si="21"/>
        <v>48.425000000000004</v>
      </c>
      <c r="BU23" s="127" t="str">
        <f t="shared" si="22"/>
        <v>C2</v>
      </c>
      <c r="BV23" s="127">
        <v>174</v>
      </c>
      <c r="BW23" s="294">
        <f t="shared" si="23"/>
        <v>194.88000000000002</v>
      </c>
    </row>
    <row r="24" spans="1:75" ht="15.75">
      <c r="A24" s="290">
        <v>18</v>
      </c>
      <c r="B24" s="8" t="s">
        <v>224</v>
      </c>
      <c r="C24" s="302">
        <v>7.5</v>
      </c>
      <c r="D24" s="127">
        <v>3</v>
      </c>
      <c r="E24" s="127">
        <v>3</v>
      </c>
      <c r="F24" s="302">
        <v>47.5</v>
      </c>
      <c r="G24" s="127">
        <f t="shared" si="5"/>
        <v>61</v>
      </c>
      <c r="H24" s="127" t="str">
        <f t="shared" si="6"/>
        <v>B2</v>
      </c>
      <c r="I24" s="305">
        <v>7</v>
      </c>
      <c r="J24" s="127">
        <v>3</v>
      </c>
      <c r="K24" s="127">
        <v>3</v>
      </c>
      <c r="L24" s="127">
        <v>37</v>
      </c>
      <c r="M24" s="127">
        <f t="shared" si="0"/>
        <v>50</v>
      </c>
      <c r="N24" s="127" t="str">
        <f t="shared" si="7"/>
        <v>C2</v>
      </c>
      <c r="O24" s="302">
        <v>3.5</v>
      </c>
      <c r="P24" s="127">
        <v>3</v>
      </c>
      <c r="Q24" s="293">
        <v>3</v>
      </c>
      <c r="R24" s="127">
        <v>27</v>
      </c>
      <c r="S24" s="127">
        <f t="shared" si="8"/>
        <v>36.5</v>
      </c>
      <c r="T24" s="127" t="str">
        <f t="shared" si="9"/>
        <v>D</v>
      </c>
      <c r="U24" s="305">
        <v>4.5</v>
      </c>
      <c r="V24" s="127">
        <v>4</v>
      </c>
      <c r="W24" s="127">
        <v>3</v>
      </c>
      <c r="X24" s="286">
        <v>30</v>
      </c>
      <c r="Y24" s="127">
        <f t="shared" si="25"/>
        <v>41.5</v>
      </c>
      <c r="Z24" s="294" t="str">
        <f t="shared" si="10"/>
        <v>C2</v>
      </c>
      <c r="AA24" s="295">
        <v>18</v>
      </c>
      <c r="AB24" s="8" t="s">
        <v>224</v>
      </c>
      <c r="AC24" s="127">
        <v>4</v>
      </c>
      <c r="AD24" s="127">
        <v>3</v>
      </c>
      <c r="AE24" s="127">
        <v>3</v>
      </c>
      <c r="AF24" s="127">
        <v>14</v>
      </c>
      <c r="AG24" s="127">
        <f t="shared" si="11"/>
        <v>24</v>
      </c>
      <c r="AH24" s="127" t="str">
        <f t="shared" si="12"/>
        <v>E</v>
      </c>
      <c r="AI24" s="305">
        <v>3.75</v>
      </c>
      <c r="AJ24" s="127">
        <v>3</v>
      </c>
      <c r="AK24" s="127">
        <v>2</v>
      </c>
      <c r="AL24" s="286">
        <v>44.5</v>
      </c>
      <c r="AM24" s="127">
        <f t="shared" si="24"/>
        <v>53.25</v>
      </c>
      <c r="AN24" s="127" t="str">
        <f t="shared" si="14"/>
        <v>C1</v>
      </c>
      <c r="AO24" s="127">
        <v>5.25</v>
      </c>
      <c r="AP24" s="127">
        <v>2</v>
      </c>
      <c r="AQ24" s="127">
        <v>2</v>
      </c>
      <c r="AR24" s="127">
        <v>37</v>
      </c>
      <c r="AS24" s="127">
        <f t="shared" si="15"/>
        <v>46.25</v>
      </c>
      <c r="AT24" s="127" t="str">
        <f t="shared" si="16"/>
        <v>C2</v>
      </c>
      <c r="AU24" s="296">
        <v>4.25</v>
      </c>
      <c r="AV24" s="286">
        <v>2</v>
      </c>
      <c r="AW24" s="127">
        <v>2</v>
      </c>
      <c r="AX24" s="286">
        <v>31</v>
      </c>
      <c r="AY24" s="127">
        <f t="shared" si="26"/>
        <v>39.25</v>
      </c>
      <c r="AZ24" s="294" t="str">
        <f t="shared" si="17"/>
        <v>D</v>
      </c>
      <c r="BA24" s="290">
        <v>18</v>
      </c>
      <c r="BB24" s="8" t="s">
        <v>224</v>
      </c>
      <c r="BC24" s="127">
        <v>6.5</v>
      </c>
      <c r="BD24" s="127">
        <v>3</v>
      </c>
      <c r="BE24" s="127">
        <v>3</v>
      </c>
      <c r="BF24" s="127">
        <v>27</v>
      </c>
      <c r="BG24" s="297">
        <f t="shared" si="18"/>
        <v>39.5</v>
      </c>
      <c r="BH24" s="127" t="str">
        <f t="shared" si="19"/>
        <v>D</v>
      </c>
      <c r="BI24" s="296">
        <v>4.5</v>
      </c>
      <c r="BJ24" s="127">
        <v>3.5</v>
      </c>
      <c r="BK24" s="127">
        <v>3.5</v>
      </c>
      <c r="BL24" s="286">
        <v>28</v>
      </c>
      <c r="BM24" s="127">
        <f t="shared" si="27"/>
        <v>39.5</v>
      </c>
      <c r="BN24" s="127" t="str">
        <f t="shared" si="20"/>
        <v>D</v>
      </c>
      <c r="BO24" s="303">
        <v>41</v>
      </c>
      <c r="BP24" s="304">
        <v>30.5</v>
      </c>
      <c r="BQ24" s="286">
        <f>(G24+S24+AG24+AS24+BG24)</f>
        <v>207.25</v>
      </c>
      <c r="BR24" s="286">
        <f>(M24+Y24+AM24+AY24+BM24)</f>
        <v>223.5</v>
      </c>
      <c r="BS24" s="127">
        <f t="shared" si="4"/>
        <v>430.75</v>
      </c>
      <c r="BT24" s="127">
        <f t="shared" si="21"/>
        <v>43.075000000000003</v>
      </c>
      <c r="BU24" s="127" t="str">
        <f t="shared" si="22"/>
        <v>C2</v>
      </c>
      <c r="BV24" s="127">
        <v>148</v>
      </c>
      <c r="BW24" s="294">
        <f t="shared" si="23"/>
        <v>165.76000000000002</v>
      </c>
    </row>
    <row r="25" spans="1:75" ht="18">
      <c r="A25" s="290">
        <v>19</v>
      </c>
      <c r="B25" s="8" t="s">
        <v>231</v>
      </c>
      <c r="C25" s="302">
        <v>5.75</v>
      </c>
      <c r="D25" s="127">
        <v>3</v>
      </c>
      <c r="E25" s="127">
        <v>3</v>
      </c>
      <c r="F25" s="302">
        <v>43.5</v>
      </c>
      <c r="G25" s="127">
        <f t="shared" si="5"/>
        <v>55.25</v>
      </c>
      <c r="H25" s="127" t="str">
        <f t="shared" si="6"/>
        <v>C1</v>
      </c>
      <c r="I25" s="286">
        <v>7.5</v>
      </c>
      <c r="J25" s="127">
        <v>3</v>
      </c>
      <c r="K25" s="127">
        <v>3</v>
      </c>
      <c r="L25" s="127">
        <v>44.5</v>
      </c>
      <c r="M25" s="127">
        <f t="shared" si="0"/>
        <v>58</v>
      </c>
      <c r="N25" s="127" t="str">
        <f t="shared" si="7"/>
        <v>C1</v>
      </c>
      <c r="O25" s="302">
        <v>4.75</v>
      </c>
      <c r="P25" s="127">
        <v>4</v>
      </c>
      <c r="Q25" s="293">
        <v>3</v>
      </c>
      <c r="R25" s="127">
        <v>43</v>
      </c>
      <c r="S25" s="55">
        <f t="shared" si="8"/>
        <v>54.75</v>
      </c>
      <c r="T25" s="127" t="str">
        <f t="shared" si="9"/>
        <v>C1</v>
      </c>
      <c r="U25" s="286">
        <v>6</v>
      </c>
      <c r="V25" s="127">
        <v>4</v>
      </c>
      <c r="W25" s="127">
        <v>3</v>
      </c>
      <c r="X25" s="286">
        <v>41.5</v>
      </c>
      <c r="Y25" s="127">
        <f t="shared" si="25"/>
        <v>54.5</v>
      </c>
      <c r="Z25" s="294" t="str">
        <f t="shared" si="10"/>
        <v>C1</v>
      </c>
      <c r="AA25" s="295">
        <v>19</v>
      </c>
      <c r="AB25" s="8" t="s">
        <v>231</v>
      </c>
      <c r="AC25" s="127">
        <v>4</v>
      </c>
      <c r="AD25" s="127">
        <v>3</v>
      </c>
      <c r="AE25" s="127">
        <v>3.5</v>
      </c>
      <c r="AF25" s="127">
        <v>17.5</v>
      </c>
      <c r="AG25" s="127">
        <f t="shared" si="11"/>
        <v>28</v>
      </c>
      <c r="AH25" s="127" t="str">
        <f t="shared" si="12"/>
        <v>E</v>
      </c>
      <c r="AI25" s="286">
        <v>4</v>
      </c>
      <c r="AJ25" s="127">
        <v>3</v>
      </c>
      <c r="AK25" s="127">
        <v>2</v>
      </c>
      <c r="AL25" s="286">
        <v>13</v>
      </c>
      <c r="AM25" s="127">
        <f t="shared" si="24"/>
        <v>22</v>
      </c>
      <c r="AN25" s="127" t="str">
        <f t="shared" si="14"/>
        <v>E</v>
      </c>
      <c r="AO25" s="127">
        <v>2</v>
      </c>
      <c r="AP25" s="127">
        <v>2</v>
      </c>
      <c r="AQ25" s="127">
        <v>2</v>
      </c>
      <c r="AR25" s="127">
        <v>27.5</v>
      </c>
      <c r="AS25" s="127">
        <f t="shared" si="15"/>
        <v>33.5</v>
      </c>
      <c r="AT25" s="127" t="str">
        <f t="shared" si="16"/>
        <v>D</v>
      </c>
      <c r="AU25" s="296">
        <v>4.75</v>
      </c>
      <c r="AV25" s="286">
        <v>3.5</v>
      </c>
      <c r="AW25" s="127">
        <v>2</v>
      </c>
      <c r="AX25" s="286">
        <v>30.5</v>
      </c>
      <c r="AY25" s="127">
        <f t="shared" si="26"/>
        <v>40.75</v>
      </c>
      <c r="AZ25" s="294" t="str">
        <f t="shared" si="17"/>
        <v>D</v>
      </c>
      <c r="BA25" s="290">
        <v>19</v>
      </c>
      <c r="BB25" s="8" t="s">
        <v>231</v>
      </c>
      <c r="BC25" s="127">
        <v>4.25</v>
      </c>
      <c r="BD25" s="127">
        <v>3</v>
      </c>
      <c r="BE25" s="127">
        <v>4</v>
      </c>
      <c r="BF25" s="127">
        <v>38.5</v>
      </c>
      <c r="BG25" s="297">
        <f t="shared" si="18"/>
        <v>49.75</v>
      </c>
      <c r="BH25" s="127" t="str">
        <f t="shared" si="19"/>
        <v>C2</v>
      </c>
      <c r="BI25" s="296">
        <v>7</v>
      </c>
      <c r="BJ25" s="127">
        <v>4</v>
      </c>
      <c r="BK25" s="127">
        <v>4</v>
      </c>
      <c r="BL25" s="286">
        <v>41.5</v>
      </c>
      <c r="BM25" s="127">
        <f t="shared" si="27"/>
        <v>56.5</v>
      </c>
      <c r="BN25" s="127" t="str">
        <f t="shared" si="20"/>
        <v>C1</v>
      </c>
      <c r="BO25" s="303">
        <v>25.5</v>
      </c>
      <c r="BP25" s="304">
        <v>37.5</v>
      </c>
      <c r="BQ25" s="286">
        <f>(G25+S25+AG25+AS25+BG25)</f>
        <v>221.25</v>
      </c>
      <c r="BR25" s="286">
        <f>(M25+Y25+AM25+AY25+BM25)</f>
        <v>231.75</v>
      </c>
      <c r="BS25" s="127">
        <f t="shared" si="4"/>
        <v>453</v>
      </c>
      <c r="BT25" s="127">
        <f t="shared" si="21"/>
        <v>45.300000000000004</v>
      </c>
      <c r="BU25" s="127" t="str">
        <f t="shared" si="22"/>
        <v>C2</v>
      </c>
      <c r="BV25" s="127">
        <v>168</v>
      </c>
      <c r="BW25" s="294">
        <f t="shared" si="23"/>
        <v>188.16000000000003</v>
      </c>
    </row>
    <row r="26" spans="1:75" ht="15.75">
      <c r="A26" s="290">
        <v>20</v>
      </c>
      <c r="B26" s="8" t="s">
        <v>242</v>
      </c>
      <c r="C26" s="302">
        <v>7.25</v>
      </c>
      <c r="D26" s="127">
        <v>3</v>
      </c>
      <c r="E26" s="127">
        <v>3</v>
      </c>
      <c r="F26" s="302">
        <v>47.5</v>
      </c>
      <c r="G26" s="127">
        <f t="shared" si="5"/>
        <v>60.75</v>
      </c>
      <c r="H26" s="127" t="str">
        <f t="shared" si="6"/>
        <v>C1</v>
      </c>
      <c r="I26" s="127">
        <v>7</v>
      </c>
      <c r="J26" s="127">
        <v>3</v>
      </c>
      <c r="K26" s="127">
        <v>3</v>
      </c>
      <c r="L26" s="127">
        <v>46.5</v>
      </c>
      <c r="M26" s="127">
        <f t="shared" si="0"/>
        <v>59.5</v>
      </c>
      <c r="N26" s="127" t="str">
        <f t="shared" si="7"/>
        <v>C1</v>
      </c>
      <c r="O26" s="302">
        <v>3.75</v>
      </c>
      <c r="P26" s="127">
        <v>3</v>
      </c>
      <c r="Q26" s="293">
        <v>3</v>
      </c>
      <c r="R26" s="127">
        <v>34</v>
      </c>
      <c r="S26" s="127">
        <f t="shared" si="8"/>
        <v>43.75</v>
      </c>
      <c r="T26" s="127" t="str">
        <f t="shared" si="9"/>
        <v>C2</v>
      </c>
      <c r="U26" s="127">
        <v>3.75</v>
      </c>
      <c r="V26" s="127">
        <v>3</v>
      </c>
      <c r="W26" s="127">
        <v>3</v>
      </c>
      <c r="X26" s="286">
        <v>30.5</v>
      </c>
      <c r="Y26" s="127">
        <f t="shared" si="25"/>
        <v>40.25</v>
      </c>
      <c r="Z26" s="294" t="str">
        <f t="shared" si="10"/>
        <v>D</v>
      </c>
      <c r="AA26" s="295">
        <v>20</v>
      </c>
      <c r="AB26" s="8" t="s">
        <v>242</v>
      </c>
      <c r="AC26" s="127">
        <v>3.5</v>
      </c>
      <c r="AD26" s="127">
        <v>3</v>
      </c>
      <c r="AE26" s="127"/>
      <c r="AF26" s="127">
        <v>21</v>
      </c>
      <c r="AG26" s="127">
        <f t="shared" si="11"/>
        <v>27.5</v>
      </c>
      <c r="AH26" s="127" t="str">
        <f t="shared" si="12"/>
        <v>E</v>
      </c>
      <c r="AI26" s="127">
        <v>4.5</v>
      </c>
      <c r="AJ26" s="127">
        <v>2</v>
      </c>
      <c r="AK26" s="127">
        <v>2</v>
      </c>
      <c r="AL26" s="286">
        <v>16</v>
      </c>
      <c r="AM26" s="127">
        <f t="shared" si="24"/>
        <v>24.5</v>
      </c>
      <c r="AN26" s="127" t="str">
        <f t="shared" si="14"/>
        <v>E</v>
      </c>
      <c r="AO26" s="127">
        <v>3.5</v>
      </c>
      <c r="AP26" s="127">
        <v>2</v>
      </c>
      <c r="AQ26" s="127">
        <v>2</v>
      </c>
      <c r="AR26" s="127">
        <v>21.5</v>
      </c>
      <c r="AS26" s="127">
        <f t="shared" si="15"/>
        <v>29</v>
      </c>
      <c r="AT26" s="127" t="str">
        <f t="shared" si="16"/>
        <v>E</v>
      </c>
      <c r="AU26" s="296">
        <v>2</v>
      </c>
      <c r="AV26" s="286">
        <v>2</v>
      </c>
      <c r="AW26" s="127">
        <v>2</v>
      </c>
      <c r="AX26" s="286">
        <v>21.5</v>
      </c>
      <c r="AY26" s="127">
        <f t="shared" si="26"/>
        <v>27.5</v>
      </c>
      <c r="AZ26" s="294" t="str">
        <f t="shared" si="17"/>
        <v>E</v>
      </c>
      <c r="BA26" s="290">
        <v>20</v>
      </c>
      <c r="BB26" s="8" t="s">
        <v>242</v>
      </c>
      <c r="BC26" s="127">
        <v>5.25</v>
      </c>
      <c r="BD26" s="127">
        <v>3</v>
      </c>
      <c r="BE26" s="127">
        <v>3.5</v>
      </c>
      <c r="BF26" s="127">
        <v>33.5</v>
      </c>
      <c r="BG26" s="297">
        <f t="shared" si="18"/>
        <v>45.25</v>
      </c>
      <c r="BH26" s="127" t="str">
        <f t="shared" si="19"/>
        <v>C2</v>
      </c>
      <c r="BI26" s="296">
        <v>8</v>
      </c>
      <c r="BJ26" s="127">
        <v>3.5</v>
      </c>
      <c r="BK26" s="127">
        <v>3.5</v>
      </c>
      <c r="BL26" s="286">
        <v>41.5</v>
      </c>
      <c r="BM26" s="127">
        <f t="shared" si="27"/>
        <v>56.5</v>
      </c>
      <c r="BN26" s="127" t="str">
        <f t="shared" si="20"/>
        <v>C1</v>
      </c>
      <c r="BO26" s="303">
        <v>33.5</v>
      </c>
      <c r="BP26" s="304">
        <v>28</v>
      </c>
      <c r="BQ26" s="286">
        <f>(G26+S26+AG26+AS26+BG26)</f>
        <v>206.25</v>
      </c>
      <c r="BR26" s="286">
        <f>(M26+Y26+AM26+AY26+BM26)</f>
        <v>208.25</v>
      </c>
      <c r="BS26" s="127">
        <f t="shared" si="4"/>
        <v>414.5</v>
      </c>
      <c r="BT26" s="127">
        <f t="shared" si="21"/>
        <v>41.449999999999996</v>
      </c>
      <c r="BU26" s="127" t="str">
        <f t="shared" si="22"/>
        <v>C2</v>
      </c>
      <c r="BV26" s="127">
        <v>128</v>
      </c>
      <c r="BW26" s="294">
        <f t="shared" si="23"/>
        <v>143.36000000000001</v>
      </c>
    </row>
    <row r="27" spans="1:75" ht="15.75">
      <c r="A27" s="290">
        <v>21</v>
      </c>
      <c r="B27" s="8" t="s">
        <v>254</v>
      </c>
      <c r="C27" s="127">
        <v>8.5</v>
      </c>
      <c r="D27" s="127">
        <v>3.5</v>
      </c>
      <c r="E27" s="127">
        <v>3.5</v>
      </c>
      <c r="F27" s="127">
        <v>56.5</v>
      </c>
      <c r="G27" s="127">
        <f t="shared" si="5"/>
        <v>72</v>
      </c>
      <c r="H27" s="127" t="str">
        <f t="shared" si="6"/>
        <v>B1</v>
      </c>
      <c r="I27" s="127">
        <v>6.75</v>
      </c>
      <c r="J27" s="127">
        <v>4.5</v>
      </c>
      <c r="K27" s="127">
        <v>4</v>
      </c>
      <c r="L27" s="127">
        <v>57</v>
      </c>
      <c r="M27" s="127">
        <f t="shared" si="0"/>
        <v>72.25</v>
      </c>
      <c r="N27" s="127" t="str">
        <f t="shared" si="7"/>
        <v>B1</v>
      </c>
      <c r="O27" s="127">
        <v>4.75</v>
      </c>
      <c r="P27" s="127">
        <v>4</v>
      </c>
      <c r="Q27" s="293">
        <v>3</v>
      </c>
      <c r="R27" s="127">
        <v>52</v>
      </c>
      <c r="S27" s="127">
        <f t="shared" si="8"/>
        <v>63.75</v>
      </c>
      <c r="T27" s="127" t="str">
        <f t="shared" si="9"/>
        <v>B2</v>
      </c>
      <c r="U27" s="127"/>
      <c r="V27" s="127">
        <v>5</v>
      </c>
      <c r="W27" s="127">
        <v>4</v>
      </c>
      <c r="X27" s="286">
        <v>53.5</v>
      </c>
      <c r="Y27" s="127">
        <f t="shared" si="25"/>
        <v>62.5</v>
      </c>
      <c r="Z27" s="294" t="str">
        <f t="shared" si="10"/>
        <v>B2</v>
      </c>
      <c r="AA27" s="295">
        <v>21</v>
      </c>
      <c r="AB27" s="8" t="s">
        <v>254</v>
      </c>
      <c r="AC27" s="127">
        <v>8.5</v>
      </c>
      <c r="AD27" s="127">
        <v>4</v>
      </c>
      <c r="AE27" s="127">
        <v>5</v>
      </c>
      <c r="AF27" s="127">
        <v>29.5</v>
      </c>
      <c r="AG27" s="127">
        <f t="shared" si="11"/>
        <v>47</v>
      </c>
      <c r="AH27" s="127" t="str">
        <f t="shared" si="12"/>
        <v>C2</v>
      </c>
      <c r="AI27" s="127">
        <v>5.75</v>
      </c>
      <c r="AJ27" s="127">
        <v>5</v>
      </c>
      <c r="AK27" s="127">
        <v>3</v>
      </c>
      <c r="AL27" s="286">
        <v>36.5</v>
      </c>
      <c r="AM27" s="127">
        <f t="shared" si="24"/>
        <v>50.25</v>
      </c>
      <c r="AN27" s="127" t="str">
        <f t="shared" si="14"/>
        <v>C2</v>
      </c>
      <c r="AO27" s="127">
        <v>7</v>
      </c>
      <c r="AP27" s="127">
        <v>4</v>
      </c>
      <c r="AQ27" s="127">
        <v>4</v>
      </c>
      <c r="AR27" s="127">
        <v>50</v>
      </c>
      <c r="AS27" s="127">
        <f t="shared" si="15"/>
        <v>65</v>
      </c>
      <c r="AT27" s="127" t="str">
        <f t="shared" si="16"/>
        <v>B2</v>
      </c>
      <c r="AU27" s="296"/>
      <c r="AV27" s="286">
        <v>4</v>
      </c>
      <c r="AW27" s="127">
        <v>4</v>
      </c>
      <c r="AX27" s="286">
        <v>41.5</v>
      </c>
      <c r="AY27" s="127">
        <f t="shared" si="26"/>
        <v>49.5</v>
      </c>
      <c r="AZ27" s="294" t="str">
        <f t="shared" si="17"/>
        <v>C2</v>
      </c>
      <c r="BA27" s="290">
        <v>21</v>
      </c>
      <c r="BB27" s="8" t="s">
        <v>254</v>
      </c>
      <c r="BC27" s="127">
        <v>8.5</v>
      </c>
      <c r="BD27" s="127">
        <v>5</v>
      </c>
      <c r="BE27" s="127">
        <v>4</v>
      </c>
      <c r="BF27" s="127">
        <v>45</v>
      </c>
      <c r="BG27" s="297">
        <f t="shared" si="18"/>
        <v>62.5</v>
      </c>
      <c r="BH27" s="127" t="str">
        <f t="shared" si="19"/>
        <v>B2</v>
      </c>
      <c r="BI27" s="296">
        <v>8.75</v>
      </c>
      <c r="BJ27" s="127">
        <v>5</v>
      </c>
      <c r="BK27" s="127">
        <v>5</v>
      </c>
      <c r="BL27" s="286">
        <v>63.5</v>
      </c>
      <c r="BM27" s="127">
        <f t="shared" si="27"/>
        <v>82.25</v>
      </c>
      <c r="BN27" s="127" t="str">
        <f t="shared" si="20"/>
        <v>A2</v>
      </c>
      <c r="BO27" s="303">
        <v>27.5</v>
      </c>
      <c r="BP27" s="304">
        <v>39</v>
      </c>
      <c r="BQ27" s="286">
        <f>(G27+S27+AG27+AS27+BG27)</f>
        <v>310.25</v>
      </c>
      <c r="BR27" s="286">
        <f>(M27+Y27+AM27+AY27+BM27)</f>
        <v>316.75</v>
      </c>
      <c r="BS27" s="127">
        <f t="shared" si="4"/>
        <v>627</v>
      </c>
      <c r="BT27" s="127">
        <f t="shared" si="21"/>
        <v>62.7</v>
      </c>
      <c r="BU27" s="127" t="str">
        <f t="shared" si="22"/>
        <v>B2</v>
      </c>
      <c r="BV27" s="127">
        <v>146</v>
      </c>
      <c r="BW27" s="294">
        <f t="shared" si="23"/>
        <v>163.52000000000001</v>
      </c>
    </row>
    <row r="28" spans="1:75" ht="15.75">
      <c r="A28" s="290">
        <v>22</v>
      </c>
      <c r="B28" s="8" t="s">
        <v>265</v>
      </c>
      <c r="C28" s="302">
        <v>7.75</v>
      </c>
      <c r="D28" s="127">
        <v>4</v>
      </c>
      <c r="E28" s="127">
        <v>3</v>
      </c>
      <c r="F28" s="302">
        <v>57.5</v>
      </c>
      <c r="G28" s="127">
        <f t="shared" si="5"/>
        <v>72.25</v>
      </c>
      <c r="H28" s="127" t="str">
        <f t="shared" si="6"/>
        <v>B1</v>
      </c>
      <c r="I28" s="127">
        <v>7.75</v>
      </c>
      <c r="J28" s="127">
        <v>4.5</v>
      </c>
      <c r="K28" s="127">
        <v>5</v>
      </c>
      <c r="L28" s="127">
        <v>60</v>
      </c>
      <c r="M28" s="127">
        <f t="shared" si="0"/>
        <v>77.25</v>
      </c>
      <c r="N28" s="127" t="str">
        <f t="shared" si="7"/>
        <v>B1</v>
      </c>
      <c r="O28" s="302">
        <v>8.25</v>
      </c>
      <c r="P28" s="293">
        <v>4</v>
      </c>
      <c r="Q28" s="293">
        <v>3</v>
      </c>
      <c r="R28" s="127"/>
      <c r="S28" s="127">
        <f t="shared" si="8"/>
        <v>15.25</v>
      </c>
      <c r="T28" s="127" t="str">
        <f t="shared" si="9"/>
        <v>E</v>
      </c>
      <c r="U28" s="127">
        <v>8.25</v>
      </c>
      <c r="V28" s="127">
        <v>5</v>
      </c>
      <c r="W28" s="127">
        <v>4</v>
      </c>
      <c r="X28" s="286">
        <v>60</v>
      </c>
      <c r="Y28" s="127">
        <f t="shared" si="25"/>
        <v>77.25</v>
      </c>
      <c r="Z28" s="294" t="str">
        <f t="shared" si="10"/>
        <v>B1</v>
      </c>
      <c r="AA28" s="295">
        <v>22</v>
      </c>
      <c r="AB28" s="8" t="s">
        <v>265</v>
      </c>
      <c r="AC28" s="127">
        <v>8</v>
      </c>
      <c r="AD28" s="127">
        <v>5</v>
      </c>
      <c r="AE28" s="127">
        <v>5</v>
      </c>
      <c r="AF28" s="127">
        <v>62.5</v>
      </c>
      <c r="AG28" s="127">
        <f t="shared" si="11"/>
        <v>80.5</v>
      </c>
      <c r="AH28" s="127" t="str">
        <f t="shared" si="12"/>
        <v>B1</v>
      </c>
      <c r="AI28" s="127">
        <v>8.75</v>
      </c>
      <c r="AJ28" s="127">
        <v>5</v>
      </c>
      <c r="AK28" s="127">
        <v>5</v>
      </c>
      <c r="AL28" s="286">
        <v>67.5</v>
      </c>
      <c r="AM28" s="127">
        <f t="shared" si="24"/>
        <v>86.25</v>
      </c>
      <c r="AN28" s="127" t="str">
        <f t="shared" si="14"/>
        <v>A2</v>
      </c>
      <c r="AO28" s="127">
        <v>9.5</v>
      </c>
      <c r="AP28" s="127">
        <v>4</v>
      </c>
      <c r="AQ28" s="127">
        <v>5</v>
      </c>
      <c r="AR28" s="127">
        <v>63.5</v>
      </c>
      <c r="AS28" s="127">
        <f t="shared" si="15"/>
        <v>82</v>
      </c>
      <c r="AT28" s="127" t="str">
        <f t="shared" si="16"/>
        <v>A2</v>
      </c>
      <c r="AU28" s="296">
        <v>9.75</v>
      </c>
      <c r="AV28" s="127">
        <v>5</v>
      </c>
      <c r="AW28" s="127">
        <v>5</v>
      </c>
      <c r="AX28" s="286">
        <v>72</v>
      </c>
      <c r="AY28" s="127">
        <f t="shared" si="26"/>
        <v>91.75</v>
      </c>
      <c r="AZ28" s="294" t="str">
        <f t="shared" si="17"/>
        <v>A1</v>
      </c>
      <c r="BA28" s="290">
        <v>22</v>
      </c>
      <c r="BB28" s="8" t="s">
        <v>265</v>
      </c>
      <c r="BC28" s="127">
        <v>8.5</v>
      </c>
      <c r="BD28" s="127">
        <v>5</v>
      </c>
      <c r="BE28" s="127">
        <v>5</v>
      </c>
      <c r="BF28" s="127">
        <v>73.5</v>
      </c>
      <c r="BG28" s="297">
        <f t="shared" si="18"/>
        <v>92</v>
      </c>
      <c r="BH28" s="127" t="str">
        <f t="shared" si="19"/>
        <v>A1</v>
      </c>
      <c r="BI28" s="296">
        <v>9.5</v>
      </c>
      <c r="BJ28" s="127">
        <v>5</v>
      </c>
      <c r="BK28" s="127">
        <v>5</v>
      </c>
      <c r="BL28" s="286">
        <v>72.5</v>
      </c>
      <c r="BM28" s="127">
        <f t="shared" si="27"/>
        <v>92</v>
      </c>
      <c r="BN28" s="127" t="str">
        <f t="shared" si="20"/>
        <v>A1</v>
      </c>
      <c r="BO28" s="306"/>
      <c r="BP28" s="304">
        <v>41</v>
      </c>
      <c r="BQ28" s="286">
        <f>(G28+S28+AG28+AS28+BG28)</f>
        <v>342</v>
      </c>
      <c r="BR28" s="286">
        <f>(M28+Y28+AM28+AY28+BM28)</f>
        <v>424.5</v>
      </c>
      <c r="BS28" s="127">
        <f t="shared" si="4"/>
        <v>766.5</v>
      </c>
      <c r="BT28" s="127">
        <f t="shared" si="21"/>
        <v>76.649999999999991</v>
      </c>
      <c r="BU28" s="127" t="str">
        <f t="shared" si="22"/>
        <v>B1</v>
      </c>
      <c r="BV28" s="127">
        <v>135</v>
      </c>
      <c r="BW28" s="294">
        <f t="shared" si="23"/>
        <v>151.20000000000002</v>
      </c>
    </row>
    <row r="29" spans="1:75" ht="15.75">
      <c r="A29" s="290">
        <v>23</v>
      </c>
      <c r="B29" s="8" t="s">
        <v>275</v>
      </c>
      <c r="C29" s="302"/>
      <c r="D29" s="127">
        <v>5</v>
      </c>
      <c r="E29" s="127">
        <v>5</v>
      </c>
      <c r="F29" s="302">
        <v>70</v>
      </c>
      <c r="G29" s="127">
        <f t="shared" si="5"/>
        <v>80</v>
      </c>
      <c r="H29" s="127" t="str">
        <f t="shared" si="6"/>
        <v>B1</v>
      </c>
      <c r="I29" s="127">
        <v>8.75</v>
      </c>
      <c r="J29" s="127">
        <v>5</v>
      </c>
      <c r="K29" s="127">
        <v>5</v>
      </c>
      <c r="L29" s="127">
        <v>73</v>
      </c>
      <c r="M29" s="127">
        <f t="shared" si="0"/>
        <v>91.75</v>
      </c>
      <c r="N29" s="127" t="str">
        <f t="shared" si="7"/>
        <v>A1</v>
      </c>
      <c r="O29" s="302">
        <v>9.75</v>
      </c>
      <c r="P29" s="293">
        <v>5</v>
      </c>
      <c r="Q29" s="293">
        <v>5</v>
      </c>
      <c r="R29" s="127">
        <v>74</v>
      </c>
      <c r="S29" s="127">
        <f t="shared" si="8"/>
        <v>93.75</v>
      </c>
      <c r="T29" s="127" t="str">
        <f t="shared" si="9"/>
        <v>A1</v>
      </c>
      <c r="U29" s="127">
        <v>8.5</v>
      </c>
      <c r="V29" s="127">
        <v>5</v>
      </c>
      <c r="W29" s="127">
        <v>5</v>
      </c>
      <c r="X29" s="286">
        <v>70.5</v>
      </c>
      <c r="Y29" s="127">
        <f t="shared" si="25"/>
        <v>89</v>
      </c>
      <c r="Z29" s="294" t="str">
        <f t="shared" si="10"/>
        <v>A2</v>
      </c>
      <c r="AA29" s="295">
        <v>23</v>
      </c>
      <c r="AB29" s="8" t="s">
        <v>275</v>
      </c>
      <c r="AC29" s="127">
        <v>9.5</v>
      </c>
      <c r="AD29" s="127">
        <v>5</v>
      </c>
      <c r="AE29" s="127">
        <v>5</v>
      </c>
      <c r="AF29" s="127">
        <v>71.5</v>
      </c>
      <c r="AG29" s="127">
        <f t="shared" si="11"/>
        <v>91</v>
      </c>
      <c r="AH29" s="127" t="str">
        <f t="shared" si="12"/>
        <v>A1</v>
      </c>
      <c r="AI29" s="127">
        <v>10</v>
      </c>
      <c r="AJ29" s="127">
        <v>5</v>
      </c>
      <c r="AK29" s="127">
        <v>5</v>
      </c>
      <c r="AL29" s="286">
        <v>73</v>
      </c>
      <c r="AM29" s="127">
        <f t="shared" si="24"/>
        <v>93</v>
      </c>
      <c r="AN29" s="127" t="str">
        <f t="shared" si="14"/>
        <v>A1</v>
      </c>
      <c r="AO29" s="127">
        <v>8.5</v>
      </c>
      <c r="AP29" s="127">
        <v>5</v>
      </c>
      <c r="AQ29" s="127">
        <v>5</v>
      </c>
      <c r="AR29" s="127">
        <v>73</v>
      </c>
      <c r="AS29" s="127">
        <f t="shared" si="15"/>
        <v>91.5</v>
      </c>
      <c r="AT29" s="127" t="str">
        <f t="shared" si="16"/>
        <v>A1</v>
      </c>
      <c r="AU29" s="296">
        <v>9.75</v>
      </c>
      <c r="AV29" s="127">
        <v>5</v>
      </c>
      <c r="AW29" s="127">
        <v>5</v>
      </c>
      <c r="AX29" s="286">
        <v>71.5</v>
      </c>
      <c r="AY29" s="127">
        <f t="shared" si="26"/>
        <v>91.25</v>
      </c>
      <c r="AZ29" s="294" t="str">
        <f t="shared" si="17"/>
        <v>A1</v>
      </c>
      <c r="BA29" s="290">
        <v>23</v>
      </c>
      <c r="BB29" s="8" t="s">
        <v>275</v>
      </c>
      <c r="BC29" s="127"/>
      <c r="BD29" s="127">
        <v>5</v>
      </c>
      <c r="BE29" s="127">
        <v>5</v>
      </c>
      <c r="BF29" s="127">
        <v>71</v>
      </c>
      <c r="BG29" s="297">
        <f t="shared" si="18"/>
        <v>81</v>
      </c>
      <c r="BH29" s="127" t="str">
        <f t="shared" si="19"/>
        <v>A2</v>
      </c>
      <c r="BI29" s="296">
        <v>9</v>
      </c>
      <c r="BJ29" s="127">
        <v>5</v>
      </c>
      <c r="BK29" s="127">
        <v>5</v>
      </c>
      <c r="BL29" s="286">
        <v>74</v>
      </c>
      <c r="BM29" s="127">
        <f t="shared" si="27"/>
        <v>93</v>
      </c>
      <c r="BN29" s="127" t="str">
        <f t="shared" si="20"/>
        <v>A1</v>
      </c>
      <c r="BO29" s="288">
        <v>50</v>
      </c>
      <c r="BP29" s="304">
        <v>48</v>
      </c>
      <c r="BQ29" s="286">
        <f>(G29+S29+AG29+AS29+BG29)</f>
        <v>437.25</v>
      </c>
      <c r="BR29" s="286">
        <f>(M29+Y29+AM29+AY29+BM29)</f>
        <v>458</v>
      </c>
      <c r="BS29" s="127">
        <f t="shared" si="4"/>
        <v>895.25</v>
      </c>
      <c r="BT29" s="127">
        <f t="shared" si="21"/>
        <v>89.525000000000006</v>
      </c>
      <c r="BU29" s="127" t="str">
        <f t="shared" si="22"/>
        <v>A2</v>
      </c>
      <c r="BV29" s="127">
        <v>177</v>
      </c>
      <c r="BW29" s="294">
        <f t="shared" si="23"/>
        <v>198.24</v>
      </c>
    </row>
    <row r="30" spans="1:75">
      <c r="A30" s="290">
        <v>24</v>
      </c>
      <c r="B30" s="8" t="s">
        <v>285</v>
      </c>
      <c r="C30" s="127">
        <v>5.5</v>
      </c>
      <c r="D30" s="127">
        <v>3</v>
      </c>
      <c r="E30" s="127">
        <v>3</v>
      </c>
      <c r="F30" s="127">
        <v>50.5</v>
      </c>
      <c r="G30" s="127">
        <f t="shared" si="5"/>
        <v>62</v>
      </c>
      <c r="H30" s="127" t="str">
        <f t="shared" si="6"/>
        <v>B2</v>
      </c>
      <c r="I30" s="127">
        <v>5.75</v>
      </c>
      <c r="J30" s="127">
        <v>3.5</v>
      </c>
      <c r="K30" s="127">
        <v>2.5</v>
      </c>
      <c r="L30" s="127">
        <v>49.5</v>
      </c>
      <c r="M30" s="127">
        <f t="shared" si="0"/>
        <v>61.25</v>
      </c>
      <c r="N30" s="127" t="str">
        <f t="shared" si="7"/>
        <v>B2</v>
      </c>
      <c r="O30" s="127">
        <v>4.75</v>
      </c>
      <c r="P30" s="293">
        <v>4</v>
      </c>
      <c r="Q30" s="293">
        <v>3</v>
      </c>
      <c r="R30" s="127">
        <v>34.5</v>
      </c>
      <c r="S30" s="127">
        <f t="shared" si="8"/>
        <v>46.25</v>
      </c>
      <c r="T30" s="127" t="str">
        <f t="shared" si="9"/>
        <v>C2</v>
      </c>
      <c r="U30" s="127">
        <v>5.25</v>
      </c>
      <c r="V30" s="127">
        <v>4</v>
      </c>
      <c r="W30" s="127">
        <v>4</v>
      </c>
      <c r="X30" s="127">
        <v>53</v>
      </c>
      <c r="Y30" s="127">
        <f t="shared" si="25"/>
        <v>66.25</v>
      </c>
      <c r="Z30" s="294" t="str">
        <f t="shared" si="10"/>
        <v>B2</v>
      </c>
      <c r="AA30" s="295">
        <v>24</v>
      </c>
      <c r="AB30" s="8" t="s">
        <v>285</v>
      </c>
      <c r="AC30" s="127">
        <v>3.75</v>
      </c>
      <c r="AD30" s="127">
        <v>3</v>
      </c>
      <c r="AE30" s="127">
        <v>3.5</v>
      </c>
      <c r="AF30" s="127">
        <v>15</v>
      </c>
      <c r="AG30" s="127">
        <f t="shared" si="11"/>
        <v>25.25</v>
      </c>
      <c r="AH30" s="127" t="str">
        <f t="shared" si="12"/>
        <v>E</v>
      </c>
      <c r="AI30" s="127">
        <v>5</v>
      </c>
      <c r="AJ30" s="127">
        <v>3.5</v>
      </c>
      <c r="AK30" s="127">
        <v>2</v>
      </c>
      <c r="AL30" s="127">
        <v>27</v>
      </c>
      <c r="AM30" s="127">
        <f t="shared" si="24"/>
        <v>37.5</v>
      </c>
      <c r="AN30" s="127" t="str">
        <f t="shared" si="14"/>
        <v>D</v>
      </c>
      <c r="AO30" s="127">
        <v>3</v>
      </c>
      <c r="AP30" s="127">
        <v>2</v>
      </c>
      <c r="AQ30" s="127">
        <v>2</v>
      </c>
      <c r="AR30" s="127">
        <v>24.5</v>
      </c>
      <c r="AS30" s="127">
        <f t="shared" si="15"/>
        <v>31.5</v>
      </c>
      <c r="AT30" s="127" t="str">
        <f t="shared" si="16"/>
        <v>E</v>
      </c>
      <c r="AU30" s="127">
        <v>2.5</v>
      </c>
      <c r="AV30" s="127">
        <v>2</v>
      </c>
      <c r="AW30" s="127">
        <v>2</v>
      </c>
      <c r="AX30" s="127">
        <v>20.5</v>
      </c>
      <c r="AY30" s="127">
        <f t="shared" si="26"/>
        <v>27</v>
      </c>
      <c r="AZ30" s="294" t="str">
        <f t="shared" si="17"/>
        <v>E</v>
      </c>
      <c r="BA30" s="290">
        <v>24</v>
      </c>
      <c r="BB30" s="8" t="s">
        <v>285</v>
      </c>
      <c r="BC30" s="297">
        <v>6.5</v>
      </c>
      <c r="BD30" s="297">
        <v>3</v>
      </c>
      <c r="BE30" s="297">
        <v>3</v>
      </c>
      <c r="BF30" s="307"/>
      <c r="BG30" s="297">
        <f t="shared" si="18"/>
        <v>12.5</v>
      </c>
      <c r="BH30" s="127" t="str">
        <f t="shared" si="19"/>
        <v>E</v>
      </c>
      <c r="BI30" s="127">
        <v>4.5</v>
      </c>
      <c r="BJ30" s="127">
        <v>3.5</v>
      </c>
      <c r="BK30" s="127">
        <v>3.5</v>
      </c>
      <c r="BL30" s="308">
        <v>34.5</v>
      </c>
      <c r="BM30" s="127">
        <f t="shared" si="27"/>
        <v>46</v>
      </c>
      <c r="BN30" s="127" t="str">
        <f t="shared" si="20"/>
        <v>C2</v>
      </c>
      <c r="BO30" s="304">
        <v>14</v>
      </c>
      <c r="BP30" s="304">
        <v>31</v>
      </c>
      <c r="BQ30" s="286">
        <f>(G30+S30+AG30+AS30+BG30)</f>
        <v>177.5</v>
      </c>
      <c r="BR30" s="286">
        <f>(M30+Y30+AM30+AY30+BM30)</f>
        <v>238</v>
      </c>
      <c r="BS30" s="127">
        <f t="shared" si="4"/>
        <v>415.5</v>
      </c>
      <c r="BT30" s="127">
        <f t="shared" si="21"/>
        <v>41.55</v>
      </c>
      <c r="BU30" s="127" t="str">
        <f t="shared" si="22"/>
        <v>C2</v>
      </c>
      <c r="BV30" s="127">
        <v>165</v>
      </c>
      <c r="BW30" s="294">
        <f t="shared" si="23"/>
        <v>184.8</v>
      </c>
    </row>
    <row r="31" spans="1:75">
      <c r="A31" s="290">
        <v>25</v>
      </c>
      <c r="B31" s="8" t="s">
        <v>299</v>
      </c>
      <c r="C31" s="127">
        <v>8.5</v>
      </c>
      <c r="D31" s="127">
        <v>4</v>
      </c>
      <c r="E31" s="127">
        <v>4.5</v>
      </c>
      <c r="F31" s="127">
        <v>59.5</v>
      </c>
      <c r="G31" s="127">
        <f t="shared" si="5"/>
        <v>76.5</v>
      </c>
      <c r="H31" s="127" t="str">
        <f t="shared" si="6"/>
        <v>B1</v>
      </c>
      <c r="I31" s="127">
        <v>8.25</v>
      </c>
      <c r="J31" s="127">
        <v>4</v>
      </c>
      <c r="K31" s="127">
        <v>5</v>
      </c>
      <c r="L31" s="127">
        <v>66</v>
      </c>
      <c r="M31" s="127">
        <f t="shared" si="0"/>
        <v>83.25</v>
      </c>
      <c r="N31" s="127" t="str">
        <f t="shared" si="7"/>
        <v>A2</v>
      </c>
      <c r="O31" s="127">
        <v>8.75</v>
      </c>
      <c r="P31" s="293">
        <v>5</v>
      </c>
      <c r="Q31" s="293">
        <v>4</v>
      </c>
      <c r="R31" s="127"/>
      <c r="S31" s="127">
        <f t="shared" si="8"/>
        <v>17.75</v>
      </c>
      <c r="T31" s="127" t="str">
        <f t="shared" si="9"/>
        <v>E</v>
      </c>
      <c r="U31" s="127">
        <v>8.25</v>
      </c>
      <c r="V31" s="127">
        <v>5</v>
      </c>
      <c r="W31" s="127">
        <v>4</v>
      </c>
      <c r="X31" s="127">
        <v>63</v>
      </c>
      <c r="Y31" s="127">
        <f t="shared" si="25"/>
        <v>80.25</v>
      </c>
      <c r="Z31" s="294" t="str">
        <f t="shared" si="10"/>
        <v>B1</v>
      </c>
      <c r="AA31" s="295">
        <v>25</v>
      </c>
      <c r="AB31" s="8" t="s">
        <v>299</v>
      </c>
      <c r="AC31" s="127">
        <v>8.5</v>
      </c>
      <c r="AD31" s="127">
        <v>5</v>
      </c>
      <c r="AE31" s="127">
        <v>5</v>
      </c>
      <c r="AF31" s="127">
        <v>64.5</v>
      </c>
      <c r="AG31" s="127">
        <f t="shared" si="11"/>
        <v>83</v>
      </c>
      <c r="AH31" s="127" t="str">
        <f t="shared" si="12"/>
        <v>A2</v>
      </c>
      <c r="AI31" s="127">
        <v>9.75</v>
      </c>
      <c r="AJ31" s="127">
        <v>5</v>
      </c>
      <c r="AK31" s="127">
        <v>5</v>
      </c>
      <c r="AL31" s="127">
        <v>68</v>
      </c>
      <c r="AM31" s="127">
        <f t="shared" si="24"/>
        <v>87.75</v>
      </c>
      <c r="AN31" s="127" t="str">
        <f t="shared" si="14"/>
        <v>A2</v>
      </c>
      <c r="AO31" s="127">
        <v>7.5</v>
      </c>
      <c r="AP31" s="127">
        <v>3</v>
      </c>
      <c r="AQ31" s="127">
        <v>5</v>
      </c>
      <c r="AR31" s="127">
        <v>65.5</v>
      </c>
      <c r="AS31" s="127">
        <f t="shared" si="15"/>
        <v>81</v>
      </c>
      <c r="AT31" s="127" t="str">
        <f t="shared" si="16"/>
        <v>A2</v>
      </c>
      <c r="AU31" s="127">
        <v>8.25</v>
      </c>
      <c r="AV31" s="127">
        <v>4</v>
      </c>
      <c r="AW31" s="127">
        <v>5</v>
      </c>
      <c r="AX31" s="127">
        <v>66.5</v>
      </c>
      <c r="AY31" s="127">
        <f t="shared" si="26"/>
        <v>83.75</v>
      </c>
      <c r="AZ31" s="294" t="str">
        <f t="shared" si="17"/>
        <v>A2</v>
      </c>
      <c r="BA31" s="290">
        <v>25</v>
      </c>
      <c r="BB31" s="8" t="s">
        <v>299</v>
      </c>
      <c r="BC31" s="8">
        <v>9</v>
      </c>
      <c r="BD31" s="8">
        <v>5</v>
      </c>
      <c r="BE31" s="8">
        <v>5</v>
      </c>
      <c r="BF31" s="8"/>
      <c r="BG31" s="297">
        <f t="shared" si="18"/>
        <v>19</v>
      </c>
      <c r="BH31" s="127" t="str">
        <f t="shared" si="19"/>
        <v>E</v>
      </c>
      <c r="BI31" s="127">
        <v>9.5</v>
      </c>
      <c r="BJ31" s="127">
        <v>5</v>
      </c>
      <c r="BK31" s="127">
        <v>5</v>
      </c>
      <c r="BL31" s="127">
        <v>71.5</v>
      </c>
      <c r="BM31" s="127">
        <f t="shared" si="27"/>
        <v>91</v>
      </c>
      <c r="BN31" s="127" t="str">
        <f t="shared" si="20"/>
        <v>A1</v>
      </c>
      <c r="BO31" s="127">
        <v>46</v>
      </c>
      <c r="BP31" s="301">
        <v>49</v>
      </c>
      <c r="BQ31" s="286">
        <f>(G31+S31+AG31+AS31+BG31)</f>
        <v>277.25</v>
      </c>
      <c r="BR31" s="286">
        <f>(M31+Y31+AM31+AY31+BM31)</f>
        <v>426</v>
      </c>
      <c r="BS31" s="127">
        <f t="shared" si="4"/>
        <v>703.25</v>
      </c>
      <c r="BT31" s="127">
        <f t="shared" si="21"/>
        <v>70.325000000000003</v>
      </c>
      <c r="BU31" s="127" t="str">
        <f t="shared" si="22"/>
        <v>B2</v>
      </c>
      <c r="BV31" s="127">
        <v>153</v>
      </c>
      <c r="BW31" s="294">
        <f t="shared" si="23"/>
        <v>171.36</v>
      </c>
    </row>
    <row r="32" spans="1:75">
      <c r="A32" s="290">
        <v>26</v>
      </c>
      <c r="B32" s="8" t="s">
        <v>309</v>
      </c>
      <c r="C32" s="127">
        <v>9.25</v>
      </c>
      <c r="D32" s="127">
        <v>5</v>
      </c>
      <c r="E32" s="127">
        <v>5</v>
      </c>
      <c r="F32" s="127">
        <v>68.5</v>
      </c>
      <c r="G32" s="127">
        <f t="shared" si="5"/>
        <v>87.75</v>
      </c>
      <c r="H32" s="127" t="str">
        <f t="shared" si="6"/>
        <v>A2</v>
      </c>
      <c r="I32" s="127">
        <v>8.5</v>
      </c>
      <c r="J32" s="127">
        <v>5</v>
      </c>
      <c r="K32" s="127">
        <v>5</v>
      </c>
      <c r="L32" s="127">
        <v>69.5</v>
      </c>
      <c r="M32" s="127">
        <f t="shared" si="0"/>
        <v>88</v>
      </c>
      <c r="N32" s="127" t="str">
        <f t="shared" si="7"/>
        <v>A2</v>
      </c>
      <c r="O32" s="127">
        <v>8.25</v>
      </c>
      <c r="P32" s="293">
        <v>5</v>
      </c>
      <c r="Q32" s="293">
        <v>5</v>
      </c>
      <c r="R32" s="127">
        <v>67</v>
      </c>
      <c r="S32" s="127">
        <f t="shared" si="8"/>
        <v>85.25</v>
      </c>
      <c r="T32" s="127" t="str">
        <f t="shared" si="9"/>
        <v>A2</v>
      </c>
      <c r="U32" s="127">
        <v>8.5</v>
      </c>
      <c r="V32" s="127">
        <v>5</v>
      </c>
      <c r="W32" s="127">
        <v>5</v>
      </c>
      <c r="X32" s="127">
        <v>71.5</v>
      </c>
      <c r="Y32" s="127">
        <f t="shared" si="25"/>
        <v>90</v>
      </c>
      <c r="Z32" s="294" t="str">
        <f t="shared" si="10"/>
        <v>A2</v>
      </c>
      <c r="AA32" s="295">
        <v>26</v>
      </c>
      <c r="AB32" s="8" t="s">
        <v>309</v>
      </c>
      <c r="AC32" s="127">
        <v>9.5</v>
      </c>
      <c r="AD32" s="127">
        <v>5</v>
      </c>
      <c r="AE32" s="127">
        <v>5</v>
      </c>
      <c r="AF32" s="127">
        <v>58</v>
      </c>
      <c r="AG32" s="127">
        <f t="shared" si="11"/>
        <v>77.5</v>
      </c>
      <c r="AH32" s="127" t="str">
        <f t="shared" si="12"/>
        <v>B1</v>
      </c>
      <c r="AI32" s="127">
        <v>9</v>
      </c>
      <c r="AJ32" s="127">
        <v>5</v>
      </c>
      <c r="AK32" s="127">
        <v>5</v>
      </c>
      <c r="AL32" s="127">
        <v>68.5</v>
      </c>
      <c r="AM32" s="127">
        <f t="shared" si="24"/>
        <v>87.5</v>
      </c>
      <c r="AN32" s="127" t="str">
        <f t="shared" si="14"/>
        <v>A2</v>
      </c>
      <c r="AO32" s="127">
        <v>8.5</v>
      </c>
      <c r="AP32" s="127">
        <v>5</v>
      </c>
      <c r="AQ32" s="127">
        <v>5</v>
      </c>
      <c r="AR32" s="127">
        <v>71.5</v>
      </c>
      <c r="AS32" s="127">
        <f t="shared" si="15"/>
        <v>90</v>
      </c>
      <c r="AT32" s="127" t="str">
        <f t="shared" si="16"/>
        <v>A2</v>
      </c>
      <c r="AU32" s="127">
        <v>9.5</v>
      </c>
      <c r="AV32" s="127">
        <v>5</v>
      </c>
      <c r="AW32" s="127">
        <v>5</v>
      </c>
      <c r="AX32" s="127">
        <v>65</v>
      </c>
      <c r="AY32" s="127">
        <f t="shared" si="26"/>
        <v>84.5</v>
      </c>
      <c r="AZ32" s="294" t="str">
        <f t="shared" si="17"/>
        <v>A2</v>
      </c>
      <c r="BA32" s="290">
        <v>26</v>
      </c>
      <c r="BB32" s="8" t="s">
        <v>309</v>
      </c>
      <c r="BC32" s="8">
        <v>10</v>
      </c>
      <c r="BD32" s="8">
        <v>5</v>
      </c>
      <c r="BE32" s="8">
        <v>5</v>
      </c>
      <c r="BF32" s="8">
        <v>78</v>
      </c>
      <c r="BG32" s="297">
        <f t="shared" si="18"/>
        <v>98</v>
      </c>
      <c r="BH32" s="127" t="str">
        <f t="shared" si="19"/>
        <v>A1</v>
      </c>
      <c r="BI32" s="127">
        <v>10</v>
      </c>
      <c r="BJ32" s="127">
        <v>5</v>
      </c>
      <c r="BK32" s="127">
        <v>5</v>
      </c>
      <c r="BL32" s="127">
        <v>76</v>
      </c>
      <c r="BM32" s="127">
        <f t="shared" si="27"/>
        <v>96</v>
      </c>
      <c r="BN32" s="127" t="str">
        <f t="shared" si="20"/>
        <v>A1</v>
      </c>
      <c r="BO32" s="127">
        <v>50</v>
      </c>
      <c r="BP32" s="301">
        <v>50</v>
      </c>
      <c r="BQ32" s="286">
        <f>(G32+S32+AG32+AS32+BG32)</f>
        <v>438.5</v>
      </c>
      <c r="BR32" s="286">
        <f>(M32+Y32+AM32+AY32+BM32)</f>
        <v>446</v>
      </c>
      <c r="BS32" s="127">
        <f t="shared" si="4"/>
        <v>884.5</v>
      </c>
      <c r="BT32" s="127">
        <f t="shared" si="21"/>
        <v>88.449999999999989</v>
      </c>
      <c r="BU32" s="127" t="str">
        <f t="shared" si="22"/>
        <v>A2</v>
      </c>
      <c r="BV32" s="127">
        <v>177</v>
      </c>
      <c r="BW32" s="294">
        <f t="shared" si="23"/>
        <v>198.24</v>
      </c>
    </row>
    <row r="33" spans="1:75">
      <c r="A33" s="290">
        <v>27</v>
      </c>
      <c r="B33" s="8" t="s">
        <v>325</v>
      </c>
      <c r="C33" s="127">
        <v>6.25</v>
      </c>
      <c r="D33" s="127">
        <v>3</v>
      </c>
      <c r="E33" s="127">
        <v>3</v>
      </c>
      <c r="F33" s="127">
        <v>41</v>
      </c>
      <c r="G33" s="127">
        <f t="shared" si="5"/>
        <v>53.25</v>
      </c>
      <c r="H33" s="127" t="str">
        <f t="shared" si="6"/>
        <v>C1</v>
      </c>
      <c r="I33" s="127">
        <v>7</v>
      </c>
      <c r="J33" s="127">
        <v>4</v>
      </c>
      <c r="K33" s="127">
        <v>3</v>
      </c>
      <c r="L33" s="127">
        <v>36</v>
      </c>
      <c r="M33" s="127">
        <f t="shared" si="0"/>
        <v>50</v>
      </c>
      <c r="N33" s="127" t="str">
        <f t="shared" si="7"/>
        <v>C2</v>
      </c>
      <c r="O33" s="127">
        <v>6</v>
      </c>
      <c r="P33" s="293">
        <v>4</v>
      </c>
      <c r="Q33" s="293">
        <v>3</v>
      </c>
      <c r="R33" s="127">
        <v>34</v>
      </c>
      <c r="S33" s="127">
        <f t="shared" si="8"/>
        <v>47</v>
      </c>
      <c r="T33" s="127" t="str">
        <f t="shared" si="9"/>
        <v>C2</v>
      </c>
      <c r="U33" s="127">
        <v>7.5</v>
      </c>
      <c r="V33" s="127">
        <v>5</v>
      </c>
      <c r="W33" s="127">
        <v>4</v>
      </c>
      <c r="X33" s="127">
        <v>46.5</v>
      </c>
      <c r="Y33" s="127">
        <f t="shared" si="25"/>
        <v>63</v>
      </c>
      <c r="Z33" s="294" t="str">
        <f t="shared" si="10"/>
        <v>B2</v>
      </c>
      <c r="AA33" s="295">
        <v>27</v>
      </c>
      <c r="AB33" s="8" t="s">
        <v>325</v>
      </c>
      <c r="AC33" s="127">
        <v>2.75</v>
      </c>
      <c r="AD33" s="127">
        <v>3</v>
      </c>
      <c r="AE33" s="127">
        <v>4</v>
      </c>
      <c r="AF33" s="127">
        <v>9.5</v>
      </c>
      <c r="AG33" s="127">
        <f t="shared" si="11"/>
        <v>19.25</v>
      </c>
      <c r="AH33" s="127" t="str">
        <f t="shared" si="12"/>
        <v>E</v>
      </c>
      <c r="AI33" s="127">
        <v>5</v>
      </c>
      <c r="AJ33" s="127">
        <v>3.5</v>
      </c>
      <c r="AK33" s="127">
        <v>2</v>
      </c>
      <c r="AL33" s="127">
        <v>9.5</v>
      </c>
      <c r="AM33" s="127">
        <f t="shared" si="24"/>
        <v>20</v>
      </c>
      <c r="AN33" s="127" t="str">
        <f t="shared" si="14"/>
        <v>E</v>
      </c>
      <c r="AO33" s="127">
        <v>2.75</v>
      </c>
      <c r="AP33" s="127">
        <v>2</v>
      </c>
      <c r="AQ33" s="127">
        <v>2</v>
      </c>
      <c r="AR33" s="127">
        <v>23.5</v>
      </c>
      <c r="AS33" s="127">
        <f t="shared" si="15"/>
        <v>30.25</v>
      </c>
      <c r="AT33" s="127" t="str">
        <f t="shared" si="16"/>
        <v>E</v>
      </c>
      <c r="AU33" s="127">
        <v>2</v>
      </c>
      <c r="AV33" s="127">
        <v>3.5</v>
      </c>
      <c r="AW33" s="127">
        <v>2</v>
      </c>
      <c r="AX33" s="127">
        <v>20.5</v>
      </c>
      <c r="AY33" s="127">
        <f t="shared" si="26"/>
        <v>28</v>
      </c>
      <c r="AZ33" s="294" t="str">
        <f t="shared" si="17"/>
        <v>E</v>
      </c>
      <c r="BA33" s="290">
        <v>27</v>
      </c>
      <c r="BB33" s="8" t="s">
        <v>325</v>
      </c>
      <c r="BC33" s="8">
        <v>2.75</v>
      </c>
      <c r="BD33" s="8">
        <v>3</v>
      </c>
      <c r="BE33" s="8">
        <v>3</v>
      </c>
      <c r="BF33" s="8">
        <v>19</v>
      </c>
      <c r="BG33" s="297">
        <f t="shared" si="18"/>
        <v>27.75</v>
      </c>
      <c r="BH33" s="127" t="str">
        <f t="shared" si="19"/>
        <v>E</v>
      </c>
      <c r="BI33" s="127">
        <v>5.25</v>
      </c>
      <c r="BJ33" s="127">
        <v>3.5</v>
      </c>
      <c r="BK33" s="127">
        <v>3.5</v>
      </c>
      <c r="BL33" s="127">
        <v>19</v>
      </c>
      <c r="BM33" s="127">
        <f t="shared" si="27"/>
        <v>31.25</v>
      </c>
      <c r="BN33" s="127" t="str">
        <f t="shared" si="20"/>
        <v>E</v>
      </c>
      <c r="BO33" s="127">
        <v>12</v>
      </c>
      <c r="BP33" s="301">
        <v>19</v>
      </c>
      <c r="BQ33" s="286">
        <f>(G33+S33+AG33+AS33+BG33)</f>
        <v>177.5</v>
      </c>
      <c r="BR33" s="286">
        <f>(M33+Y33+AM33+AY33+BM33)</f>
        <v>192.25</v>
      </c>
      <c r="BS33" s="127">
        <f t="shared" si="4"/>
        <v>369.75</v>
      </c>
      <c r="BT33" s="127">
        <f t="shared" si="21"/>
        <v>36.975000000000001</v>
      </c>
      <c r="BU33" s="127" t="str">
        <f t="shared" si="22"/>
        <v>D</v>
      </c>
      <c r="BV33" s="127">
        <v>149</v>
      </c>
      <c r="BW33" s="294">
        <f t="shared" si="23"/>
        <v>166.88000000000002</v>
      </c>
    </row>
    <row r="34" spans="1:75">
      <c r="A34" s="290">
        <v>28</v>
      </c>
      <c r="B34" s="8" t="s">
        <v>339</v>
      </c>
      <c r="C34" s="127">
        <v>6.25</v>
      </c>
      <c r="D34" s="127" t="s">
        <v>556</v>
      </c>
      <c r="E34" s="127"/>
      <c r="F34" s="127" t="s">
        <v>457</v>
      </c>
      <c r="G34" s="127">
        <f t="shared" si="5"/>
        <v>6.25</v>
      </c>
      <c r="H34" s="127" t="str">
        <f t="shared" si="6"/>
        <v>E</v>
      </c>
      <c r="I34" s="127" t="s">
        <v>556</v>
      </c>
      <c r="J34" s="127" t="s">
        <v>556</v>
      </c>
      <c r="K34" s="127" t="s">
        <v>556</v>
      </c>
      <c r="L34" s="127" t="s">
        <v>556</v>
      </c>
      <c r="M34" s="127">
        <f t="shared" si="0"/>
        <v>0</v>
      </c>
      <c r="N34" s="127" t="str">
        <f t="shared" si="7"/>
        <v>E</v>
      </c>
      <c r="O34" s="127">
        <v>3.75</v>
      </c>
      <c r="P34" s="293"/>
      <c r="Q34" s="293"/>
      <c r="R34" s="127" t="s">
        <v>556</v>
      </c>
      <c r="S34" s="127"/>
      <c r="T34" s="127"/>
      <c r="U34" s="127" t="s">
        <v>557</v>
      </c>
      <c r="V34" s="127" t="s">
        <v>556</v>
      </c>
      <c r="W34" s="127" t="s">
        <v>556</v>
      </c>
      <c r="X34" s="127" t="s">
        <v>556</v>
      </c>
      <c r="Y34" s="127">
        <f t="shared" si="25"/>
        <v>0</v>
      </c>
      <c r="Z34" s="294" t="str">
        <f t="shared" si="10"/>
        <v>E</v>
      </c>
      <c r="AA34" s="295">
        <v>28</v>
      </c>
      <c r="AB34" s="8" t="s">
        <v>339</v>
      </c>
      <c r="AC34" s="127">
        <v>1.75</v>
      </c>
      <c r="AD34" s="127"/>
      <c r="AE34" s="127"/>
      <c r="AF34" s="127"/>
      <c r="AG34" s="127">
        <f t="shared" si="11"/>
        <v>1.75</v>
      </c>
      <c r="AH34" s="127" t="str">
        <f t="shared" si="12"/>
        <v>E</v>
      </c>
      <c r="AI34" s="127" t="s">
        <v>556</v>
      </c>
      <c r="AJ34" s="127"/>
      <c r="AK34" s="127"/>
      <c r="AL34" s="127"/>
      <c r="AM34" s="127">
        <f t="shared" si="24"/>
        <v>0</v>
      </c>
      <c r="AN34" s="127" t="str">
        <f t="shared" si="14"/>
        <v>E</v>
      </c>
      <c r="AO34" s="127">
        <v>1.75</v>
      </c>
      <c r="AP34" s="127"/>
      <c r="AQ34" s="127"/>
      <c r="AR34" s="127"/>
      <c r="AS34" s="127">
        <f t="shared" si="15"/>
        <v>1.75</v>
      </c>
      <c r="AT34" s="127" t="str">
        <f t="shared" si="16"/>
        <v>E</v>
      </c>
      <c r="AU34" s="127" t="s">
        <v>557</v>
      </c>
      <c r="AV34" s="127" t="s">
        <v>556</v>
      </c>
      <c r="AW34" s="127" t="s">
        <v>556</v>
      </c>
      <c r="AX34" s="127" t="s">
        <v>556</v>
      </c>
      <c r="AY34" s="127">
        <f t="shared" si="26"/>
        <v>0</v>
      </c>
      <c r="AZ34" s="294" t="str">
        <f t="shared" si="17"/>
        <v>E</v>
      </c>
      <c r="BA34" s="290">
        <v>28</v>
      </c>
      <c r="BB34" s="8" t="s">
        <v>339</v>
      </c>
      <c r="BC34" s="8">
        <v>4</v>
      </c>
      <c r="BD34" s="8"/>
      <c r="BE34" s="8"/>
      <c r="BF34" s="8"/>
      <c r="BG34" s="297">
        <f t="shared" si="18"/>
        <v>4</v>
      </c>
      <c r="BH34" s="127" t="str">
        <f t="shared" si="19"/>
        <v>E</v>
      </c>
      <c r="BI34" s="127"/>
      <c r="BJ34" s="127"/>
      <c r="BK34" s="127"/>
      <c r="BL34" s="127" t="s">
        <v>556</v>
      </c>
      <c r="BM34" s="127">
        <f t="shared" si="27"/>
        <v>0</v>
      </c>
      <c r="BN34" s="127" t="str">
        <f t="shared" si="20"/>
        <v>E</v>
      </c>
      <c r="BO34" s="127"/>
      <c r="BP34" s="301"/>
      <c r="BQ34" s="286"/>
      <c r="BR34" s="286"/>
      <c r="BS34" s="127"/>
      <c r="BT34" s="127"/>
      <c r="BU34" s="127"/>
      <c r="BV34" s="127"/>
      <c r="BW34" s="294">
        <f t="shared" si="23"/>
        <v>0</v>
      </c>
    </row>
    <row r="35" spans="1:75">
      <c r="A35" s="290">
        <v>29</v>
      </c>
      <c r="B35" s="8" t="s">
        <v>350</v>
      </c>
      <c r="C35" s="127">
        <v>5.5</v>
      </c>
      <c r="D35" s="127">
        <v>3</v>
      </c>
      <c r="E35" s="127">
        <v>3</v>
      </c>
      <c r="F35" s="127">
        <v>43.5</v>
      </c>
      <c r="G35" s="127">
        <f t="shared" si="5"/>
        <v>55</v>
      </c>
      <c r="H35" s="127" t="str">
        <f t="shared" si="6"/>
        <v>C1</v>
      </c>
      <c r="I35" s="127">
        <v>7</v>
      </c>
      <c r="J35" s="127">
        <v>4</v>
      </c>
      <c r="K35" s="127">
        <v>2.5</v>
      </c>
      <c r="L35" s="127">
        <v>47</v>
      </c>
      <c r="M35" s="127">
        <f t="shared" si="0"/>
        <v>60.5</v>
      </c>
      <c r="N35" s="127" t="str">
        <f t="shared" si="7"/>
        <v>C1</v>
      </c>
      <c r="O35" s="127">
        <v>3.75</v>
      </c>
      <c r="P35" s="301">
        <v>3</v>
      </c>
      <c r="Q35" s="293">
        <v>3</v>
      </c>
      <c r="R35" s="127">
        <v>37.5</v>
      </c>
      <c r="S35" s="127">
        <f t="shared" si="8"/>
        <v>47.25</v>
      </c>
      <c r="T35" s="127" t="str">
        <f t="shared" si="9"/>
        <v>C2</v>
      </c>
      <c r="U35" s="127">
        <v>6.25</v>
      </c>
      <c r="V35" s="127">
        <v>4</v>
      </c>
      <c r="W35" s="127">
        <v>3</v>
      </c>
      <c r="X35" s="127">
        <v>38.5</v>
      </c>
      <c r="Y35" s="127">
        <f t="shared" si="25"/>
        <v>51.75</v>
      </c>
      <c r="Z35" s="294" t="str">
        <f t="shared" si="10"/>
        <v>C1</v>
      </c>
      <c r="AA35" s="295">
        <v>29</v>
      </c>
      <c r="AB35" s="8" t="s">
        <v>350</v>
      </c>
      <c r="AC35" s="127">
        <v>4</v>
      </c>
      <c r="AD35" s="127">
        <v>3.5</v>
      </c>
      <c r="AE35" s="127">
        <v>3.5</v>
      </c>
      <c r="AF35" s="127">
        <v>32</v>
      </c>
      <c r="AG35" s="127">
        <f t="shared" si="11"/>
        <v>43</v>
      </c>
      <c r="AH35" s="127" t="str">
        <f t="shared" si="12"/>
        <v>C2</v>
      </c>
      <c r="AI35" s="127">
        <v>4.75</v>
      </c>
      <c r="AJ35" s="127">
        <v>3.5</v>
      </c>
      <c r="AK35" s="127">
        <v>3.5</v>
      </c>
      <c r="AL35" s="127">
        <v>42</v>
      </c>
      <c r="AM35" s="127">
        <f t="shared" si="24"/>
        <v>53.75</v>
      </c>
      <c r="AN35" s="127" t="str">
        <f t="shared" si="14"/>
        <v>C1</v>
      </c>
      <c r="AO35" s="127">
        <v>3</v>
      </c>
      <c r="AP35" s="127">
        <v>3</v>
      </c>
      <c r="AQ35" s="127">
        <v>3</v>
      </c>
      <c r="AR35" s="127">
        <v>33.5</v>
      </c>
      <c r="AS35" s="127">
        <f t="shared" si="15"/>
        <v>42.5</v>
      </c>
      <c r="AT35" s="127" t="str">
        <f t="shared" si="16"/>
        <v>C2</v>
      </c>
      <c r="AU35" s="127">
        <v>5.75</v>
      </c>
      <c r="AV35" s="127">
        <v>3</v>
      </c>
      <c r="AW35" s="127">
        <v>3</v>
      </c>
      <c r="AX35" s="127">
        <v>36</v>
      </c>
      <c r="AY35" s="127">
        <f t="shared" si="26"/>
        <v>47.75</v>
      </c>
      <c r="AZ35" s="294" t="str">
        <f t="shared" si="17"/>
        <v>C2</v>
      </c>
      <c r="BA35" s="290">
        <v>29</v>
      </c>
      <c r="BB35" s="8" t="s">
        <v>350</v>
      </c>
      <c r="BC35" s="8">
        <v>6.75</v>
      </c>
      <c r="BD35" s="8">
        <v>3</v>
      </c>
      <c r="BE35" s="8">
        <v>3</v>
      </c>
      <c r="BF35" s="8">
        <v>28</v>
      </c>
      <c r="BG35" s="297">
        <f t="shared" si="18"/>
        <v>40.75</v>
      </c>
      <c r="BH35" s="127" t="str">
        <f t="shared" si="19"/>
        <v>D</v>
      </c>
      <c r="BI35" s="127">
        <v>7.25</v>
      </c>
      <c r="BJ35" s="127">
        <v>4</v>
      </c>
      <c r="BK35" s="127">
        <v>3.5</v>
      </c>
      <c r="BL35" s="127">
        <v>30</v>
      </c>
      <c r="BM35" s="127">
        <f t="shared" si="27"/>
        <v>44.75</v>
      </c>
      <c r="BN35" s="127" t="str">
        <f t="shared" si="20"/>
        <v>C2</v>
      </c>
      <c r="BO35" s="127">
        <v>19.5</v>
      </c>
      <c r="BP35" s="301">
        <v>30</v>
      </c>
      <c r="BQ35" s="286">
        <f>(G35+S35+AG35+AS35+BG35)</f>
        <v>228.5</v>
      </c>
      <c r="BR35" s="286">
        <f>(M35+Y35+AM35+AY35+BM35)</f>
        <v>258.5</v>
      </c>
      <c r="BS35" s="127">
        <f t="shared" si="4"/>
        <v>487</v>
      </c>
      <c r="BT35" s="127">
        <f t="shared" si="21"/>
        <v>48.699999999999996</v>
      </c>
      <c r="BU35" s="127" t="str">
        <f t="shared" si="22"/>
        <v>C2</v>
      </c>
      <c r="BV35" s="127">
        <v>172</v>
      </c>
      <c r="BW35" s="294">
        <f t="shared" si="23"/>
        <v>192.64000000000001</v>
      </c>
    </row>
    <row r="36" spans="1:75">
      <c r="A36" s="290">
        <v>30</v>
      </c>
      <c r="B36" s="8" t="s">
        <v>362</v>
      </c>
      <c r="C36" s="127">
        <v>8.25</v>
      </c>
      <c r="D36" s="127">
        <v>3</v>
      </c>
      <c r="E36" s="127">
        <v>4</v>
      </c>
      <c r="F36" s="127">
        <v>64</v>
      </c>
      <c r="G36" s="127">
        <f t="shared" si="5"/>
        <v>79.25</v>
      </c>
      <c r="H36" s="127" t="str">
        <f t="shared" si="6"/>
        <v>B1</v>
      </c>
      <c r="I36" s="127">
        <v>7</v>
      </c>
      <c r="J36" s="127">
        <v>4</v>
      </c>
      <c r="K36" s="127">
        <v>3</v>
      </c>
      <c r="L36" s="127">
        <v>56</v>
      </c>
      <c r="M36" s="127">
        <f t="shared" si="0"/>
        <v>70</v>
      </c>
      <c r="N36" s="127" t="str">
        <f t="shared" si="7"/>
        <v>B2</v>
      </c>
      <c r="O36" s="127">
        <v>9.5</v>
      </c>
      <c r="P36" s="301">
        <v>4</v>
      </c>
      <c r="Q36" s="293">
        <v>5</v>
      </c>
      <c r="R36" s="127">
        <v>70</v>
      </c>
      <c r="S36" s="127">
        <f t="shared" si="8"/>
        <v>88.5</v>
      </c>
      <c r="T36" s="127" t="str">
        <f t="shared" si="9"/>
        <v>A2</v>
      </c>
      <c r="U36" s="127">
        <v>8.5</v>
      </c>
      <c r="V36" s="127">
        <v>5</v>
      </c>
      <c r="W36" s="127">
        <v>5</v>
      </c>
      <c r="X36" s="127">
        <v>71.5</v>
      </c>
      <c r="Y36" s="127">
        <f t="shared" si="25"/>
        <v>90</v>
      </c>
      <c r="Z36" s="294" t="str">
        <f t="shared" si="10"/>
        <v>A2</v>
      </c>
      <c r="AA36" s="295">
        <v>30</v>
      </c>
      <c r="AB36" s="8" t="s">
        <v>362</v>
      </c>
      <c r="AC36" s="127">
        <v>9.5</v>
      </c>
      <c r="AD36" s="127">
        <v>3.5</v>
      </c>
      <c r="AE36" s="127">
        <v>3.5</v>
      </c>
      <c r="AF36" s="127">
        <v>32</v>
      </c>
      <c r="AG36" s="127">
        <f t="shared" si="11"/>
        <v>48.5</v>
      </c>
      <c r="AH36" s="127" t="str">
        <f t="shared" si="12"/>
        <v>C2</v>
      </c>
      <c r="AI36" s="127">
        <v>6.25</v>
      </c>
      <c r="AJ36" s="127">
        <v>3</v>
      </c>
      <c r="AK36" s="127">
        <v>3</v>
      </c>
      <c r="AL36" s="127">
        <v>44.5</v>
      </c>
      <c r="AM36" s="127">
        <f t="shared" si="24"/>
        <v>56.75</v>
      </c>
      <c r="AN36" s="127" t="str">
        <f t="shared" si="14"/>
        <v>C1</v>
      </c>
      <c r="AO36" s="127">
        <v>5.75</v>
      </c>
      <c r="AP36" s="127">
        <v>5</v>
      </c>
      <c r="AQ36" s="127">
        <v>4</v>
      </c>
      <c r="AR36" s="127">
        <v>60</v>
      </c>
      <c r="AS36" s="127">
        <f t="shared" si="15"/>
        <v>74.75</v>
      </c>
      <c r="AT36" s="127" t="str">
        <f t="shared" si="16"/>
        <v>B1</v>
      </c>
      <c r="AU36" s="127">
        <v>4.75</v>
      </c>
      <c r="AV36" s="127">
        <v>5</v>
      </c>
      <c r="AW36" s="127">
        <v>4</v>
      </c>
      <c r="AX36" s="127">
        <v>38</v>
      </c>
      <c r="AY36" s="127">
        <f t="shared" si="26"/>
        <v>51.75</v>
      </c>
      <c r="AZ36" s="294" t="str">
        <f t="shared" si="17"/>
        <v>C1</v>
      </c>
      <c r="BA36" s="290">
        <v>30</v>
      </c>
      <c r="BB36" s="8" t="s">
        <v>362</v>
      </c>
      <c r="BC36" s="8">
        <v>7.75</v>
      </c>
      <c r="BD36" s="8">
        <v>4</v>
      </c>
      <c r="BE36" s="8">
        <v>4</v>
      </c>
      <c r="BF36" s="8">
        <v>62</v>
      </c>
      <c r="BG36" s="297">
        <f t="shared" si="18"/>
        <v>77.75</v>
      </c>
      <c r="BH36" s="127" t="str">
        <f t="shared" si="19"/>
        <v>B1</v>
      </c>
      <c r="BI36" s="127">
        <v>9.25</v>
      </c>
      <c r="BJ36" s="127">
        <v>4</v>
      </c>
      <c r="BK36" s="127">
        <v>4</v>
      </c>
      <c r="BL36" s="127">
        <v>51</v>
      </c>
      <c r="BM36" s="127">
        <f t="shared" si="27"/>
        <v>68.25</v>
      </c>
      <c r="BN36" s="127" t="str">
        <f t="shared" si="20"/>
        <v>B2</v>
      </c>
      <c r="BO36" s="127">
        <v>43</v>
      </c>
      <c r="BP36" s="301">
        <v>42.5</v>
      </c>
      <c r="BQ36" s="286">
        <f>(G36+S36+AG36+AS36+BG36)</f>
        <v>368.75</v>
      </c>
      <c r="BR36" s="286">
        <f>(M36+Y36+AM36+AY36+BM36)</f>
        <v>336.75</v>
      </c>
      <c r="BS36" s="127">
        <f t="shared" si="4"/>
        <v>705.5</v>
      </c>
      <c r="BT36" s="127">
        <f t="shared" si="21"/>
        <v>70.55</v>
      </c>
      <c r="BU36" s="127" t="str">
        <f t="shared" si="22"/>
        <v>B2</v>
      </c>
      <c r="BV36" s="127">
        <v>144</v>
      </c>
      <c r="BW36" s="294">
        <f t="shared" si="23"/>
        <v>161.28000000000003</v>
      </c>
    </row>
    <row r="37" spans="1:75">
      <c r="A37" s="290">
        <v>31</v>
      </c>
      <c r="B37" s="8" t="s">
        <v>368</v>
      </c>
      <c r="C37" s="127">
        <v>6.75</v>
      </c>
      <c r="D37" s="127">
        <v>3</v>
      </c>
      <c r="E37" s="127">
        <v>3.5</v>
      </c>
      <c r="F37" s="127">
        <v>49</v>
      </c>
      <c r="G37" s="127">
        <f t="shared" si="5"/>
        <v>62.25</v>
      </c>
      <c r="H37" s="127" t="str">
        <f t="shared" si="6"/>
        <v>B2</v>
      </c>
      <c r="I37" s="127">
        <v>6.75</v>
      </c>
      <c r="J37" s="127">
        <v>4</v>
      </c>
      <c r="K37" s="127">
        <v>2.5</v>
      </c>
      <c r="L37" s="127">
        <v>50</v>
      </c>
      <c r="M37" s="127">
        <f t="shared" si="0"/>
        <v>63.25</v>
      </c>
      <c r="N37" s="127" t="str">
        <f t="shared" si="7"/>
        <v>B2</v>
      </c>
      <c r="O37" s="127"/>
      <c r="P37" s="301">
        <v>3</v>
      </c>
      <c r="Q37" s="293">
        <v>3</v>
      </c>
      <c r="R37" s="127">
        <v>36.5</v>
      </c>
      <c r="S37" s="127">
        <f t="shared" si="8"/>
        <v>42.5</v>
      </c>
      <c r="T37" s="127" t="str">
        <f t="shared" si="9"/>
        <v>C2</v>
      </c>
      <c r="U37" s="127">
        <v>6.5</v>
      </c>
      <c r="V37" s="127">
        <v>5</v>
      </c>
      <c r="W37" s="127">
        <v>4</v>
      </c>
      <c r="X37" s="127">
        <v>45</v>
      </c>
      <c r="Y37" s="127">
        <f t="shared" si="25"/>
        <v>60.5</v>
      </c>
      <c r="Z37" s="294" t="str">
        <f t="shared" si="10"/>
        <v>C1</v>
      </c>
      <c r="AA37" s="295">
        <v>31</v>
      </c>
      <c r="AB37" s="8" t="s">
        <v>368</v>
      </c>
      <c r="AC37" s="127">
        <v>4.25</v>
      </c>
      <c r="AD37" s="127">
        <v>3.5</v>
      </c>
      <c r="AE37" s="127">
        <v>3.5</v>
      </c>
      <c r="AF37" s="127">
        <v>17</v>
      </c>
      <c r="AG37" s="127">
        <f t="shared" si="11"/>
        <v>28.25</v>
      </c>
      <c r="AH37" s="127" t="str">
        <f t="shared" si="12"/>
        <v>E</v>
      </c>
      <c r="AI37" s="127">
        <v>2.75</v>
      </c>
      <c r="AJ37" s="127">
        <v>3</v>
      </c>
      <c r="AK37" s="127">
        <v>2</v>
      </c>
      <c r="AL37" s="127">
        <v>17</v>
      </c>
      <c r="AM37" s="127">
        <f t="shared" si="24"/>
        <v>24.75</v>
      </c>
      <c r="AN37" s="127" t="str">
        <f t="shared" si="14"/>
        <v>E</v>
      </c>
      <c r="AO37" s="127">
        <v>0.75</v>
      </c>
      <c r="AP37" s="127">
        <v>2</v>
      </c>
      <c r="AQ37" s="127">
        <v>2</v>
      </c>
      <c r="AR37" s="127">
        <v>24.5</v>
      </c>
      <c r="AS37" s="127">
        <f t="shared" si="15"/>
        <v>29.25</v>
      </c>
      <c r="AT37" s="127" t="str">
        <f t="shared" si="16"/>
        <v>E</v>
      </c>
      <c r="AU37" s="127">
        <v>2</v>
      </c>
      <c r="AV37" s="127">
        <v>3</v>
      </c>
      <c r="AW37" s="127">
        <v>2</v>
      </c>
      <c r="AX37" s="127">
        <v>22.5</v>
      </c>
      <c r="AY37" s="127">
        <f t="shared" si="26"/>
        <v>29.5</v>
      </c>
      <c r="AZ37" s="294" t="str">
        <f t="shared" si="17"/>
        <v>E</v>
      </c>
      <c r="BA37" s="290">
        <v>31</v>
      </c>
      <c r="BB37" s="8" t="s">
        <v>368</v>
      </c>
      <c r="BC37" s="8">
        <v>4.5</v>
      </c>
      <c r="BD37" s="8">
        <v>3</v>
      </c>
      <c r="BE37" s="8">
        <v>3</v>
      </c>
      <c r="BF37" s="8">
        <v>23.5</v>
      </c>
      <c r="BG37" s="297">
        <f t="shared" si="18"/>
        <v>34</v>
      </c>
      <c r="BH37" s="127" t="str">
        <f t="shared" si="19"/>
        <v>D</v>
      </c>
      <c r="BI37" s="127">
        <v>4.5</v>
      </c>
      <c r="BJ37" s="127">
        <v>4</v>
      </c>
      <c r="BK37" s="127">
        <v>3.5</v>
      </c>
      <c r="BL37" s="127">
        <v>41</v>
      </c>
      <c r="BM37" s="127">
        <f t="shared" si="27"/>
        <v>53</v>
      </c>
      <c r="BN37" s="127" t="str">
        <f t="shared" si="20"/>
        <v>C1</v>
      </c>
      <c r="BO37" s="127"/>
      <c r="BP37" s="301">
        <v>25.5</v>
      </c>
      <c r="BQ37" s="286">
        <f>(G37+S37+AG37+AS37+BG37)</f>
        <v>196.25</v>
      </c>
      <c r="BR37" s="286">
        <f>(M37+Y37+AM37+AY37+BM37)</f>
        <v>231</v>
      </c>
      <c r="BS37" s="127">
        <f t="shared" si="4"/>
        <v>427.25</v>
      </c>
      <c r="BT37" s="127">
        <f t="shared" si="21"/>
        <v>42.725000000000001</v>
      </c>
      <c r="BU37" s="127" t="str">
        <f t="shared" si="22"/>
        <v>C2</v>
      </c>
      <c r="BV37" s="127">
        <v>140</v>
      </c>
      <c r="BW37" s="294">
        <f t="shared" si="23"/>
        <v>156.80000000000001</v>
      </c>
    </row>
    <row r="38" spans="1:75">
      <c r="A38" s="290">
        <v>32</v>
      </c>
      <c r="B38" s="8" t="s">
        <v>375</v>
      </c>
      <c r="C38" s="127">
        <v>7</v>
      </c>
      <c r="D38" s="127">
        <v>3</v>
      </c>
      <c r="E38" s="127">
        <v>3</v>
      </c>
      <c r="F38" s="127">
        <v>47</v>
      </c>
      <c r="G38" s="127">
        <f t="shared" si="5"/>
        <v>60</v>
      </c>
      <c r="H38" s="127" t="str">
        <f t="shared" si="6"/>
        <v>C1</v>
      </c>
      <c r="I38" s="127">
        <v>6.75</v>
      </c>
      <c r="J38" s="127">
        <v>3.5</v>
      </c>
      <c r="K38" s="127">
        <v>2.5</v>
      </c>
      <c r="L38" s="127">
        <v>49</v>
      </c>
      <c r="M38" s="127">
        <f t="shared" si="0"/>
        <v>61.75</v>
      </c>
      <c r="N38" s="127" t="str">
        <f t="shared" si="7"/>
        <v>B2</v>
      </c>
      <c r="O38" s="127">
        <v>6</v>
      </c>
      <c r="P38" s="301">
        <v>3</v>
      </c>
      <c r="Q38" s="293">
        <v>3</v>
      </c>
      <c r="R38" s="127">
        <v>33</v>
      </c>
      <c r="S38" s="127">
        <f t="shared" si="8"/>
        <v>45</v>
      </c>
      <c r="T38" s="127" t="str">
        <f t="shared" si="9"/>
        <v>C2</v>
      </c>
      <c r="U38" s="127">
        <v>5.5</v>
      </c>
      <c r="V38" s="127">
        <v>4</v>
      </c>
      <c r="W38" s="127">
        <v>4</v>
      </c>
      <c r="X38" s="127">
        <v>42.5</v>
      </c>
      <c r="Y38" s="127">
        <f t="shared" si="25"/>
        <v>56</v>
      </c>
      <c r="Z38" s="294" t="str">
        <f t="shared" si="10"/>
        <v>C1</v>
      </c>
      <c r="AA38" s="295">
        <v>32</v>
      </c>
      <c r="AB38" s="8" t="s">
        <v>375</v>
      </c>
      <c r="AC38" s="127">
        <v>5.5</v>
      </c>
      <c r="AD38" s="127">
        <v>3.5</v>
      </c>
      <c r="AE38" s="127">
        <v>3.5</v>
      </c>
      <c r="AF38" s="127">
        <v>38.5</v>
      </c>
      <c r="AG38" s="127">
        <f t="shared" si="11"/>
        <v>51</v>
      </c>
      <c r="AH38" s="127" t="str">
        <f t="shared" si="12"/>
        <v>C1</v>
      </c>
      <c r="AI38" s="127">
        <v>5.75</v>
      </c>
      <c r="AJ38" s="127">
        <v>3</v>
      </c>
      <c r="AK38" s="127">
        <v>3</v>
      </c>
      <c r="AL38" s="127">
        <v>33</v>
      </c>
      <c r="AM38" s="127">
        <f t="shared" si="24"/>
        <v>44.75</v>
      </c>
      <c r="AN38" s="127" t="str">
        <f t="shared" si="14"/>
        <v>C2</v>
      </c>
      <c r="AO38" s="127">
        <v>4.5</v>
      </c>
      <c r="AP38" s="127">
        <v>3</v>
      </c>
      <c r="AQ38" s="127">
        <v>3</v>
      </c>
      <c r="AR38" s="127">
        <v>38.5</v>
      </c>
      <c r="AS38" s="127">
        <f t="shared" si="15"/>
        <v>49</v>
      </c>
      <c r="AT38" s="127" t="str">
        <f t="shared" si="16"/>
        <v>C2</v>
      </c>
      <c r="AU38" s="127">
        <v>4</v>
      </c>
      <c r="AV38" s="127">
        <v>3.5</v>
      </c>
      <c r="AW38" s="127">
        <v>2</v>
      </c>
      <c r="AX38" s="127">
        <v>27</v>
      </c>
      <c r="AY38" s="127">
        <f t="shared" si="26"/>
        <v>36.5</v>
      </c>
      <c r="AZ38" s="294" t="str">
        <f t="shared" si="17"/>
        <v>D</v>
      </c>
      <c r="BA38" s="290">
        <v>32</v>
      </c>
      <c r="BB38" s="8" t="s">
        <v>375</v>
      </c>
      <c r="BC38" s="8">
        <v>5.25</v>
      </c>
      <c r="BD38" s="8">
        <v>3.5</v>
      </c>
      <c r="BE38" s="8">
        <v>3.5</v>
      </c>
      <c r="BF38" s="8">
        <v>30.5</v>
      </c>
      <c r="BG38" s="297">
        <f t="shared" si="18"/>
        <v>42.75</v>
      </c>
      <c r="BH38" s="127" t="str">
        <f t="shared" si="19"/>
        <v>C2</v>
      </c>
      <c r="BI38" s="127">
        <v>7.75</v>
      </c>
      <c r="BJ38" s="127">
        <v>4</v>
      </c>
      <c r="BK38" s="127">
        <v>3.5</v>
      </c>
      <c r="BL38" s="127">
        <v>35</v>
      </c>
      <c r="BM38" s="127">
        <f t="shared" si="27"/>
        <v>50.25</v>
      </c>
      <c r="BN38" s="127" t="str">
        <f t="shared" si="20"/>
        <v>C2</v>
      </c>
      <c r="BO38" s="127">
        <v>20.5</v>
      </c>
      <c r="BP38" s="301">
        <v>35</v>
      </c>
      <c r="BQ38" s="286">
        <f>(G38+S38+AG38+AS38+BG38)</f>
        <v>247.75</v>
      </c>
      <c r="BR38" s="286">
        <f>(M38+Y38+AM38+AY38+BM38)</f>
        <v>249.25</v>
      </c>
      <c r="BS38" s="127">
        <f t="shared" si="4"/>
        <v>497</v>
      </c>
      <c r="BT38" s="127">
        <f t="shared" si="21"/>
        <v>49.7</v>
      </c>
      <c r="BU38" s="127" t="str">
        <f t="shared" si="22"/>
        <v>C2</v>
      </c>
      <c r="BV38" s="127">
        <v>126</v>
      </c>
      <c r="BW38" s="294">
        <f t="shared" si="23"/>
        <v>141.12</v>
      </c>
    </row>
    <row r="39" spans="1:75" ht="15.75" thickBot="1">
      <c r="A39" s="309">
        <v>33</v>
      </c>
      <c r="B39" s="310" t="s">
        <v>381</v>
      </c>
      <c r="C39" s="311">
        <v>7.5</v>
      </c>
      <c r="D39" s="311">
        <v>3</v>
      </c>
      <c r="E39" s="311">
        <v>3</v>
      </c>
      <c r="F39" s="311">
        <v>54</v>
      </c>
      <c r="G39" s="311">
        <f t="shared" si="5"/>
        <v>67.5</v>
      </c>
      <c r="H39" s="311" t="str">
        <f t="shared" si="6"/>
        <v>B2</v>
      </c>
      <c r="I39" s="311">
        <v>6</v>
      </c>
      <c r="J39" s="311">
        <v>3.5</v>
      </c>
      <c r="K39" s="311">
        <v>2.5</v>
      </c>
      <c r="L39" s="311">
        <v>43.5</v>
      </c>
      <c r="M39" s="311">
        <f t="shared" si="0"/>
        <v>55.5</v>
      </c>
      <c r="N39" s="311" t="str">
        <f t="shared" si="7"/>
        <v>C1</v>
      </c>
      <c r="O39" s="311">
        <v>9.5</v>
      </c>
      <c r="P39" s="312">
        <v>4</v>
      </c>
      <c r="Q39" s="313">
        <v>4</v>
      </c>
      <c r="R39" s="311">
        <v>61</v>
      </c>
      <c r="S39" s="311">
        <f t="shared" si="8"/>
        <v>78.5</v>
      </c>
      <c r="T39" s="311" t="str">
        <f t="shared" si="9"/>
        <v>B1</v>
      </c>
      <c r="U39" s="311">
        <v>8</v>
      </c>
      <c r="V39" s="311">
        <v>4</v>
      </c>
      <c r="W39" s="311">
        <v>4.5</v>
      </c>
      <c r="X39" s="311">
        <v>47</v>
      </c>
      <c r="Y39" s="311">
        <f t="shared" si="25"/>
        <v>63.5</v>
      </c>
      <c r="Z39" s="314" t="str">
        <f t="shared" si="10"/>
        <v>B2</v>
      </c>
      <c r="AA39" s="315">
        <v>33</v>
      </c>
      <c r="AB39" s="310" t="s">
        <v>381</v>
      </c>
      <c r="AC39" s="311">
        <v>5.25</v>
      </c>
      <c r="AD39" s="311">
        <v>4</v>
      </c>
      <c r="AE39" s="311">
        <v>4</v>
      </c>
      <c r="AF39" s="311">
        <v>41.5</v>
      </c>
      <c r="AG39" s="311">
        <f t="shared" si="11"/>
        <v>54.75</v>
      </c>
      <c r="AH39" s="311" t="str">
        <f t="shared" si="12"/>
        <v>C1</v>
      </c>
      <c r="AI39" s="311">
        <v>5.75</v>
      </c>
      <c r="AJ39" s="311">
        <v>3</v>
      </c>
      <c r="AK39" s="311">
        <v>3</v>
      </c>
      <c r="AL39" s="311">
        <v>36</v>
      </c>
      <c r="AM39" s="311">
        <f t="shared" si="24"/>
        <v>47.75</v>
      </c>
      <c r="AN39" s="311" t="str">
        <f t="shared" si="14"/>
        <v>C2</v>
      </c>
      <c r="AO39" s="311">
        <v>5.25</v>
      </c>
      <c r="AP39" s="311">
        <v>3</v>
      </c>
      <c r="AQ39" s="311">
        <v>3</v>
      </c>
      <c r="AR39" s="311">
        <v>41</v>
      </c>
      <c r="AS39" s="311">
        <f t="shared" si="15"/>
        <v>52.25</v>
      </c>
      <c r="AT39" s="311" t="str">
        <f t="shared" si="16"/>
        <v>C1</v>
      </c>
      <c r="AU39" s="311">
        <v>4</v>
      </c>
      <c r="AV39" s="311">
        <v>3.5</v>
      </c>
      <c r="AW39" s="311">
        <v>2</v>
      </c>
      <c r="AX39" s="311">
        <v>28</v>
      </c>
      <c r="AY39" s="311">
        <f t="shared" si="26"/>
        <v>37.5</v>
      </c>
      <c r="AZ39" s="314" t="str">
        <f t="shared" si="17"/>
        <v>D</v>
      </c>
      <c r="BA39" s="309">
        <v>33</v>
      </c>
      <c r="BB39" s="310" t="s">
        <v>381</v>
      </c>
      <c r="BC39" s="310">
        <v>8.25</v>
      </c>
      <c r="BD39" s="310">
        <v>3.5</v>
      </c>
      <c r="BE39" s="310">
        <v>3.5</v>
      </c>
      <c r="BF39" s="310">
        <v>46</v>
      </c>
      <c r="BG39" s="316">
        <f t="shared" si="18"/>
        <v>61.25</v>
      </c>
      <c r="BH39" s="311" t="str">
        <f t="shared" si="19"/>
        <v>B2</v>
      </c>
      <c r="BI39" s="311">
        <v>5.5</v>
      </c>
      <c r="BJ39" s="311">
        <v>4</v>
      </c>
      <c r="BK39" s="311">
        <v>3.5</v>
      </c>
      <c r="BL39" s="311">
        <v>40</v>
      </c>
      <c r="BM39" s="311">
        <f t="shared" si="27"/>
        <v>53</v>
      </c>
      <c r="BN39" s="311" t="str">
        <f t="shared" si="20"/>
        <v>C1</v>
      </c>
      <c r="BO39" s="311">
        <v>24.5</v>
      </c>
      <c r="BP39" s="312">
        <v>32.5</v>
      </c>
      <c r="BQ39" s="317">
        <f>(G39+S39+AG39+AS39+BG39)</f>
        <v>314.25</v>
      </c>
      <c r="BR39" s="317">
        <f>(M39+Y39+AM39+AY39+BM39)</f>
        <v>257.25</v>
      </c>
      <c r="BS39" s="311">
        <f t="shared" si="4"/>
        <v>571.5</v>
      </c>
      <c r="BT39" s="311">
        <f t="shared" si="21"/>
        <v>57.15</v>
      </c>
      <c r="BU39" s="311" t="str">
        <f t="shared" si="22"/>
        <v>C1</v>
      </c>
      <c r="BV39" s="311">
        <v>117</v>
      </c>
      <c r="BW39" s="314">
        <f t="shared" si="23"/>
        <v>131.04000000000002</v>
      </c>
    </row>
  </sheetData>
  <mergeCells count="19">
    <mergeCell ref="BA4:BN4"/>
    <mergeCell ref="BQ4:BR4"/>
    <mergeCell ref="BS4:BT4"/>
    <mergeCell ref="BA1:BW1"/>
    <mergeCell ref="A2:Z2"/>
    <mergeCell ref="AA2:AZ2"/>
    <mergeCell ref="BA2:BW2"/>
    <mergeCell ref="L3:P3"/>
    <mergeCell ref="Q3:W3"/>
    <mergeCell ref="AL3:AP3"/>
    <mergeCell ref="AQ3:AW3"/>
    <mergeCell ref="BF3:BN3"/>
    <mergeCell ref="BR3:BW3"/>
    <mergeCell ref="A1:Z1"/>
    <mergeCell ref="AA1:AZ1"/>
    <mergeCell ref="C4:N4"/>
    <mergeCell ref="O4:Z4"/>
    <mergeCell ref="AC4:AG4"/>
    <mergeCell ref="AO4:AS4"/>
  </mergeCells>
  <dataValidations count="1">
    <dataValidation allowBlank="1" showInputMessage="1" showErrorMessage="1" promptTitle="NAME" prompt="ENTER NAME IN CAPITAL LETTERS" sqref="B7:B39 AB7:AB39 BB7:BB39"/>
  </dataValidations>
  <pageMargins left="0.33" right="0.16" top="0.22" bottom="0.18" header="0.22" footer="0.16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49"/>
  <sheetViews>
    <sheetView workbookViewId="0">
      <selection activeCell="T18" sqref="T18"/>
    </sheetView>
  </sheetViews>
  <sheetFormatPr defaultRowHeight="15"/>
  <cols>
    <col min="1" max="1" width="14.42578125" customWidth="1"/>
    <col min="2" max="5" width="7.28515625" customWidth="1"/>
    <col min="6" max="6" width="7.140625" customWidth="1"/>
    <col min="7" max="7" width="6" bestFit="1" customWidth="1"/>
    <col min="8" max="8" width="7.28515625" customWidth="1"/>
    <col min="9" max="9" width="8" customWidth="1"/>
    <col min="10" max="10" width="6.7109375" customWidth="1"/>
    <col min="11" max="11" width="8.5703125" customWidth="1"/>
    <col min="12" max="12" width="7.28515625" customWidth="1"/>
    <col min="13" max="13" width="5.42578125" customWidth="1"/>
  </cols>
  <sheetData>
    <row r="1" spans="1:13" ht="15.75">
      <c r="A1" s="320"/>
      <c r="B1" s="321" t="s">
        <v>558</v>
      </c>
      <c r="C1" s="321"/>
      <c r="D1" s="321"/>
      <c r="E1" s="321"/>
      <c r="F1" s="321"/>
      <c r="G1" s="321"/>
      <c r="H1" s="321"/>
      <c r="I1" s="322"/>
      <c r="J1" s="323" t="s">
        <v>559</v>
      </c>
      <c r="K1" s="321"/>
      <c r="L1" s="321"/>
      <c r="M1" s="324"/>
    </row>
    <row r="2" spans="1:13" ht="21">
      <c r="A2" s="325" t="s">
        <v>560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2"/>
    </row>
    <row r="3" spans="1:13" ht="21">
      <c r="A3" s="326"/>
      <c r="B3" s="327" t="s">
        <v>561</v>
      </c>
      <c r="C3" s="327"/>
      <c r="D3" s="327"/>
      <c r="E3" s="328"/>
      <c r="F3" s="297" t="s">
        <v>562</v>
      </c>
      <c r="G3" s="297"/>
      <c r="H3" s="329" t="s">
        <v>563</v>
      </c>
      <c r="I3" s="330"/>
      <c r="J3" s="331"/>
      <c r="K3" s="332" t="s">
        <v>564</v>
      </c>
      <c r="L3" s="10"/>
      <c r="M3" s="333"/>
    </row>
    <row r="4" spans="1:13">
      <c r="A4" s="334" t="s">
        <v>565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5"/>
    </row>
    <row r="5" spans="1:13">
      <c r="A5" s="336" t="s">
        <v>566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8"/>
    </row>
    <row r="6" spans="1:13">
      <c r="A6" s="339" t="s">
        <v>567</v>
      </c>
      <c r="B6" s="340"/>
      <c r="C6" s="341" t="s">
        <v>568</v>
      </c>
      <c r="D6" s="337"/>
      <c r="E6" s="337"/>
      <c r="F6" s="337"/>
      <c r="G6" s="342"/>
      <c r="H6" s="148" t="s">
        <v>569</v>
      </c>
      <c r="I6" s="343"/>
      <c r="J6" s="197">
        <v>1</v>
      </c>
      <c r="K6" s="197"/>
      <c r="L6" s="197"/>
      <c r="M6" s="198"/>
    </row>
    <row r="7" spans="1:13">
      <c r="A7" s="339" t="s">
        <v>570</v>
      </c>
      <c r="B7" s="340"/>
      <c r="C7" s="341" t="s">
        <v>3</v>
      </c>
      <c r="D7" s="337"/>
      <c r="E7" s="337"/>
      <c r="F7" s="337"/>
      <c r="G7" s="342"/>
      <c r="H7" s="148" t="s">
        <v>571</v>
      </c>
      <c r="I7" s="343"/>
      <c r="J7" s="197" t="s">
        <v>34</v>
      </c>
      <c r="K7" s="197"/>
      <c r="L7" s="197"/>
      <c r="M7" s="198"/>
    </row>
    <row r="8" spans="1:13">
      <c r="A8" s="339" t="s">
        <v>572</v>
      </c>
      <c r="B8" s="340"/>
      <c r="C8" s="344">
        <v>40200</v>
      </c>
      <c r="D8" s="337"/>
      <c r="E8" s="337"/>
      <c r="F8" s="337"/>
      <c r="G8" s="342"/>
      <c r="H8" s="148" t="s">
        <v>573</v>
      </c>
      <c r="I8" s="343"/>
      <c r="J8" s="197">
        <v>9622235965</v>
      </c>
      <c r="K8" s="197"/>
      <c r="L8" s="197"/>
      <c r="M8" s="198"/>
    </row>
    <row r="9" spans="1:13">
      <c r="A9" s="339" t="s">
        <v>574</v>
      </c>
      <c r="B9" s="340"/>
      <c r="C9" s="341" t="s">
        <v>38</v>
      </c>
      <c r="D9" s="337"/>
      <c r="E9" s="337"/>
      <c r="F9" s="337"/>
      <c r="G9" s="342"/>
      <c r="H9" s="345" t="s">
        <v>466</v>
      </c>
      <c r="I9" s="197"/>
      <c r="J9" s="197" t="s">
        <v>575</v>
      </c>
      <c r="K9" s="197"/>
      <c r="L9" s="197"/>
      <c r="M9" s="198"/>
    </row>
    <row r="10" spans="1:13" ht="15" customHeight="1">
      <c r="A10" s="346" t="s">
        <v>576</v>
      </c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347"/>
    </row>
    <row r="11" spans="1:13" ht="15" customHeight="1">
      <c r="A11" s="348" t="s">
        <v>577</v>
      </c>
      <c r="B11" s="242" t="s">
        <v>578</v>
      </c>
      <c r="C11" s="242"/>
      <c r="D11" s="242"/>
      <c r="E11" s="242"/>
      <c r="F11" s="242"/>
      <c r="G11" s="242"/>
      <c r="H11" s="242" t="s">
        <v>579</v>
      </c>
      <c r="I11" s="242"/>
      <c r="J11" s="242"/>
      <c r="K11" s="242"/>
      <c r="L11" s="242"/>
      <c r="M11" s="347"/>
    </row>
    <row r="12" spans="1:13" ht="30">
      <c r="A12" s="348"/>
      <c r="B12" s="349" t="s">
        <v>580</v>
      </c>
      <c r="C12" s="349" t="s">
        <v>581</v>
      </c>
      <c r="D12" s="349" t="s">
        <v>582</v>
      </c>
      <c r="E12" s="349" t="s">
        <v>583</v>
      </c>
      <c r="F12" s="349">
        <v>100</v>
      </c>
      <c r="G12" s="350" t="s">
        <v>403</v>
      </c>
      <c r="H12" s="349" t="s">
        <v>584</v>
      </c>
      <c r="I12" s="349" t="s">
        <v>581</v>
      </c>
      <c r="J12" s="349" t="s">
        <v>582</v>
      </c>
      <c r="K12" s="349" t="s">
        <v>585</v>
      </c>
      <c r="L12" s="349">
        <v>100</v>
      </c>
      <c r="M12" s="351" t="s">
        <v>403</v>
      </c>
    </row>
    <row r="13" spans="1:13">
      <c r="A13" s="352" t="s">
        <v>417</v>
      </c>
      <c r="B13" s="353">
        <v>8.25</v>
      </c>
      <c r="C13" s="76">
        <v>3</v>
      </c>
      <c r="D13" s="76">
        <v>3.5</v>
      </c>
      <c r="E13" s="353">
        <v>61.5</v>
      </c>
      <c r="F13" s="354">
        <v>76.25</v>
      </c>
      <c r="G13" s="150" t="str">
        <f>IF(F13&gt;=91,"A1",IF(F13&gt;=81,"A2",IF(F13&gt;=71,"B1",IF(F13&gt;=61,"B2",IF(F13&gt;=51,"C1",IF(F13&gt;=41,"C2",IF(F13&gt;=33,"D","E")))))))</f>
        <v>B1</v>
      </c>
      <c r="H13" s="150">
        <v>6.75</v>
      </c>
      <c r="I13" s="150">
        <v>3.5</v>
      </c>
      <c r="J13" s="150">
        <v>3</v>
      </c>
      <c r="K13" s="20">
        <v>54.5</v>
      </c>
      <c r="L13" s="20">
        <f>SUM(H13:K13)</f>
        <v>67.75</v>
      </c>
      <c r="M13" s="150" t="str">
        <f>IF(L13&gt;=91,"A1",IF(L13&gt;=81,"A2",IF(L13&gt;=71,"B1",IF(L13&gt;=61,"B2",IF(L13&gt;=51,"C1",IF(L13&gt;=41,"C2",IF(L13&gt;=33,"D","E")))))))</f>
        <v>B2</v>
      </c>
    </row>
    <row r="14" spans="1:13">
      <c r="A14" s="352" t="s">
        <v>418</v>
      </c>
      <c r="B14" s="28">
        <v>7.25</v>
      </c>
      <c r="C14" s="76">
        <v>3</v>
      </c>
      <c r="D14" s="28">
        <v>3</v>
      </c>
      <c r="E14" s="76">
        <v>48</v>
      </c>
      <c r="F14" s="355">
        <f>(B14+C14+D14+E14)</f>
        <v>61.25</v>
      </c>
      <c r="G14" s="150" t="str">
        <f t="shared" ref="G14:G17" si="0">IF(F14&gt;=91,"A1",IF(F14&gt;=81,"A2",IF(F14&gt;=71,"B1",IF(F14&gt;=61,"B2",IF(F14&gt;=51,"C1",IF(F14&gt;=41,"C2",IF(F14&gt;=33,"D","E")))))))</f>
        <v>B2</v>
      </c>
      <c r="H14" s="150">
        <v>7.25</v>
      </c>
      <c r="I14" s="150">
        <v>4</v>
      </c>
      <c r="J14" s="150">
        <v>4</v>
      </c>
      <c r="K14" s="150">
        <v>50.5</v>
      </c>
      <c r="L14" s="20">
        <f t="shared" ref="L14:L17" si="1">SUM(H14:K14)</f>
        <v>65.75</v>
      </c>
      <c r="M14" s="150" t="str">
        <f t="shared" ref="M14:M17" si="2">IF(L14&gt;=91,"A1",IF(L14&gt;=81,"A2",IF(L14&gt;=71,"B1",IF(L14&gt;=61,"B2",IF(L14&gt;=51,"C1",IF(L14&gt;=41,"C2",IF(L14&gt;=33,"D","E")))))))</f>
        <v>B2</v>
      </c>
    </row>
    <row r="15" spans="1:13">
      <c r="A15" s="352" t="s">
        <v>586</v>
      </c>
      <c r="B15" s="76">
        <v>7.5</v>
      </c>
      <c r="C15" s="76">
        <v>4</v>
      </c>
      <c r="D15" s="76">
        <v>4</v>
      </c>
      <c r="E15" s="76">
        <v>55.5</v>
      </c>
      <c r="F15" s="356">
        <f>(B15+C15+D15+E15)</f>
        <v>71</v>
      </c>
      <c r="G15" s="150" t="str">
        <f t="shared" si="0"/>
        <v>B1</v>
      </c>
      <c r="H15" s="150">
        <v>9</v>
      </c>
      <c r="I15" s="150">
        <v>4</v>
      </c>
      <c r="J15" s="150">
        <v>4</v>
      </c>
      <c r="K15" s="121">
        <v>60.5</v>
      </c>
      <c r="L15" s="20">
        <f t="shared" si="1"/>
        <v>77.5</v>
      </c>
      <c r="M15" s="150" t="str">
        <f t="shared" si="2"/>
        <v>B1</v>
      </c>
    </row>
    <row r="16" spans="1:13" ht="15.75">
      <c r="A16" s="352" t="s">
        <v>420</v>
      </c>
      <c r="B16" s="76">
        <v>7.25</v>
      </c>
      <c r="C16" s="76">
        <v>4</v>
      </c>
      <c r="D16" s="76">
        <v>4</v>
      </c>
      <c r="E16" s="76">
        <v>58.5</v>
      </c>
      <c r="F16" s="76">
        <v>73.75</v>
      </c>
      <c r="G16" s="150" t="str">
        <f t="shared" si="0"/>
        <v>B1</v>
      </c>
      <c r="H16" s="86">
        <v>8</v>
      </c>
      <c r="I16" s="20">
        <v>4</v>
      </c>
      <c r="J16" s="20">
        <v>4.5</v>
      </c>
      <c r="K16" s="121">
        <v>54</v>
      </c>
      <c r="L16" s="20">
        <f t="shared" si="1"/>
        <v>70.5</v>
      </c>
      <c r="M16" s="150" t="str">
        <f t="shared" si="2"/>
        <v>B2</v>
      </c>
    </row>
    <row r="17" spans="1:13" ht="15.75">
      <c r="A17" s="352" t="s">
        <v>470</v>
      </c>
      <c r="B17" s="76">
        <v>7</v>
      </c>
      <c r="C17" s="76">
        <v>4</v>
      </c>
      <c r="D17" s="76">
        <v>4</v>
      </c>
      <c r="E17" s="76">
        <v>60.5</v>
      </c>
      <c r="F17" s="355">
        <f>(B17+C17+D17+E17)</f>
        <v>75.5</v>
      </c>
      <c r="G17" s="150" t="str">
        <f t="shared" si="0"/>
        <v>B1</v>
      </c>
      <c r="H17" s="86">
        <v>9.5</v>
      </c>
      <c r="I17" s="20">
        <v>4</v>
      </c>
      <c r="J17" s="20">
        <v>4</v>
      </c>
      <c r="K17" s="121">
        <v>60.5</v>
      </c>
      <c r="L17" s="20">
        <f t="shared" si="1"/>
        <v>78</v>
      </c>
      <c r="M17" s="150" t="str">
        <f t="shared" si="2"/>
        <v>B1</v>
      </c>
    </row>
    <row r="18" spans="1:13" ht="16.5" customHeight="1">
      <c r="A18" s="352" t="s">
        <v>587</v>
      </c>
      <c r="B18" s="6"/>
      <c r="C18" s="6"/>
      <c r="D18" s="6"/>
      <c r="E18" s="357">
        <v>36</v>
      </c>
      <c r="F18" s="121"/>
      <c r="G18" s="6"/>
      <c r="H18" s="150"/>
      <c r="I18" s="150"/>
      <c r="J18" s="150"/>
      <c r="K18" s="150">
        <v>39</v>
      </c>
      <c r="L18" s="6"/>
      <c r="M18" s="358"/>
    </row>
    <row r="19" spans="1:13" ht="26.25">
      <c r="A19" s="10" t="s">
        <v>588</v>
      </c>
      <c r="B19" s="10"/>
      <c r="C19" s="359" t="s">
        <v>589</v>
      </c>
      <c r="D19" s="360">
        <f>(F13+F14+F15+F16+F17)</f>
        <v>357.75</v>
      </c>
      <c r="E19" s="360"/>
      <c r="F19" s="359" t="s">
        <v>590</v>
      </c>
      <c r="G19" s="360">
        <f>(D19/500)*100</f>
        <v>71.55</v>
      </c>
      <c r="H19" s="360"/>
      <c r="I19" s="361"/>
      <c r="J19" s="362" t="s">
        <v>591</v>
      </c>
      <c r="K19" s="362"/>
      <c r="L19" s="242" t="str">
        <f>IF(G19&gt;=91,"A1",IF(G19&gt;=81,"A2",IF(G19&gt;=71,"B1",IF(G19&gt;=61,"B2",IF(G19&gt;=51,"C1",IF(G19&gt;=41,"C2",IF(G19&gt;=33,"D","E")))))))</f>
        <v>B1</v>
      </c>
      <c r="M19" s="242" t="str">
        <f t="shared" ref="M19:M21" si="3">IF(K19&gt;=91,"A1",IF(K19&gt;=81,"A2",IF(K19&gt;=71,"B1",IF(K19&gt;=61,"B2",IF(K19&gt;=51,"C1",IF(K19&gt;=41,"C2",IF(K19&gt;=33,"D","E")))))))</f>
        <v>E</v>
      </c>
    </row>
    <row r="20" spans="1:13" ht="26.25">
      <c r="A20" s="363" t="s">
        <v>592</v>
      </c>
      <c r="B20" s="10"/>
      <c r="C20" s="359" t="s">
        <v>593</v>
      </c>
      <c r="D20" s="360">
        <f>(L13+L14+L15+L16+L17)</f>
        <v>359.5</v>
      </c>
      <c r="E20" s="360"/>
      <c r="F20" s="359" t="s">
        <v>594</v>
      </c>
      <c r="G20" s="360">
        <f>D20/500*100</f>
        <v>71.899999999999991</v>
      </c>
      <c r="H20" s="364"/>
      <c r="I20" s="365"/>
      <c r="J20" s="362" t="s">
        <v>595</v>
      </c>
      <c r="K20" s="362"/>
      <c r="L20" s="242" t="str">
        <f>IF(G20&gt;=91,"A1",IF(G20&gt;=81,"A2",IF(G20&gt;=71,"B1",IF(G20&gt;=61,"B2",IF(G20&gt;=51,"C1",IF(G20&gt;=41,"C2",IF(G20&gt;=33,"D","E")))))))</f>
        <v>B1</v>
      </c>
      <c r="M20" s="242" t="str">
        <f t="shared" si="3"/>
        <v>E</v>
      </c>
    </row>
    <row r="21" spans="1:13">
      <c r="A21" s="366" t="s">
        <v>596</v>
      </c>
      <c r="B21" s="366"/>
      <c r="C21" s="366">
        <f>(D19+D20)</f>
        <v>717.25</v>
      </c>
      <c r="D21" s="367"/>
      <c r="E21" s="367"/>
      <c r="F21" s="366" t="s">
        <v>597</v>
      </c>
      <c r="G21" s="366"/>
      <c r="H21" s="366"/>
      <c r="I21" s="368">
        <f>(C21/1000)*100</f>
        <v>71.725000000000009</v>
      </c>
      <c r="J21" s="366" t="s">
        <v>598</v>
      </c>
      <c r="K21" s="366"/>
      <c r="L21" s="367" t="str">
        <f>IF(I21&gt;=91,"A1",IF(I21&gt;=81,"A2",IF(I21&gt;=71,"B1",IF(I21&gt;=61,"B2",IF(I21&gt;=51,"C1",IF(I21&gt;=41,"C2",IF(I21&gt;=33,"D","E")))))))</f>
        <v>B1</v>
      </c>
      <c r="M21" s="367" t="str">
        <f t="shared" si="3"/>
        <v>E</v>
      </c>
    </row>
    <row r="22" spans="1:13">
      <c r="A22" s="369" t="s">
        <v>599</v>
      </c>
      <c r="B22" s="370"/>
      <c r="C22" s="370"/>
      <c r="D22" s="370"/>
      <c r="E22" s="370"/>
      <c r="F22" s="370"/>
      <c r="G22" s="370"/>
      <c r="H22" s="370"/>
      <c r="I22" s="370"/>
      <c r="J22" s="370"/>
      <c r="K22" s="370"/>
      <c r="L22" s="370"/>
      <c r="M22" s="371"/>
    </row>
    <row r="23" spans="1:13">
      <c r="A23" s="346" t="s">
        <v>600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347"/>
    </row>
    <row r="24" spans="1:13" ht="24" customHeight="1">
      <c r="A24" s="346" t="s">
        <v>601</v>
      </c>
      <c r="B24" s="242"/>
      <c r="C24" s="242"/>
      <c r="D24" s="242"/>
      <c r="E24" s="242"/>
      <c r="F24" s="242" t="s">
        <v>602</v>
      </c>
      <c r="G24" s="242"/>
      <c r="H24" s="242"/>
      <c r="I24" s="242"/>
      <c r="J24" s="242"/>
      <c r="K24" s="242" t="s">
        <v>603</v>
      </c>
      <c r="L24" s="242"/>
      <c r="M24" s="347"/>
    </row>
    <row r="25" spans="1:13">
      <c r="A25" s="345" t="s">
        <v>604</v>
      </c>
      <c r="B25" s="197"/>
      <c r="C25" s="197"/>
      <c r="D25" s="197"/>
      <c r="E25" s="197"/>
      <c r="F25" s="242" t="s">
        <v>605</v>
      </c>
      <c r="G25" s="242"/>
      <c r="H25" s="242"/>
      <c r="I25" s="242"/>
      <c r="J25" s="242"/>
      <c r="K25" s="242" t="s">
        <v>605</v>
      </c>
      <c r="L25" s="242"/>
      <c r="M25" s="347"/>
    </row>
    <row r="26" spans="1:13">
      <c r="A26" s="346" t="s">
        <v>606</v>
      </c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347"/>
    </row>
    <row r="27" spans="1:13">
      <c r="A27" s="346" t="s">
        <v>601</v>
      </c>
      <c r="B27" s="242"/>
      <c r="C27" s="242"/>
      <c r="D27" s="242"/>
      <c r="E27" s="242"/>
      <c r="F27" s="242" t="s">
        <v>602</v>
      </c>
      <c r="G27" s="242"/>
      <c r="H27" s="242"/>
      <c r="I27" s="242"/>
      <c r="J27" s="242"/>
      <c r="K27" s="242" t="s">
        <v>603</v>
      </c>
      <c r="L27" s="242"/>
      <c r="M27" s="347"/>
    </row>
    <row r="28" spans="1:13">
      <c r="A28" s="339" t="s">
        <v>607</v>
      </c>
      <c r="B28" s="340"/>
      <c r="C28" s="340"/>
      <c r="D28" s="340"/>
      <c r="E28" s="340"/>
      <c r="F28" s="242" t="s">
        <v>605</v>
      </c>
      <c r="G28" s="242"/>
      <c r="H28" s="242"/>
      <c r="I28" s="242"/>
      <c r="J28" s="242"/>
      <c r="K28" s="242" t="s">
        <v>605</v>
      </c>
      <c r="L28" s="242"/>
      <c r="M28" s="347"/>
    </row>
    <row r="29" spans="1:13">
      <c r="A29" s="339" t="s">
        <v>608</v>
      </c>
      <c r="B29" s="340"/>
      <c r="C29" s="340"/>
      <c r="D29" s="340"/>
      <c r="E29" s="340"/>
      <c r="F29" s="242" t="s">
        <v>605</v>
      </c>
      <c r="G29" s="242"/>
      <c r="H29" s="242"/>
      <c r="I29" s="242"/>
      <c r="J29" s="242"/>
      <c r="K29" s="242" t="s">
        <v>605</v>
      </c>
      <c r="L29" s="242"/>
      <c r="M29" s="347"/>
    </row>
    <row r="30" spans="1:13">
      <c r="A30" s="336" t="s">
        <v>609</v>
      </c>
      <c r="B30" s="337"/>
      <c r="C30" s="337"/>
      <c r="D30" s="337"/>
      <c r="E30" s="342"/>
      <c r="F30" s="329" t="s">
        <v>605</v>
      </c>
      <c r="G30" s="330"/>
      <c r="H30" s="330"/>
      <c r="I30" s="330"/>
      <c r="J30" s="331"/>
      <c r="K30" s="329" t="s">
        <v>605</v>
      </c>
      <c r="L30" s="330"/>
      <c r="M30" s="335"/>
    </row>
    <row r="31" spans="1:13">
      <c r="A31" s="336" t="s">
        <v>610</v>
      </c>
      <c r="B31" s="337"/>
      <c r="C31" s="337"/>
      <c r="D31" s="337"/>
      <c r="E31" s="342"/>
      <c r="F31" s="329" t="s">
        <v>605</v>
      </c>
      <c r="G31" s="330"/>
      <c r="H31" s="330"/>
      <c r="I31" s="330"/>
      <c r="J31" s="331"/>
      <c r="K31" s="329" t="s">
        <v>605</v>
      </c>
      <c r="L31" s="330"/>
      <c r="M31" s="335"/>
    </row>
    <row r="32" spans="1:13">
      <c r="A32" s="346" t="s">
        <v>611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42"/>
      <c r="L32" s="242"/>
      <c r="M32" s="347"/>
    </row>
    <row r="33" spans="1:13">
      <c r="A33" s="346" t="s">
        <v>601</v>
      </c>
      <c r="B33" s="242"/>
      <c r="C33" s="242"/>
      <c r="D33" s="242"/>
      <c r="E33" s="242"/>
      <c r="F33" s="242" t="s">
        <v>602</v>
      </c>
      <c r="G33" s="242"/>
      <c r="H33" s="242"/>
      <c r="I33" s="242"/>
      <c r="J33" s="242"/>
      <c r="K33" s="242" t="s">
        <v>603</v>
      </c>
      <c r="L33" s="242"/>
      <c r="M33" s="347"/>
    </row>
    <row r="34" spans="1:13">
      <c r="A34" s="345" t="s">
        <v>555</v>
      </c>
      <c r="B34" s="197"/>
      <c r="C34" s="197"/>
      <c r="D34" s="197"/>
      <c r="E34" s="197"/>
      <c r="F34" s="197"/>
      <c r="G34" s="372">
        <v>176</v>
      </c>
      <c r="H34" s="372"/>
      <c r="I34" s="372"/>
      <c r="J34" s="372"/>
      <c r="K34" s="372"/>
      <c r="L34" s="372"/>
      <c r="M34" s="373"/>
    </row>
    <row r="35" spans="1:13">
      <c r="A35" s="352" t="s">
        <v>612</v>
      </c>
      <c r="B35" s="329" t="s">
        <v>613</v>
      </c>
      <c r="C35" s="374"/>
      <c r="D35" s="374"/>
      <c r="E35" s="374"/>
      <c r="F35" s="374"/>
      <c r="G35" s="374"/>
      <c r="H35" s="374"/>
      <c r="I35" s="374"/>
      <c r="J35" s="374"/>
      <c r="K35" s="374"/>
      <c r="L35" s="374"/>
      <c r="M35" s="375"/>
    </row>
    <row r="36" spans="1:13">
      <c r="A36" s="352" t="s">
        <v>614</v>
      </c>
      <c r="B36" s="329" t="s">
        <v>615</v>
      </c>
      <c r="C36" s="374"/>
      <c r="D36" s="374"/>
      <c r="E36" s="374"/>
      <c r="F36" s="374"/>
      <c r="G36" s="374"/>
      <c r="H36" s="374"/>
      <c r="I36" s="374"/>
      <c r="J36" s="374"/>
      <c r="K36" s="374"/>
      <c r="L36" s="374"/>
      <c r="M36" s="375"/>
    </row>
    <row r="37" spans="1:13">
      <c r="A37" s="346" t="s">
        <v>616</v>
      </c>
      <c r="B37" s="242"/>
      <c r="C37" s="242"/>
      <c r="D37" s="372"/>
      <c r="E37" s="372"/>
      <c r="F37" s="372"/>
      <c r="G37" s="372"/>
      <c r="H37" s="372"/>
      <c r="I37" s="372"/>
      <c r="J37" s="242" t="s">
        <v>617</v>
      </c>
      <c r="K37" s="242"/>
      <c r="L37" s="242"/>
      <c r="M37" s="347"/>
    </row>
    <row r="38" spans="1:13">
      <c r="A38" s="346"/>
      <c r="B38" s="242"/>
      <c r="C38" s="242"/>
      <c r="D38" s="372"/>
      <c r="E38" s="372"/>
      <c r="F38" s="372"/>
      <c r="G38" s="372"/>
      <c r="H38" s="372"/>
      <c r="I38" s="372"/>
      <c r="J38" s="242"/>
      <c r="K38" s="242"/>
      <c r="L38" s="242"/>
      <c r="M38" s="347"/>
    </row>
    <row r="39" spans="1:13">
      <c r="A39" s="346"/>
      <c r="B39" s="242"/>
      <c r="C39" s="242"/>
      <c r="D39" s="372"/>
      <c r="E39" s="372"/>
      <c r="F39" s="372"/>
      <c r="G39" s="372"/>
      <c r="H39" s="372"/>
      <c r="I39" s="372"/>
      <c r="J39" s="242"/>
      <c r="K39" s="242"/>
      <c r="L39" s="242"/>
      <c r="M39" s="347"/>
    </row>
    <row r="40" spans="1:13">
      <c r="A40" s="346"/>
      <c r="B40" s="242"/>
      <c r="C40" s="242"/>
      <c r="D40" s="372"/>
      <c r="E40" s="372"/>
      <c r="F40" s="372"/>
      <c r="G40" s="372"/>
      <c r="H40" s="372"/>
      <c r="I40" s="372"/>
      <c r="J40" s="242"/>
      <c r="K40" s="242"/>
      <c r="L40" s="242"/>
      <c r="M40" s="347"/>
    </row>
    <row r="41" spans="1:13">
      <c r="A41" s="376" t="s">
        <v>618</v>
      </c>
      <c r="B41" s="377"/>
      <c r="C41" s="377"/>
      <c r="D41" s="377"/>
      <c r="E41" s="377"/>
      <c r="F41" s="377"/>
      <c r="G41" s="377"/>
      <c r="H41" s="378" t="s">
        <v>619</v>
      </c>
      <c r="I41" s="379"/>
      <c r="J41" s="379"/>
      <c r="K41" s="379"/>
      <c r="L41" s="379"/>
      <c r="M41" s="380"/>
    </row>
    <row r="42" spans="1:13">
      <c r="A42" s="381" t="s">
        <v>620</v>
      </c>
      <c r="B42" s="377" t="s">
        <v>416</v>
      </c>
      <c r="C42" s="377"/>
      <c r="D42" s="382" t="s">
        <v>620</v>
      </c>
      <c r="E42" s="383"/>
      <c r="F42" s="377" t="s">
        <v>416</v>
      </c>
      <c r="G42" s="377"/>
      <c r="H42" s="384"/>
      <c r="I42" s="384"/>
      <c r="J42" s="385" t="s">
        <v>621</v>
      </c>
      <c r="K42" s="384"/>
      <c r="L42" s="385" t="s">
        <v>416</v>
      </c>
      <c r="M42" s="386"/>
    </row>
    <row r="43" spans="1:13">
      <c r="A43" s="387" t="s">
        <v>622</v>
      </c>
      <c r="B43" s="388" t="s">
        <v>623</v>
      </c>
      <c r="C43" s="388"/>
      <c r="D43" s="388" t="s">
        <v>624</v>
      </c>
      <c r="E43" s="388"/>
      <c r="F43" s="388" t="s">
        <v>625</v>
      </c>
      <c r="G43" s="388"/>
      <c r="H43" s="384"/>
      <c r="I43" s="384"/>
      <c r="J43" s="389">
        <v>3</v>
      </c>
      <c r="K43" s="390"/>
      <c r="L43" s="383" t="s">
        <v>605</v>
      </c>
      <c r="M43" s="386"/>
    </row>
    <row r="44" spans="1:13">
      <c r="A44" s="387" t="s">
        <v>626</v>
      </c>
      <c r="B44" s="388" t="s">
        <v>627</v>
      </c>
      <c r="C44" s="388"/>
      <c r="D44" s="388" t="s">
        <v>628</v>
      </c>
      <c r="E44" s="388"/>
      <c r="F44" s="388" t="s">
        <v>629</v>
      </c>
      <c r="G44" s="388"/>
      <c r="H44" s="384"/>
      <c r="I44" s="384"/>
      <c r="J44" s="389">
        <v>2</v>
      </c>
      <c r="K44" s="390"/>
      <c r="L44" s="383" t="s">
        <v>630</v>
      </c>
      <c r="M44" s="386"/>
    </row>
    <row r="45" spans="1:13">
      <c r="A45" s="387" t="s">
        <v>631</v>
      </c>
      <c r="B45" s="388" t="s">
        <v>632</v>
      </c>
      <c r="C45" s="388"/>
      <c r="D45" s="388" t="s">
        <v>633</v>
      </c>
      <c r="E45" s="388"/>
      <c r="F45" s="388" t="s">
        <v>634</v>
      </c>
      <c r="G45" s="388"/>
      <c r="H45" s="384"/>
      <c r="I45" s="384"/>
      <c r="J45" s="389">
        <v>1</v>
      </c>
      <c r="K45" s="390"/>
      <c r="L45" s="383" t="s">
        <v>635</v>
      </c>
      <c r="M45" s="386"/>
    </row>
    <row r="46" spans="1:13" ht="15.75" thickBot="1">
      <c r="A46" s="391" t="s">
        <v>636</v>
      </c>
      <c r="B46" s="392" t="s">
        <v>637</v>
      </c>
      <c r="C46" s="392"/>
      <c r="D46" s="392" t="s">
        <v>638</v>
      </c>
      <c r="E46" s="392"/>
      <c r="F46" s="392" t="s">
        <v>639</v>
      </c>
      <c r="G46" s="392"/>
      <c r="H46" s="393"/>
      <c r="I46" s="393"/>
      <c r="J46" s="393"/>
      <c r="K46" s="393"/>
      <c r="L46" s="393"/>
      <c r="M46" s="394"/>
    </row>
    <row r="47" spans="1:13" ht="15.75" thickBot="1">
      <c r="A47" s="395"/>
      <c r="B47" s="396"/>
      <c r="C47" s="396"/>
      <c r="D47" s="396"/>
      <c r="E47" s="396"/>
      <c r="F47" s="396"/>
      <c r="G47" s="396"/>
      <c r="H47" s="384"/>
      <c r="I47" s="384"/>
      <c r="J47" s="384"/>
      <c r="K47" s="384"/>
      <c r="L47" s="384"/>
      <c r="M47" s="386"/>
    </row>
    <row r="48" spans="1:13" ht="15.75">
      <c r="A48" s="320"/>
      <c r="B48" s="321" t="s">
        <v>558</v>
      </c>
      <c r="C48" s="321"/>
      <c r="D48" s="321"/>
      <c r="E48" s="321"/>
      <c r="F48" s="321"/>
      <c r="G48" s="321"/>
      <c r="H48" s="321"/>
      <c r="I48" s="322"/>
      <c r="J48" s="323" t="s">
        <v>559</v>
      </c>
      <c r="K48" s="321"/>
      <c r="L48" s="321"/>
      <c r="M48" s="324"/>
    </row>
    <row r="49" spans="1:13" ht="21">
      <c r="A49" s="325" t="s">
        <v>560</v>
      </c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2"/>
    </row>
    <row r="50" spans="1:13" ht="21">
      <c r="A50" s="326"/>
      <c r="B50" s="327" t="s">
        <v>561</v>
      </c>
      <c r="C50" s="327"/>
      <c r="D50" s="327"/>
      <c r="E50" s="328"/>
      <c r="F50" s="297" t="s">
        <v>562</v>
      </c>
      <c r="G50" s="297"/>
      <c r="H50" s="329" t="s">
        <v>563</v>
      </c>
      <c r="I50" s="330"/>
      <c r="J50" s="331"/>
      <c r="K50" s="332" t="s">
        <v>564</v>
      </c>
      <c r="L50" s="10"/>
      <c r="M50" s="333"/>
    </row>
    <row r="51" spans="1:13">
      <c r="A51" s="334" t="s">
        <v>565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  <c r="L51" s="330"/>
      <c r="M51" s="335"/>
    </row>
    <row r="52" spans="1:13">
      <c r="A52" s="336" t="s">
        <v>566</v>
      </c>
      <c r="B52" s="337"/>
      <c r="C52" s="337"/>
      <c r="D52" s="337"/>
      <c r="E52" s="337"/>
      <c r="F52" s="337"/>
      <c r="G52" s="337"/>
      <c r="H52" s="337"/>
      <c r="I52" s="337"/>
      <c r="J52" s="337"/>
      <c r="K52" s="337"/>
      <c r="L52" s="337"/>
      <c r="M52" s="338"/>
    </row>
    <row r="53" spans="1:13">
      <c r="A53" s="339" t="s">
        <v>567</v>
      </c>
      <c r="B53" s="340"/>
      <c r="C53" s="341" t="s">
        <v>51</v>
      </c>
      <c r="D53" s="337"/>
      <c r="E53" s="337"/>
      <c r="F53" s="337"/>
      <c r="G53" s="342"/>
      <c r="H53" s="148" t="s">
        <v>569</v>
      </c>
      <c r="I53" s="343"/>
      <c r="J53" s="197">
        <v>2</v>
      </c>
      <c r="K53" s="197"/>
      <c r="L53" s="197"/>
      <c r="M53" s="198"/>
    </row>
    <row r="54" spans="1:13">
      <c r="A54" s="339" t="s">
        <v>570</v>
      </c>
      <c r="B54" s="340"/>
      <c r="C54" s="341" t="s">
        <v>207</v>
      </c>
      <c r="D54" s="337"/>
      <c r="E54" s="337"/>
      <c r="F54" s="337"/>
      <c r="G54" s="342"/>
      <c r="H54" s="148" t="s">
        <v>571</v>
      </c>
      <c r="I54" s="343"/>
      <c r="J54" s="197" t="s">
        <v>52</v>
      </c>
      <c r="K54" s="197"/>
      <c r="L54" s="197"/>
      <c r="M54" s="198"/>
    </row>
    <row r="55" spans="1:13">
      <c r="A55" s="339" t="s">
        <v>572</v>
      </c>
      <c r="B55" s="340"/>
      <c r="C55" s="344">
        <v>40098</v>
      </c>
      <c r="D55" s="337"/>
      <c r="E55" s="337"/>
      <c r="F55" s="337"/>
      <c r="G55" s="342"/>
      <c r="H55" s="148" t="s">
        <v>573</v>
      </c>
      <c r="I55" s="343"/>
      <c r="J55" s="197">
        <v>9906164791</v>
      </c>
      <c r="K55" s="197"/>
      <c r="L55" s="197"/>
      <c r="M55" s="198"/>
    </row>
    <row r="56" spans="1:13">
      <c r="A56" s="339" t="s">
        <v>574</v>
      </c>
      <c r="B56" s="340"/>
      <c r="C56" s="341" t="s">
        <v>55</v>
      </c>
      <c r="D56" s="337"/>
      <c r="E56" s="337"/>
      <c r="F56" s="337"/>
      <c r="G56" s="342"/>
      <c r="H56" s="345" t="s">
        <v>466</v>
      </c>
      <c r="I56" s="197"/>
      <c r="J56" s="197" t="s">
        <v>56</v>
      </c>
      <c r="K56" s="197"/>
      <c r="L56" s="197"/>
      <c r="M56" s="198"/>
    </row>
    <row r="57" spans="1:13">
      <c r="A57" s="346" t="s">
        <v>576</v>
      </c>
      <c r="B57" s="242"/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347"/>
    </row>
    <row r="58" spans="1:13">
      <c r="A58" s="348" t="s">
        <v>577</v>
      </c>
      <c r="B58" s="242" t="s">
        <v>578</v>
      </c>
      <c r="C58" s="242"/>
      <c r="D58" s="242"/>
      <c r="E58" s="242"/>
      <c r="F58" s="242"/>
      <c r="G58" s="242"/>
      <c r="H58" s="242" t="s">
        <v>579</v>
      </c>
      <c r="I58" s="242"/>
      <c r="J58" s="242"/>
      <c r="K58" s="242"/>
      <c r="L58" s="242"/>
      <c r="M58" s="347"/>
    </row>
    <row r="59" spans="1:13" ht="30">
      <c r="A59" s="348"/>
      <c r="B59" s="349" t="s">
        <v>580</v>
      </c>
      <c r="C59" s="349" t="s">
        <v>581</v>
      </c>
      <c r="D59" s="349" t="s">
        <v>582</v>
      </c>
      <c r="E59" s="349" t="s">
        <v>583</v>
      </c>
      <c r="F59" s="349">
        <v>100</v>
      </c>
      <c r="G59" s="350" t="s">
        <v>403</v>
      </c>
      <c r="H59" s="349" t="s">
        <v>584</v>
      </c>
      <c r="I59" s="349" t="s">
        <v>581</v>
      </c>
      <c r="J59" s="349" t="s">
        <v>582</v>
      </c>
      <c r="K59" s="349" t="s">
        <v>585</v>
      </c>
      <c r="L59" s="349">
        <v>100</v>
      </c>
      <c r="M59" s="351" t="s">
        <v>403</v>
      </c>
    </row>
    <row r="60" spans="1:13">
      <c r="A60" s="352" t="s">
        <v>417</v>
      </c>
      <c r="B60" s="353">
        <v>6.75</v>
      </c>
      <c r="C60" s="150">
        <v>3</v>
      </c>
      <c r="D60" s="150">
        <v>3.5</v>
      </c>
      <c r="E60" s="353">
        <v>44</v>
      </c>
      <c r="F60" s="20">
        <v>57.25</v>
      </c>
      <c r="G60" s="150" t="str">
        <f t="shared" ref="G60:G64" si="4">IF(F60&gt;=91,"A1",IF(F60&gt;=81,"A2",IF(F60&gt;=71,"B1",IF(F60&gt;=61,"B2",IF(F60&gt;=51,"C1",IF(F60&gt;=41,"C2",IF(F60&gt;=33,"D","E")))))))</f>
        <v>C1</v>
      </c>
      <c r="H60" s="150">
        <v>5.75</v>
      </c>
      <c r="I60" s="150">
        <v>3.5</v>
      </c>
      <c r="J60" s="150">
        <v>3</v>
      </c>
      <c r="K60" s="20">
        <v>34</v>
      </c>
      <c r="L60" s="20">
        <f>SUM(H60:K60)</f>
        <v>46.25</v>
      </c>
      <c r="M60" s="150" t="str">
        <f>IF(L60&gt;=91,"A1",IF(L60&gt;=81,"A2",IF(L60&gt;=71,"B1",IF(L60&gt;=61,"B2",IF(L60&gt;=51,"C1",IF(L60&gt;=41,"C2",IF(L60&gt;=33,"D","E")))))))</f>
        <v>C2</v>
      </c>
    </row>
    <row r="61" spans="1:13">
      <c r="A61" s="352" t="s">
        <v>418</v>
      </c>
      <c r="B61" s="28">
        <v>4.5</v>
      </c>
      <c r="C61" s="150">
        <v>4</v>
      </c>
      <c r="D61" s="350">
        <v>3</v>
      </c>
      <c r="E61" s="150">
        <v>43</v>
      </c>
      <c r="F61" s="20">
        <f t="shared" ref="F61:F62" si="5">(B61+C61+D61+E61)</f>
        <v>54.5</v>
      </c>
      <c r="G61" s="150" t="str">
        <f t="shared" si="4"/>
        <v>C1</v>
      </c>
      <c r="H61" s="150">
        <v>7</v>
      </c>
      <c r="I61" s="150">
        <v>4</v>
      </c>
      <c r="J61" s="150">
        <v>3</v>
      </c>
      <c r="K61" s="150">
        <v>36</v>
      </c>
      <c r="L61" s="20">
        <f t="shared" ref="L61:L64" si="6">SUM(H61:K61)</f>
        <v>50</v>
      </c>
      <c r="M61" s="150" t="str">
        <f t="shared" ref="M61:M64" si="7">IF(L61&gt;=91,"A1",IF(L61&gt;=81,"A2",IF(L61&gt;=71,"B1",IF(L61&gt;=61,"B2",IF(L61&gt;=51,"C1",IF(L61&gt;=41,"C2",IF(L61&gt;=33,"D","E")))))))</f>
        <v>C2</v>
      </c>
    </row>
    <row r="62" spans="1:13">
      <c r="A62" s="352" t="s">
        <v>586</v>
      </c>
      <c r="B62" s="150">
        <v>7.5</v>
      </c>
      <c r="C62" s="150">
        <v>3.5</v>
      </c>
      <c r="D62" s="150">
        <v>4</v>
      </c>
      <c r="E62" s="150">
        <v>26.5</v>
      </c>
      <c r="F62" s="150">
        <f t="shared" si="5"/>
        <v>41.5</v>
      </c>
      <c r="G62" s="150" t="str">
        <f t="shared" si="4"/>
        <v>C2</v>
      </c>
      <c r="H62" s="150">
        <v>6.75</v>
      </c>
      <c r="I62" s="150">
        <v>4</v>
      </c>
      <c r="J62" s="150">
        <v>3</v>
      </c>
      <c r="K62" s="150">
        <v>27.5</v>
      </c>
      <c r="L62" s="20">
        <f t="shared" si="6"/>
        <v>41.25</v>
      </c>
      <c r="M62" s="150" t="str">
        <f t="shared" si="7"/>
        <v>C2</v>
      </c>
    </row>
    <row r="63" spans="1:13" ht="15.75">
      <c r="A63" s="352" t="s">
        <v>420</v>
      </c>
      <c r="B63" s="150">
        <v>3.5</v>
      </c>
      <c r="C63" s="150">
        <v>2</v>
      </c>
      <c r="D63" s="150">
        <v>2</v>
      </c>
      <c r="E63" s="150">
        <v>28.5</v>
      </c>
      <c r="F63" s="150">
        <v>36</v>
      </c>
      <c r="G63" s="150" t="str">
        <f t="shared" si="4"/>
        <v>D</v>
      </c>
      <c r="H63" s="86">
        <v>4.5</v>
      </c>
      <c r="I63" s="397">
        <v>4</v>
      </c>
      <c r="J63" s="397">
        <v>3</v>
      </c>
      <c r="K63" s="121">
        <v>27</v>
      </c>
      <c r="L63" s="20">
        <f t="shared" si="6"/>
        <v>38.5</v>
      </c>
      <c r="M63" s="150" t="str">
        <f t="shared" si="7"/>
        <v>D</v>
      </c>
    </row>
    <row r="64" spans="1:13">
      <c r="A64" s="352" t="s">
        <v>470</v>
      </c>
      <c r="B64" s="150">
        <v>4</v>
      </c>
      <c r="C64" s="150">
        <v>3</v>
      </c>
      <c r="D64" s="150">
        <v>3</v>
      </c>
      <c r="E64" s="150">
        <v>23.5</v>
      </c>
      <c r="F64" s="20">
        <v>33.5</v>
      </c>
      <c r="G64" s="150" t="str">
        <f t="shared" si="4"/>
        <v>D</v>
      </c>
      <c r="H64" s="150">
        <v>8</v>
      </c>
      <c r="I64" s="150">
        <v>3.5</v>
      </c>
      <c r="J64" s="150">
        <v>3.5</v>
      </c>
      <c r="K64" s="150">
        <v>25.5</v>
      </c>
      <c r="L64" s="20">
        <f t="shared" si="6"/>
        <v>40.5</v>
      </c>
      <c r="M64" s="150" t="str">
        <f t="shared" si="7"/>
        <v>D</v>
      </c>
    </row>
    <row r="65" spans="1:13" ht="15.75">
      <c r="A65" s="352" t="s">
        <v>587</v>
      </c>
      <c r="B65" s="6"/>
      <c r="C65" s="6"/>
      <c r="D65" s="6"/>
      <c r="E65" s="18">
        <v>23</v>
      </c>
      <c r="F65" s="121"/>
      <c r="G65" s="6"/>
      <c r="H65" s="6"/>
      <c r="I65" s="6"/>
      <c r="J65" s="6"/>
      <c r="K65" s="150">
        <v>30</v>
      </c>
      <c r="L65" s="6"/>
      <c r="M65" s="358"/>
    </row>
    <row r="66" spans="1:13" ht="26.25">
      <c r="A66" s="10" t="s">
        <v>588</v>
      </c>
      <c r="B66" s="10"/>
      <c r="C66" s="359" t="s">
        <v>589</v>
      </c>
      <c r="D66" s="360">
        <f>(F60+F61+F62+F63+F64)</f>
        <v>222.75</v>
      </c>
      <c r="E66" s="360"/>
      <c r="F66" s="359" t="s">
        <v>590</v>
      </c>
      <c r="G66" s="360">
        <f>(D66/500)*100</f>
        <v>44.55</v>
      </c>
      <c r="H66" s="360"/>
      <c r="I66" s="361"/>
      <c r="J66" s="362" t="s">
        <v>591</v>
      </c>
      <c r="K66" s="362"/>
      <c r="L66" s="242" t="str">
        <f>IF(G66&gt;=91,"A1",IF(G66&gt;=81,"A2",IF(G66&gt;=71,"B1",IF(G66&gt;=61,"B2",IF(G66&gt;=51,"C1",IF(G66&gt;=41,"C2",IF(G66&gt;=33,"D","E")))))))</f>
        <v>C2</v>
      </c>
      <c r="M66" s="242" t="str">
        <f t="shared" ref="M66:M68" si="8">IF(K66&gt;=91,"A1",IF(K66&gt;=81,"A2",IF(K66&gt;=71,"B1",IF(K66&gt;=61,"B2",IF(K66&gt;=51,"C1",IF(K66&gt;=41,"C2",IF(K66&gt;=33,"D","E")))))))</f>
        <v>E</v>
      </c>
    </row>
    <row r="67" spans="1:13" ht="26.25">
      <c r="A67" s="363" t="s">
        <v>592</v>
      </c>
      <c r="B67" s="10"/>
      <c r="C67" s="359" t="s">
        <v>593</v>
      </c>
      <c r="D67" s="360">
        <f>(L60+L61+L62+L63+L64)</f>
        <v>216.5</v>
      </c>
      <c r="E67" s="360"/>
      <c r="F67" s="359" t="s">
        <v>594</v>
      </c>
      <c r="G67" s="360">
        <f>D67/500*100</f>
        <v>43.3</v>
      </c>
      <c r="H67" s="364"/>
      <c r="I67" s="365"/>
      <c r="J67" s="362" t="s">
        <v>595</v>
      </c>
      <c r="K67" s="362"/>
      <c r="L67" s="242" t="str">
        <f>IF(G67&gt;=91,"A1",IF(G67&gt;=81,"A2",IF(G67&gt;=71,"B1",IF(G67&gt;=61,"B2",IF(G67&gt;=51,"C1",IF(G67&gt;=41,"C2",IF(G67&gt;=33,"D","E")))))))</f>
        <v>C2</v>
      </c>
      <c r="M67" s="242" t="str">
        <f t="shared" si="8"/>
        <v>E</v>
      </c>
    </row>
    <row r="68" spans="1:13">
      <c r="A68" s="366" t="s">
        <v>596</v>
      </c>
      <c r="B68" s="366"/>
      <c r="C68" s="366">
        <f>(D66+D67)</f>
        <v>439.25</v>
      </c>
      <c r="D68" s="367"/>
      <c r="E68" s="367"/>
      <c r="F68" s="366" t="s">
        <v>597</v>
      </c>
      <c r="G68" s="366"/>
      <c r="H68" s="366"/>
      <c r="I68" s="368">
        <f>(C68/1000)*100</f>
        <v>43.924999999999997</v>
      </c>
      <c r="J68" s="366" t="s">
        <v>598</v>
      </c>
      <c r="K68" s="366"/>
      <c r="L68" s="367" t="str">
        <f>IF(I68&gt;=91,"A1",IF(I68&gt;=81,"A2",IF(I68&gt;=71,"B1",IF(I68&gt;=61,"B2",IF(I68&gt;=51,"C1",IF(I68&gt;=41,"C2",IF(I68&gt;=33,"D","E")))))))</f>
        <v>C2</v>
      </c>
      <c r="M68" s="367" t="str">
        <f t="shared" si="8"/>
        <v>E</v>
      </c>
    </row>
    <row r="69" spans="1:13">
      <c r="A69" s="369" t="s">
        <v>599</v>
      </c>
      <c r="B69" s="370"/>
      <c r="C69" s="370"/>
      <c r="D69" s="370"/>
      <c r="E69" s="370"/>
      <c r="F69" s="370"/>
      <c r="G69" s="370"/>
      <c r="H69" s="370"/>
      <c r="I69" s="370"/>
      <c r="J69" s="370"/>
      <c r="K69" s="370"/>
      <c r="L69" s="370"/>
      <c r="M69" s="371"/>
    </row>
    <row r="70" spans="1:13">
      <c r="A70" s="346" t="s">
        <v>600</v>
      </c>
      <c r="B70" s="242"/>
      <c r="C70" s="242"/>
      <c r="D70" s="242"/>
      <c r="E70" s="242"/>
      <c r="F70" s="242"/>
      <c r="G70" s="242"/>
      <c r="H70" s="242"/>
      <c r="I70" s="242"/>
      <c r="J70" s="242"/>
      <c r="K70" s="242"/>
      <c r="L70" s="242"/>
      <c r="M70" s="347"/>
    </row>
    <row r="71" spans="1:13">
      <c r="A71" s="346" t="s">
        <v>601</v>
      </c>
      <c r="B71" s="242"/>
      <c r="C71" s="242"/>
      <c r="D71" s="242"/>
      <c r="E71" s="242"/>
      <c r="F71" s="242" t="s">
        <v>602</v>
      </c>
      <c r="G71" s="242"/>
      <c r="H71" s="242"/>
      <c r="I71" s="242"/>
      <c r="J71" s="242"/>
      <c r="K71" s="242" t="s">
        <v>603</v>
      </c>
      <c r="L71" s="242"/>
      <c r="M71" s="347"/>
    </row>
    <row r="72" spans="1:13">
      <c r="A72" s="345" t="s">
        <v>604</v>
      </c>
      <c r="B72" s="197"/>
      <c r="C72" s="197"/>
      <c r="D72" s="197"/>
      <c r="E72" s="197"/>
      <c r="F72" s="242" t="s">
        <v>605</v>
      </c>
      <c r="G72" s="242"/>
      <c r="H72" s="242"/>
      <c r="I72" s="242"/>
      <c r="J72" s="242"/>
      <c r="K72" s="242" t="s">
        <v>605</v>
      </c>
      <c r="L72" s="242"/>
      <c r="M72" s="347"/>
    </row>
    <row r="73" spans="1:13">
      <c r="A73" s="346" t="s">
        <v>606</v>
      </c>
      <c r="B73" s="242"/>
      <c r="C73" s="242"/>
      <c r="D73" s="242"/>
      <c r="E73" s="242"/>
      <c r="F73" s="242"/>
      <c r="G73" s="242"/>
      <c r="H73" s="242"/>
      <c r="I73" s="242"/>
      <c r="J73" s="242"/>
      <c r="K73" s="242"/>
      <c r="L73" s="242"/>
      <c r="M73" s="347"/>
    </row>
    <row r="74" spans="1:13">
      <c r="A74" s="346" t="s">
        <v>601</v>
      </c>
      <c r="B74" s="242"/>
      <c r="C74" s="242"/>
      <c r="D74" s="242"/>
      <c r="E74" s="242"/>
      <c r="F74" s="242" t="s">
        <v>602</v>
      </c>
      <c r="G74" s="242"/>
      <c r="H74" s="242"/>
      <c r="I74" s="242"/>
      <c r="J74" s="242"/>
      <c r="K74" s="242" t="s">
        <v>603</v>
      </c>
      <c r="L74" s="242"/>
      <c r="M74" s="347"/>
    </row>
    <row r="75" spans="1:13">
      <c r="A75" s="339" t="s">
        <v>607</v>
      </c>
      <c r="B75" s="340"/>
      <c r="C75" s="340"/>
      <c r="D75" s="340"/>
      <c r="E75" s="340"/>
      <c r="F75" s="242" t="s">
        <v>605</v>
      </c>
      <c r="G75" s="242"/>
      <c r="H75" s="242"/>
      <c r="I75" s="242"/>
      <c r="J75" s="242"/>
      <c r="K75" s="242" t="s">
        <v>605</v>
      </c>
      <c r="L75" s="242"/>
      <c r="M75" s="347"/>
    </row>
    <row r="76" spans="1:13">
      <c r="A76" s="339" t="s">
        <v>608</v>
      </c>
      <c r="B76" s="340"/>
      <c r="C76" s="340"/>
      <c r="D76" s="340"/>
      <c r="E76" s="340"/>
      <c r="F76" s="242" t="s">
        <v>605</v>
      </c>
      <c r="G76" s="242"/>
      <c r="H76" s="242"/>
      <c r="I76" s="242"/>
      <c r="J76" s="242"/>
      <c r="K76" s="242" t="s">
        <v>605</v>
      </c>
      <c r="L76" s="242"/>
      <c r="M76" s="347"/>
    </row>
    <row r="77" spans="1:13">
      <c r="A77" s="336" t="s">
        <v>609</v>
      </c>
      <c r="B77" s="337"/>
      <c r="C77" s="337"/>
      <c r="D77" s="337"/>
      <c r="E77" s="342"/>
      <c r="F77" s="329" t="s">
        <v>605</v>
      </c>
      <c r="G77" s="330"/>
      <c r="H77" s="330"/>
      <c r="I77" s="330"/>
      <c r="J77" s="331"/>
      <c r="K77" s="329" t="s">
        <v>605</v>
      </c>
      <c r="L77" s="330"/>
      <c r="M77" s="335"/>
    </row>
    <row r="78" spans="1:13">
      <c r="A78" s="336" t="s">
        <v>610</v>
      </c>
      <c r="B78" s="337"/>
      <c r="C78" s="337"/>
      <c r="D78" s="337"/>
      <c r="E78" s="342"/>
      <c r="F78" s="329" t="s">
        <v>605</v>
      </c>
      <c r="G78" s="330"/>
      <c r="H78" s="330"/>
      <c r="I78" s="330"/>
      <c r="J78" s="331"/>
      <c r="K78" s="329" t="s">
        <v>605</v>
      </c>
      <c r="L78" s="330"/>
      <c r="M78" s="335"/>
    </row>
    <row r="79" spans="1:13">
      <c r="A79" s="346" t="s">
        <v>611</v>
      </c>
      <c r="B79" s="242"/>
      <c r="C79" s="242"/>
      <c r="D79" s="242"/>
      <c r="E79" s="242"/>
      <c r="F79" s="242"/>
      <c r="G79" s="242"/>
      <c r="H79" s="242"/>
      <c r="I79" s="242"/>
      <c r="J79" s="242"/>
      <c r="K79" s="242"/>
      <c r="L79" s="242"/>
      <c r="M79" s="347"/>
    </row>
    <row r="80" spans="1:13">
      <c r="A80" s="346" t="s">
        <v>601</v>
      </c>
      <c r="B80" s="242"/>
      <c r="C80" s="242"/>
      <c r="D80" s="242"/>
      <c r="E80" s="242"/>
      <c r="F80" s="242" t="s">
        <v>602</v>
      </c>
      <c r="G80" s="242"/>
      <c r="H80" s="242"/>
      <c r="I80" s="242"/>
      <c r="J80" s="242"/>
      <c r="K80" s="242" t="s">
        <v>603</v>
      </c>
      <c r="L80" s="242"/>
      <c r="M80" s="347"/>
    </row>
    <row r="81" spans="1:13">
      <c r="A81" s="345" t="s">
        <v>555</v>
      </c>
      <c r="B81" s="197"/>
      <c r="C81" s="197"/>
      <c r="D81" s="197"/>
      <c r="E81" s="197"/>
      <c r="F81" s="197"/>
      <c r="G81" s="372">
        <v>178</v>
      </c>
      <c r="H81" s="372"/>
      <c r="I81" s="372"/>
      <c r="J81" s="372"/>
      <c r="K81" s="372"/>
      <c r="L81" s="372"/>
      <c r="M81" s="373"/>
    </row>
    <row r="82" spans="1:13">
      <c r="A82" s="352" t="s">
        <v>612</v>
      </c>
      <c r="B82" s="329" t="s">
        <v>640</v>
      </c>
      <c r="C82" s="374"/>
      <c r="D82" s="374"/>
      <c r="E82" s="374"/>
      <c r="F82" s="374"/>
      <c r="G82" s="374"/>
      <c r="H82" s="374"/>
      <c r="I82" s="374"/>
      <c r="J82" s="374"/>
      <c r="K82" s="374"/>
      <c r="L82" s="374"/>
      <c r="M82" s="375"/>
    </row>
    <row r="83" spans="1:13">
      <c r="A83" s="352" t="s">
        <v>614</v>
      </c>
      <c r="B83" s="329" t="s">
        <v>641</v>
      </c>
      <c r="C83" s="374"/>
      <c r="D83" s="374"/>
      <c r="E83" s="374"/>
      <c r="F83" s="374"/>
      <c r="G83" s="374"/>
      <c r="H83" s="374"/>
      <c r="I83" s="374"/>
      <c r="J83" s="374"/>
      <c r="K83" s="374"/>
      <c r="L83" s="374"/>
      <c r="M83" s="375"/>
    </row>
    <row r="84" spans="1:13">
      <c r="A84" s="346" t="s">
        <v>616</v>
      </c>
      <c r="B84" s="242"/>
      <c r="C84" s="242"/>
      <c r="D84" s="372"/>
      <c r="E84" s="372"/>
      <c r="F84" s="372"/>
      <c r="G84" s="372"/>
      <c r="H84" s="372"/>
      <c r="I84" s="372"/>
      <c r="J84" s="242" t="s">
        <v>617</v>
      </c>
      <c r="K84" s="242"/>
      <c r="L84" s="242"/>
      <c r="M84" s="347"/>
    </row>
    <row r="85" spans="1:13">
      <c r="A85" s="346"/>
      <c r="B85" s="242"/>
      <c r="C85" s="242"/>
      <c r="D85" s="372"/>
      <c r="E85" s="372"/>
      <c r="F85" s="372"/>
      <c r="G85" s="372"/>
      <c r="H85" s="372"/>
      <c r="I85" s="372"/>
      <c r="J85" s="242"/>
      <c r="K85" s="242"/>
      <c r="L85" s="242"/>
      <c r="M85" s="347"/>
    </row>
    <row r="86" spans="1:13">
      <c r="A86" s="346"/>
      <c r="B86" s="242"/>
      <c r="C86" s="242"/>
      <c r="D86" s="372"/>
      <c r="E86" s="372"/>
      <c r="F86" s="372"/>
      <c r="G86" s="372"/>
      <c r="H86" s="372"/>
      <c r="I86" s="372"/>
      <c r="J86" s="242"/>
      <c r="K86" s="242"/>
      <c r="L86" s="242"/>
      <c r="M86" s="347"/>
    </row>
    <row r="87" spans="1:13">
      <c r="A87" s="346"/>
      <c r="B87" s="242"/>
      <c r="C87" s="242"/>
      <c r="D87" s="372"/>
      <c r="E87" s="372"/>
      <c r="F87" s="372"/>
      <c r="G87" s="372"/>
      <c r="H87" s="372"/>
      <c r="I87" s="372"/>
      <c r="J87" s="242"/>
      <c r="K87" s="242"/>
      <c r="L87" s="242"/>
      <c r="M87" s="347"/>
    </row>
    <row r="88" spans="1:13">
      <c r="A88" s="376" t="s">
        <v>618</v>
      </c>
      <c r="B88" s="377"/>
      <c r="C88" s="377"/>
      <c r="D88" s="377"/>
      <c r="E88" s="377"/>
      <c r="F88" s="377"/>
      <c r="G88" s="377"/>
      <c r="H88" s="378" t="s">
        <v>619</v>
      </c>
      <c r="I88" s="379"/>
      <c r="J88" s="379"/>
      <c r="K88" s="379"/>
      <c r="L88" s="379"/>
      <c r="M88" s="380"/>
    </row>
    <row r="89" spans="1:13">
      <c r="A89" s="381" t="s">
        <v>620</v>
      </c>
      <c r="B89" s="377" t="s">
        <v>416</v>
      </c>
      <c r="C89" s="377"/>
      <c r="D89" s="382" t="s">
        <v>620</v>
      </c>
      <c r="E89" s="383"/>
      <c r="F89" s="377" t="s">
        <v>416</v>
      </c>
      <c r="G89" s="377"/>
      <c r="H89" s="384"/>
      <c r="I89" s="384"/>
      <c r="J89" s="385" t="s">
        <v>621</v>
      </c>
      <c r="K89" s="384"/>
      <c r="L89" s="385" t="s">
        <v>416</v>
      </c>
      <c r="M89" s="386"/>
    </row>
    <row r="90" spans="1:13">
      <c r="A90" s="387" t="s">
        <v>622</v>
      </c>
      <c r="B90" s="388" t="s">
        <v>623</v>
      </c>
      <c r="C90" s="388"/>
      <c r="D90" s="388" t="s">
        <v>624</v>
      </c>
      <c r="E90" s="388"/>
      <c r="F90" s="388" t="s">
        <v>625</v>
      </c>
      <c r="G90" s="388"/>
      <c r="H90" s="384"/>
      <c r="I90" s="384"/>
      <c r="J90" s="389">
        <v>3</v>
      </c>
      <c r="K90" s="390"/>
      <c r="L90" s="383" t="s">
        <v>605</v>
      </c>
      <c r="M90" s="386"/>
    </row>
    <row r="91" spans="1:13">
      <c r="A91" s="387" t="s">
        <v>626</v>
      </c>
      <c r="B91" s="388" t="s">
        <v>627</v>
      </c>
      <c r="C91" s="388"/>
      <c r="D91" s="388" t="s">
        <v>628</v>
      </c>
      <c r="E91" s="388"/>
      <c r="F91" s="388" t="s">
        <v>629</v>
      </c>
      <c r="G91" s="388"/>
      <c r="H91" s="384"/>
      <c r="I91" s="384"/>
      <c r="J91" s="389">
        <v>2</v>
      </c>
      <c r="K91" s="390"/>
      <c r="L91" s="383" t="s">
        <v>630</v>
      </c>
      <c r="M91" s="386"/>
    </row>
    <row r="92" spans="1:13">
      <c r="A92" s="387" t="s">
        <v>631</v>
      </c>
      <c r="B92" s="388" t="s">
        <v>632</v>
      </c>
      <c r="C92" s="388"/>
      <c r="D92" s="388" t="s">
        <v>633</v>
      </c>
      <c r="E92" s="388"/>
      <c r="F92" s="388" t="s">
        <v>634</v>
      </c>
      <c r="G92" s="388"/>
      <c r="H92" s="384"/>
      <c r="I92" s="384"/>
      <c r="J92" s="389">
        <v>1</v>
      </c>
      <c r="K92" s="390"/>
      <c r="L92" s="383" t="s">
        <v>635</v>
      </c>
      <c r="M92" s="386"/>
    </row>
    <row r="93" spans="1:13" ht="15.75" thickBot="1">
      <c r="A93" s="391" t="s">
        <v>636</v>
      </c>
      <c r="B93" s="392" t="s">
        <v>637</v>
      </c>
      <c r="C93" s="392"/>
      <c r="D93" s="392" t="s">
        <v>638</v>
      </c>
      <c r="E93" s="392"/>
      <c r="F93" s="392" t="s">
        <v>639</v>
      </c>
      <c r="G93" s="392"/>
      <c r="H93" s="393"/>
      <c r="I93" s="393"/>
      <c r="J93" s="393"/>
      <c r="K93" s="393"/>
      <c r="L93" s="393"/>
      <c r="M93" s="394"/>
    </row>
    <row r="94" spans="1:13" ht="15.75" thickBot="1"/>
    <row r="95" spans="1:13" ht="15.75">
      <c r="A95" s="320"/>
      <c r="B95" s="321" t="s">
        <v>558</v>
      </c>
      <c r="C95" s="321"/>
      <c r="D95" s="321"/>
      <c r="E95" s="321"/>
      <c r="F95" s="321"/>
      <c r="G95" s="321"/>
      <c r="H95" s="321"/>
      <c r="I95" s="322"/>
      <c r="J95" s="323" t="s">
        <v>559</v>
      </c>
      <c r="K95" s="321"/>
      <c r="L95" s="321"/>
      <c r="M95" s="324"/>
    </row>
    <row r="96" spans="1:13" ht="21">
      <c r="A96" s="325" t="s">
        <v>560</v>
      </c>
      <c r="B96" s="201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2"/>
    </row>
    <row r="97" spans="1:13" ht="21">
      <c r="A97" s="326"/>
      <c r="B97" s="327" t="s">
        <v>561</v>
      </c>
      <c r="C97" s="327"/>
      <c r="D97" s="327"/>
      <c r="E97" s="328"/>
      <c r="F97" s="297" t="s">
        <v>562</v>
      </c>
      <c r="G97" s="297"/>
      <c r="H97" s="329" t="s">
        <v>563</v>
      </c>
      <c r="I97" s="330"/>
      <c r="J97" s="331"/>
      <c r="K97" s="332" t="s">
        <v>564</v>
      </c>
      <c r="L97" s="10"/>
      <c r="M97" s="333"/>
    </row>
    <row r="98" spans="1:13">
      <c r="A98" s="334" t="s">
        <v>565</v>
      </c>
      <c r="B98" s="330"/>
      <c r="C98" s="330"/>
      <c r="D98" s="330"/>
      <c r="E98" s="330"/>
      <c r="F98" s="330"/>
      <c r="G98" s="330"/>
      <c r="H98" s="330"/>
      <c r="I98" s="330"/>
      <c r="J98" s="330"/>
      <c r="K98" s="330"/>
      <c r="L98" s="330"/>
      <c r="M98" s="335"/>
    </row>
    <row r="99" spans="1:13">
      <c r="A99" s="336" t="s">
        <v>566</v>
      </c>
      <c r="B99" s="337"/>
      <c r="C99" s="337"/>
      <c r="D99" s="337"/>
      <c r="E99" s="337"/>
      <c r="F99" s="337"/>
      <c r="G99" s="337"/>
      <c r="H99" s="337"/>
      <c r="I99" s="337"/>
      <c r="J99" s="337"/>
      <c r="K99" s="337"/>
      <c r="L99" s="337"/>
      <c r="M99" s="338"/>
    </row>
    <row r="100" spans="1:13">
      <c r="A100" s="339" t="s">
        <v>567</v>
      </c>
      <c r="B100" s="340"/>
      <c r="C100" s="341" t="s">
        <v>63</v>
      </c>
      <c r="D100" s="337"/>
      <c r="E100" s="337"/>
      <c r="F100" s="337"/>
      <c r="G100" s="342"/>
      <c r="H100" s="148" t="s">
        <v>569</v>
      </c>
      <c r="I100" s="343"/>
      <c r="J100" s="197">
        <v>3</v>
      </c>
      <c r="K100" s="197"/>
      <c r="L100" s="197"/>
      <c r="M100" s="198"/>
    </row>
    <row r="101" spans="1:13">
      <c r="A101" s="339" t="s">
        <v>570</v>
      </c>
      <c r="B101" s="340"/>
      <c r="C101" s="341" t="s">
        <v>3</v>
      </c>
      <c r="D101" s="337"/>
      <c r="E101" s="337"/>
      <c r="F101" s="337"/>
      <c r="G101" s="342"/>
      <c r="H101" s="148" t="s">
        <v>571</v>
      </c>
      <c r="I101" s="343"/>
      <c r="J101" s="197" t="s">
        <v>479</v>
      </c>
      <c r="K101" s="197"/>
      <c r="L101" s="197"/>
      <c r="M101" s="198"/>
    </row>
    <row r="102" spans="1:13">
      <c r="A102" s="339" t="s">
        <v>572</v>
      </c>
      <c r="B102" s="340"/>
      <c r="C102" s="344">
        <v>40121</v>
      </c>
      <c r="D102" s="337"/>
      <c r="E102" s="337"/>
      <c r="F102" s="337"/>
      <c r="G102" s="342"/>
      <c r="H102" s="148" t="s">
        <v>573</v>
      </c>
      <c r="I102" s="343"/>
      <c r="J102" s="197">
        <v>7006858930</v>
      </c>
      <c r="K102" s="197"/>
      <c r="L102" s="197"/>
      <c r="M102" s="198"/>
    </row>
    <row r="103" spans="1:13">
      <c r="A103" s="339" t="s">
        <v>574</v>
      </c>
      <c r="B103" s="340"/>
      <c r="C103" s="341" t="s">
        <v>67</v>
      </c>
      <c r="D103" s="337"/>
      <c r="E103" s="337"/>
      <c r="F103" s="337"/>
      <c r="G103" s="342"/>
      <c r="H103" s="345" t="s">
        <v>466</v>
      </c>
      <c r="I103" s="197"/>
      <c r="J103" s="197" t="s">
        <v>68</v>
      </c>
      <c r="K103" s="197"/>
      <c r="L103" s="197"/>
      <c r="M103" s="198"/>
    </row>
    <row r="104" spans="1:13">
      <c r="A104" s="346" t="s">
        <v>576</v>
      </c>
      <c r="B104" s="242"/>
      <c r="C104" s="242"/>
      <c r="D104" s="242"/>
      <c r="E104" s="242"/>
      <c r="F104" s="242"/>
      <c r="G104" s="242"/>
      <c r="H104" s="242"/>
      <c r="I104" s="242"/>
      <c r="J104" s="242"/>
      <c r="K104" s="242"/>
      <c r="L104" s="242"/>
      <c r="M104" s="347"/>
    </row>
    <row r="105" spans="1:13">
      <c r="A105" s="348" t="s">
        <v>577</v>
      </c>
      <c r="B105" s="242" t="s">
        <v>578</v>
      </c>
      <c r="C105" s="242"/>
      <c r="D105" s="242"/>
      <c r="E105" s="242"/>
      <c r="F105" s="242"/>
      <c r="G105" s="242"/>
      <c r="H105" s="242" t="s">
        <v>579</v>
      </c>
      <c r="I105" s="242"/>
      <c r="J105" s="242"/>
      <c r="K105" s="242"/>
      <c r="L105" s="242"/>
      <c r="M105" s="347"/>
    </row>
    <row r="106" spans="1:13" ht="30">
      <c r="A106" s="348"/>
      <c r="B106" s="349" t="s">
        <v>580</v>
      </c>
      <c r="C106" s="349" t="s">
        <v>581</v>
      </c>
      <c r="D106" s="349" t="s">
        <v>582</v>
      </c>
      <c r="E106" s="349" t="s">
        <v>583</v>
      </c>
      <c r="F106" s="349">
        <v>100</v>
      </c>
      <c r="G106" s="350" t="s">
        <v>403</v>
      </c>
      <c r="H106" s="349" t="s">
        <v>584</v>
      </c>
      <c r="I106" s="349" t="s">
        <v>581</v>
      </c>
      <c r="J106" s="349" t="s">
        <v>582</v>
      </c>
      <c r="K106" s="349" t="s">
        <v>585</v>
      </c>
      <c r="L106" s="349">
        <v>100</v>
      </c>
      <c r="M106" s="351" t="s">
        <v>403</v>
      </c>
    </row>
    <row r="107" spans="1:13">
      <c r="A107" s="352" t="s">
        <v>417</v>
      </c>
      <c r="B107" s="398">
        <v>7.25</v>
      </c>
      <c r="C107" s="76">
        <v>3</v>
      </c>
      <c r="D107" s="76">
        <v>3.5</v>
      </c>
      <c r="E107" s="353">
        <v>52</v>
      </c>
      <c r="F107" s="354">
        <v>65.75</v>
      </c>
      <c r="G107" s="150" t="str">
        <f t="shared" ref="G107:G111" si="9">IF(F107&gt;=91,"A1",IF(F107&gt;=81,"A2",IF(F107&gt;=71,"B1",IF(F107&gt;=61,"B2",IF(F107&gt;=51,"C1",IF(F107&gt;=41,"C2",IF(F107&gt;=33,"D","E")))))))</f>
        <v>B2</v>
      </c>
      <c r="H107" s="150">
        <v>7.5</v>
      </c>
      <c r="I107" s="150">
        <v>5</v>
      </c>
      <c r="J107" s="150">
        <v>4.5</v>
      </c>
      <c r="K107" s="20">
        <v>53</v>
      </c>
      <c r="L107" s="150">
        <f>SUM(H107:K107)</f>
        <v>70</v>
      </c>
      <c r="M107" s="150" t="str">
        <f>IF(L107&gt;=91,"A1",IF(L107&gt;=81,"A2",IF(L107&gt;=71,"B1",IF(L107&gt;=61,"B2",IF(L107&gt;=51,"C1",IF(L107&gt;=41,"C2",IF(L107&gt;=33,"D","E")))))))</f>
        <v>B2</v>
      </c>
    </row>
    <row r="108" spans="1:13">
      <c r="A108" s="352" t="s">
        <v>418</v>
      </c>
      <c r="B108" s="28">
        <v>7.5</v>
      </c>
      <c r="C108" s="76">
        <v>4</v>
      </c>
      <c r="D108" s="76">
        <v>4</v>
      </c>
      <c r="E108" s="76">
        <v>51.5</v>
      </c>
      <c r="F108" s="354">
        <v>67</v>
      </c>
      <c r="G108" s="150" t="str">
        <f t="shared" si="9"/>
        <v>B2</v>
      </c>
      <c r="H108" s="150">
        <v>8</v>
      </c>
      <c r="I108" s="150">
        <v>5</v>
      </c>
      <c r="J108" s="150">
        <v>4</v>
      </c>
      <c r="K108" s="150">
        <v>53</v>
      </c>
      <c r="L108" s="150">
        <f t="shared" ref="L108:L111" si="10">SUM(H108:K108)</f>
        <v>70</v>
      </c>
      <c r="M108" s="150" t="str">
        <f t="shared" ref="M108:M111" si="11">IF(L108&gt;=91,"A1",IF(L108&gt;=81,"A2",IF(L108&gt;=71,"B1",IF(L108&gt;=61,"B2",IF(L108&gt;=51,"C1",IF(L108&gt;=41,"C2",IF(L108&gt;=33,"D","E")))))))</f>
        <v>B2</v>
      </c>
    </row>
    <row r="109" spans="1:13">
      <c r="A109" s="352" t="s">
        <v>586</v>
      </c>
      <c r="B109" s="76">
        <v>8</v>
      </c>
      <c r="C109" s="76">
        <v>4</v>
      </c>
      <c r="D109" s="76">
        <v>4</v>
      </c>
      <c r="E109" s="76">
        <v>44.5</v>
      </c>
      <c r="F109" s="76">
        <v>60.5</v>
      </c>
      <c r="G109" s="150" t="str">
        <f t="shared" si="9"/>
        <v>C1</v>
      </c>
      <c r="H109" s="150">
        <v>9.5</v>
      </c>
      <c r="I109" s="150">
        <v>4</v>
      </c>
      <c r="J109" s="150">
        <v>4</v>
      </c>
      <c r="K109" s="121">
        <v>50.5</v>
      </c>
      <c r="L109" s="150">
        <f t="shared" si="10"/>
        <v>68</v>
      </c>
      <c r="M109" s="150" t="str">
        <f t="shared" si="11"/>
        <v>B2</v>
      </c>
    </row>
    <row r="110" spans="1:13" ht="15.75">
      <c r="A110" s="352" t="s">
        <v>420</v>
      </c>
      <c r="B110" s="76">
        <v>5.25</v>
      </c>
      <c r="C110" s="76">
        <v>3</v>
      </c>
      <c r="D110" s="76">
        <v>4</v>
      </c>
      <c r="E110" s="76">
        <v>43</v>
      </c>
      <c r="F110" s="76">
        <v>55.25</v>
      </c>
      <c r="G110" s="150" t="str">
        <f t="shared" si="9"/>
        <v>C1</v>
      </c>
      <c r="H110" s="86">
        <v>6.25</v>
      </c>
      <c r="I110" s="20">
        <v>4</v>
      </c>
      <c r="J110" s="20">
        <v>4</v>
      </c>
      <c r="K110" s="121">
        <v>45.5</v>
      </c>
      <c r="L110" s="150">
        <f t="shared" si="10"/>
        <v>59.75</v>
      </c>
      <c r="M110" s="150" t="str">
        <f t="shared" si="11"/>
        <v>C1</v>
      </c>
    </row>
    <row r="111" spans="1:13" ht="15.75">
      <c r="A111" s="352" t="s">
        <v>470</v>
      </c>
      <c r="B111" s="150">
        <v>7.25</v>
      </c>
      <c r="C111" s="76">
        <v>4</v>
      </c>
      <c r="D111" s="76">
        <v>3</v>
      </c>
      <c r="E111" s="76">
        <v>45</v>
      </c>
      <c r="F111" s="354">
        <v>59.25</v>
      </c>
      <c r="G111" s="150" t="str">
        <f t="shared" si="9"/>
        <v>C1</v>
      </c>
      <c r="H111" s="86">
        <v>7</v>
      </c>
      <c r="I111" s="150">
        <v>4</v>
      </c>
      <c r="J111" s="150">
        <v>4</v>
      </c>
      <c r="K111" s="150">
        <v>48.5</v>
      </c>
      <c r="L111" s="150">
        <f t="shared" si="10"/>
        <v>63.5</v>
      </c>
      <c r="M111" s="150" t="str">
        <f t="shared" si="11"/>
        <v>B2</v>
      </c>
    </row>
    <row r="112" spans="1:13">
      <c r="A112" s="352" t="s">
        <v>587</v>
      </c>
      <c r="B112" s="6"/>
      <c r="C112" s="6"/>
      <c r="D112" s="6"/>
      <c r="E112" s="357">
        <v>42</v>
      </c>
      <c r="F112" s="121">
        <v>42</v>
      </c>
      <c r="G112" s="150"/>
      <c r="H112" s="6"/>
      <c r="I112" s="6"/>
      <c r="J112" s="6"/>
      <c r="K112" s="150">
        <v>37</v>
      </c>
      <c r="L112" s="6"/>
      <c r="M112" s="358"/>
    </row>
    <row r="113" spans="1:13" ht="26.25">
      <c r="A113" s="10" t="s">
        <v>588</v>
      </c>
      <c r="B113" s="10"/>
      <c r="C113" s="359" t="s">
        <v>589</v>
      </c>
      <c r="D113" s="360">
        <f>(F107+F108+F109+F110+F111)</f>
        <v>307.75</v>
      </c>
      <c r="E113" s="360"/>
      <c r="F113" s="359" t="s">
        <v>590</v>
      </c>
      <c r="G113" s="360">
        <f>(D113/500)*100</f>
        <v>61.550000000000004</v>
      </c>
      <c r="H113" s="360"/>
      <c r="I113" s="361"/>
      <c r="J113" s="362" t="s">
        <v>591</v>
      </c>
      <c r="K113" s="362"/>
      <c r="L113" s="242" t="str">
        <f>IF(G113&gt;=91,"A1",IF(G113&gt;=81,"A2",IF(G113&gt;=71,"B1",IF(G113&gt;=61,"B2",IF(G113&gt;=51,"C1",IF(G113&gt;=41,"C2",IF(G113&gt;=33,"D","E")))))))</f>
        <v>B2</v>
      </c>
      <c r="M113" s="242" t="str">
        <f t="shared" ref="M113:M115" si="12">IF(K113&gt;=91,"A1",IF(K113&gt;=81,"A2",IF(K113&gt;=71,"B1",IF(K113&gt;=61,"B2",IF(K113&gt;=51,"C1",IF(K113&gt;=41,"C2",IF(K113&gt;=33,"D","E")))))))</f>
        <v>E</v>
      </c>
    </row>
    <row r="114" spans="1:13" ht="26.25">
      <c r="A114" s="363" t="s">
        <v>592</v>
      </c>
      <c r="B114" s="10"/>
      <c r="C114" s="359" t="s">
        <v>593</v>
      </c>
      <c r="D114" s="360">
        <f>(L107+L108+L109+L110+L111)</f>
        <v>331.25</v>
      </c>
      <c r="E114" s="360"/>
      <c r="F114" s="359" t="s">
        <v>594</v>
      </c>
      <c r="G114" s="360">
        <f>D114/500*100</f>
        <v>66.25</v>
      </c>
      <c r="H114" s="364"/>
      <c r="I114" s="365"/>
      <c r="J114" s="362" t="s">
        <v>595</v>
      </c>
      <c r="K114" s="362"/>
      <c r="L114" s="242" t="str">
        <f>IF(G114&gt;=91,"A1",IF(G114&gt;=81,"A2",IF(G114&gt;=71,"B1",IF(G114&gt;=61,"B2",IF(G114&gt;=51,"C1",IF(G114&gt;=41,"C2",IF(G114&gt;=33,"D","E")))))))</f>
        <v>B2</v>
      </c>
      <c r="M114" s="242" t="str">
        <f t="shared" si="12"/>
        <v>E</v>
      </c>
    </row>
    <row r="115" spans="1:13">
      <c r="A115" s="366" t="s">
        <v>596</v>
      </c>
      <c r="B115" s="366"/>
      <c r="C115" s="366">
        <f>(D113+D114)</f>
        <v>639</v>
      </c>
      <c r="D115" s="367"/>
      <c r="E115" s="367"/>
      <c r="F115" s="366" t="s">
        <v>597</v>
      </c>
      <c r="G115" s="366"/>
      <c r="H115" s="366"/>
      <c r="I115" s="368">
        <f>(C115/1000)*100</f>
        <v>63.9</v>
      </c>
      <c r="J115" s="366" t="s">
        <v>598</v>
      </c>
      <c r="K115" s="366"/>
      <c r="L115" s="367" t="str">
        <f>IF(I115&gt;=91,"A1",IF(I115&gt;=81,"A2",IF(I115&gt;=71,"B1",IF(I115&gt;=61,"B2",IF(I115&gt;=51,"C1",IF(I115&gt;=41,"C2",IF(I115&gt;=33,"D","E")))))))</f>
        <v>B2</v>
      </c>
      <c r="M115" s="367" t="str">
        <f t="shared" si="12"/>
        <v>E</v>
      </c>
    </row>
    <row r="116" spans="1:13">
      <c r="A116" s="369" t="s">
        <v>599</v>
      </c>
      <c r="B116" s="370"/>
      <c r="C116" s="370"/>
      <c r="D116" s="370"/>
      <c r="E116" s="370"/>
      <c r="F116" s="370"/>
      <c r="G116" s="370"/>
      <c r="H116" s="370"/>
      <c r="I116" s="370"/>
      <c r="J116" s="370"/>
      <c r="K116" s="370"/>
      <c r="L116" s="370"/>
      <c r="M116" s="371"/>
    </row>
    <row r="117" spans="1:13">
      <c r="A117" s="346" t="s">
        <v>600</v>
      </c>
      <c r="B117" s="242"/>
      <c r="C117" s="242"/>
      <c r="D117" s="242"/>
      <c r="E117" s="242"/>
      <c r="F117" s="242"/>
      <c r="G117" s="242"/>
      <c r="H117" s="242"/>
      <c r="I117" s="242"/>
      <c r="J117" s="242"/>
      <c r="K117" s="242"/>
      <c r="L117" s="242"/>
      <c r="M117" s="347"/>
    </row>
    <row r="118" spans="1:13">
      <c r="A118" s="346" t="s">
        <v>601</v>
      </c>
      <c r="B118" s="242"/>
      <c r="C118" s="242"/>
      <c r="D118" s="242"/>
      <c r="E118" s="242"/>
      <c r="F118" s="242" t="s">
        <v>602</v>
      </c>
      <c r="G118" s="242"/>
      <c r="H118" s="242"/>
      <c r="I118" s="242"/>
      <c r="J118" s="242"/>
      <c r="K118" s="242" t="s">
        <v>603</v>
      </c>
      <c r="L118" s="242"/>
      <c r="M118" s="347"/>
    </row>
    <row r="119" spans="1:13">
      <c r="A119" s="345" t="s">
        <v>604</v>
      </c>
      <c r="B119" s="197"/>
      <c r="C119" s="197"/>
      <c r="D119" s="197"/>
      <c r="E119" s="197"/>
      <c r="F119" s="372" t="s">
        <v>605</v>
      </c>
      <c r="G119" s="372"/>
      <c r="H119" s="372"/>
      <c r="I119" s="372"/>
      <c r="J119" s="372"/>
      <c r="K119" s="372" t="s">
        <v>605</v>
      </c>
      <c r="L119" s="372"/>
      <c r="M119" s="373"/>
    </row>
    <row r="120" spans="1:13">
      <c r="A120" s="346" t="s">
        <v>606</v>
      </c>
      <c r="B120" s="242"/>
      <c r="C120" s="242"/>
      <c r="D120" s="242"/>
      <c r="E120" s="242"/>
      <c r="F120" s="242"/>
      <c r="G120" s="242"/>
      <c r="H120" s="242"/>
      <c r="I120" s="242"/>
      <c r="J120" s="242"/>
      <c r="K120" s="242"/>
      <c r="L120" s="242"/>
      <c r="M120" s="347"/>
    </row>
    <row r="121" spans="1:13">
      <c r="A121" s="346" t="s">
        <v>601</v>
      </c>
      <c r="B121" s="242"/>
      <c r="C121" s="242"/>
      <c r="D121" s="242"/>
      <c r="E121" s="242"/>
      <c r="F121" s="242" t="s">
        <v>602</v>
      </c>
      <c r="G121" s="242"/>
      <c r="H121" s="242"/>
      <c r="I121" s="242"/>
      <c r="J121" s="242"/>
      <c r="K121" s="242" t="s">
        <v>603</v>
      </c>
      <c r="L121" s="242"/>
      <c r="M121" s="347"/>
    </row>
    <row r="122" spans="1:13">
      <c r="A122" s="339" t="s">
        <v>607</v>
      </c>
      <c r="B122" s="340"/>
      <c r="C122" s="340"/>
      <c r="D122" s="340"/>
      <c r="E122" s="340"/>
      <c r="F122" s="242" t="s">
        <v>605</v>
      </c>
      <c r="G122" s="242"/>
      <c r="H122" s="242"/>
      <c r="I122" s="242"/>
      <c r="J122" s="242"/>
      <c r="K122" s="242" t="s">
        <v>605</v>
      </c>
      <c r="L122" s="242"/>
      <c r="M122" s="347"/>
    </row>
    <row r="123" spans="1:13">
      <c r="A123" s="339" t="s">
        <v>608</v>
      </c>
      <c r="B123" s="340"/>
      <c r="C123" s="340"/>
      <c r="D123" s="340"/>
      <c r="E123" s="340"/>
      <c r="F123" s="242" t="s">
        <v>605</v>
      </c>
      <c r="G123" s="242"/>
      <c r="H123" s="242"/>
      <c r="I123" s="242"/>
      <c r="J123" s="242"/>
      <c r="K123" s="242" t="s">
        <v>605</v>
      </c>
      <c r="L123" s="242"/>
      <c r="M123" s="347"/>
    </row>
    <row r="124" spans="1:13">
      <c r="A124" s="336" t="s">
        <v>609</v>
      </c>
      <c r="B124" s="337"/>
      <c r="C124" s="337"/>
      <c r="D124" s="337"/>
      <c r="E124" s="342"/>
      <c r="F124" s="329" t="s">
        <v>605</v>
      </c>
      <c r="G124" s="330"/>
      <c r="H124" s="330"/>
      <c r="I124" s="330"/>
      <c r="J124" s="331"/>
      <c r="K124" s="329" t="s">
        <v>605</v>
      </c>
      <c r="L124" s="330"/>
      <c r="M124" s="335"/>
    </row>
    <row r="125" spans="1:13">
      <c r="A125" s="336" t="s">
        <v>610</v>
      </c>
      <c r="B125" s="337"/>
      <c r="C125" s="337"/>
      <c r="D125" s="337"/>
      <c r="E125" s="342"/>
      <c r="F125" s="329" t="s">
        <v>605</v>
      </c>
      <c r="G125" s="330"/>
      <c r="H125" s="330"/>
      <c r="I125" s="330"/>
      <c r="J125" s="331"/>
      <c r="K125" s="329" t="s">
        <v>605</v>
      </c>
      <c r="L125" s="330"/>
      <c r="M125" s="335"/>
    </row>
    <row r="126" spans="1:13">
      <c r="A126" s="346" t="s">
        <v>611</v>
      </c>
      <c r="B126" s="242"/>
      <c r="C126" s="242"/>
      <c r="D126" s="242"/>
      <c r="E126" s="242"/>
      <c r="F126" s="242"/>
      <c r="G126" s="242"/>
      <c r="H126" s="242"/>
      <c r="I126" s="242"/>
      <c r="J126" s="242"/>
      <c r="K126" s="242"/>
      <c r="L126" s="242"/>
      <c r="M126" s="347"/>
    </row>
    <row r="127" spans="1:13">
      <c r="A127" s="346" t="s">
        <v>601</v>
      </c>
      <c r="B127" s="242"/>
      <c r="C127" s="242"/>
      <c r="D127" s="242"/>
      <c r="E127" s="242"/>
      <c r="F127" s="242" t="s">
        <v>602</v>
      </c>
      <c r="G127" s="242"/>
      <c r="H127" s="242"/>
      <c r="I127" s="242"/>
      <c r="J127" s="242"/>
      <c r="K127" s="242" t="s">
        <v>603</v>
      </c>
      <c r="L127" s="242"/>
      <c r="M127" s="347"/>
    </row>
    <row r="128" spans="1:13">
      <c r="A128" s="345" t="s">
        <v>555</v>
      </c>
      <c r="B128" s="197"/>
      <c r="C128" s="197"/>
      <c r="D128" s="197"/>
      <c r="E128" s="197"/>
      <c r="F128" s="197"/>
      <c r="G128" s="372">
        <v>196</v>
      </c>
      <c r="H128" s="372"/>
      <c r="I128" s="372"/>
      <c r="J128" s="372"/>
      <c r="K128" s="372"/>
      <c r="L128" s="372"/>
      <c r="M128" s="373"/>
    </row>
    <row r="129" spans="1:13">
      <c r="A129" s="352" t="s">
        <v>612</v>
      </c>
      <c r="B129" s="329" t="s">
        <v>640</v>
      </c>
      <c r="C129" s="330"/>
      <c r="D129" s="330"/>
      <c r="E129" s="330"/>
      <c r="F129" s="330"/>
      <c r="G129" s="330"/>
      <c r="H129" s="330"/>
      <c r="I129" s="330"/>
      <c r="J129" s="330"/>
      <c r="K129" s="330"/>
      <c r="L129" s="330"/>
      <c r="M129" s="335"/>
    </row>
    <row r="130" spans="1:13">
      <c r="A130" s="352" t="s">
        <v>614</v>
      </c>
      <c r="B130" s="329" t="s">
        <v>641</v>
      </c>
      <c r="C130" s="374"/>
      <c r="D130" s="374"/>
      <c r="E130" s="374"/>
      <c r="F130" s="374"/>
      <c r="G130" s="374"/>
      <c r="H130" s="374"/>
      <c r="I130" s="374"/>
      <c r="J130" s="374"/>
      <c r="K130" s="374"/>
      <c r="L130" s="374"/>
      <c r="M130" s="375"/>
    </row>
    <row r="131" spans="1:13">
      <c r="A131" s="346" t="s">
        <v>616</v>
      </c>
      <c r="B131" s="242"/>
      <c r="C131" s="242"/>
      <c r="D131" s="372"/>
      <c r="E131" s="372"/>
      <c r="F131" s="372"/>
      <c r="G131" s="372"/>
      <c r="H131" s="372"/>
      <c r="I131" s="372"/>
      <c r="J131" s="242" t="s">
        <v>617</v>
      </c>
      <c r="K131" s="242"/>
      <c r="L131" s="242"/>
      <c r="M131" s="347"/>
    </row>
    <row r="132" spans="1:13">
      <c r="A132" s="346"/>
      <c r="B132" s="242"/>
      <c r="C132" s="242"/>
      <c r="D132" s="372"/>
      <c r="E132" s="372"/>
      <c r="F132" s="372"/>
      <c r="G132" s="372"/>
      <c r="H132" s="372"/>
      <c r="I132" s="372"/>
      <c r="J132" s="242"/>
      <c r="K132" s="242"/>
      <c r="L132" s="242"/>
      <c r="M132" s="347"/>
    </row>
    <row r="133" spans="1:13">
      <c r="A133" s="346"/>
      <c r="B133" s="242"/>
      <c r="C133" s="242"/>
      <c r="D133" s="372"/>
      <c r="E133" s="372"/>
      <c r="F133" s="372"/>
      <c r="G133" s="372"/>
      <c r="H133" s="372"/>
      <c r="I133" s="372"/>
      <c r="J133" s="242"/>
      <c r="K133" s="242"/>
      <c r="L133" s="242"/>
      <c r="M133" s="347"/>
    </row>
    <row r="134" spans="1:13">
      <c r="A134" s="346"/>
      <c r="B134" s="242"/>
      <c r="C134" s="242"/>
      <c r="D134" s="372"/>
      <c r="E134" s="372"/>
      <c r="F134" s="372"/>
      <c r="G134" s="372"/>
      <c r="H134" s="372"/>
      <c r="I134" s="372"/>
      <c r="J134" s="242"/>
      <c r="K134" s="242"/>
      <c r="L134" s="242"/>
      <c r="M134" s="347"/>
    </row>
    <row r="135" spans="1:13">
      <c r="A135" s="376" t="s">
        <v>618</v>
      </c>
      <c r="B135" s="377"/>
      <c r="C135" s="377"/>
      <c r="D135" s="377"/>
      <c r="E135" s="377"/>
      <c r="F135" s="377"/>
      <c r="G135" s="377"/>
      <c r="H135" s="378" t="s">
        <v>619</v>
      </c>
      <c r="I135" s="379"/>
      <c r="J135" s="379"/>
      <c r="K135" s="379"/>
      <c r="L135" s="379"/>
      <c r="M135" s="380"/>
    </row>
    <row r="136" spans="1:13">
      <c r="A136" s="381" t="s">
        <v>620</v>
      </c>
      <c r="B136" s="377" t="s">
        <v>416</v>
      </c>
      <c r="C136" s="377"/>
      <c r="D136" s="382" t="s">
        <v>620</v>
      </c>
      <c r="E136" s="383"/>
      <c r="F136" s="377" t="s">
        <v>416</v>
      </c>
      <c r="G136" s="377"/>
      <c r="H136" s="384"/>
      <c r="I136" s="384"/>
      <c r="J136" s="385" t="s">
        <v>621</v>
      </c>
      <c r="K136" s="384"/>
      <c r="L136" s="385" t="s">
        <v>416</v>
      </c>
      <c r="M136" s="386"/>
    </row>
    <row r="137" spans="1:13">
      <c r="A137" s="387" t="s">
        <v>622</v>
      </c>
      <c r="B137" s="388" t="s">
        <v>623</v>
      </c>
      <c r="C137" s="388"/>
      <c r="D137" s="388" t="s">
        <v>624</v>
      </c>
      <c r="E137" s="388"/>
      <c r="F137" s="388" t="s">
        <v>625</v>
      </c>
      <c r="G137" s="388"/>
      <c r="H137" s="384"/>
      <c r="I137" s="384"/>
      <c r="J137" s="389">
        <v>3</v>
      </c>
      <c r="K137" s="390"/>
      <c r="L137" s="383" t="s">
        <v>605</v>
      </c>
      <c r="M137" s="386"/>
    </row>
    <row r="138" spans="1:13">
      <c r="A138" s="387" t="s">
        <v>626</v>
      </c>
      <c r="B138" s="388" t="s">
        <v>627</v>
      </c>
      <c r="C138" s="388"/>
      <c r="D138" s="388" t="s">
        <v>628</v>
      </c>
      <c r="E138" s="388"/>
      <c r="F138" s="388" t="s">
        <v>629</v>
      </c>
      <c r="G138" s="388"/>
      <c r="H138" s="384"/>
      <c r="I138" s="384"/>
      <c r="J138" s="389">
        <v>2</v>
      </c>
      <c r="K138" s="390"/>
      <c r="L138" s="383" t="s">
        <v>630</v>
      </c>
      <c r="M138" s="386"/>
    </row>
    <row r="139" spans="1:13">
      <c r="A139" s="387" t="s">
        <v>631</v>
      </c>
      <c r="B139" s="388" t="s">
        <v>632</v>
      </c>
      <c r="C139" s="388"/>
      <c r="D139" s="388" t="s">
        <v>633</v>
      </c>
      <c r="E139" s="388"/>
      <c r="F139" s="388" t="s">
        <v>634</v>
      </c>
      <c r="G139" s="388"/>
      <c r="H139" s="384"/>
      <c r="I139" s="384"/>
      <c r="J139" s="389">
        <v>1</v>
      </c>
      <c r="K139" s="390"/>
      <c r="L139" s="383" t="s">
        <v>635</v>
      </c>
      <c r="M139" s="386"/>
    </row>
    <row r="140" spans="1:13" ht="15.75" thickBot="1">
      <c r="A140" s="391" t="s">
        <v>636</v>
      </c>
      <c r="B140" s="392" t="s">
        <v>637</v>
      </c>
      <c r="C140" s="392"/>
      <c r="D140" s="392" t="s">
        <v>638</v>
      </c>
      <c r="E140" s="392"/>
      <c r="F140" s="392" t="s">
        <v>639</v>
      </c>
      <c r="G140" s="392"/>
      <c r="H140" s="393"/>
      <c r="I140" s="393"/>
      <c r="J140" s="393"/>
      <c r="K140" s="393"/>
      <c r="L140" s="393"/>
      <c r="M140" s="394"/>
    </row>
    <row r="141" spans="1:13" ht="15.75" thickBot="1"/>
    <row r="142" spans="1:13" ht="15.75">
      <c r="A142" s="320"/>
      <c r="B142" s="321" t="s">
        <v>558</v>
      </c>
      <c r="C142" s="321"/>
      <c r="D142" s="321"/>
      <c r="E142" s="321"/>
      <c r="F142" s="321"/>
      <c r="G142" s="321"/>
      <c r="H142" s="321"/>
      <c r="I142" s="322"/>
      <c r="J142" s="323" t="s">
        <v>559</v>
      </c>
      <c r="K142" s="321"/>
      <c r="L142" s="321"/>
      <c r="M142" s="324"/>
    </row>
    <row r="143" spans="1:13" ht="21">
      <c r="A143" s="325" t="s">
        <v>560</v>
      </c>
      <c r="B143" s="201"/>
      <c r="C143" s="201"/>
      <c r="D143" s="201"/>
      <c r="E143" s="201"/>
      <c r="F143" s="201"/>
      <c r="G143" s="201"/>
      <c r="H143" s="201"/>
      <c r="I143" s="201"/>
      <c r="J143" s="201"/>
      <c r="K143" s="201"/>
      <c r="L143" s="201"/>
      <c r="M143" s="202"/>
    </row>
    <row r="144" spans="1:13" ht="21">
      <c r="A144" s="326"/>
      <c r="B144" s="327" t="s">
        <v>561</v>
      </c>
      <c r="C144" s="327"/>
      <c r="D144" s="327"/>
      <c r="E144" s="328"/>
      <c r="F144" s="297" t="s">
        <v>562</v>
      </c>
      <c r="G144" s="297"/>
      <c r="H144" s="329" t="s">
        <v>563</v>
      </c>
      <c r="I144" s="330"/>
      <c r="J144" s="331"/>
      <c r="K144" s="332" t="s">
        <v>564</v>
      </c>
      <c r="L144" s="10"/>
      <c r="M144" s="333"/>
    </row>
    <row r="145" spans="1:13">
      <c r="A145" s="334" t="s">
        <v>565</v>
      </c>
      <c r="B145" s="330"/>
      <c r="C145" s="330"/>
      <c r="D145" s="330"/>
      <c r="E145" s="330"/>
      <c r="F145" s="330"/>
      <c r="G145" s="330"/>
      <c r="H145" s="330"/>
      <c r="I145" s="330"/>
      <c r="J145" s="330"/>
      <c r="K145" s="330"/>
      <c r="L145" s="330"/>
      <c r="M145" s="335"/>
    </row>
    <row r="146" spans="1:13">
      <c r="A146" s="336" t="s">
        <v>566</v>
      </c>
      <c r="B146" s="337"/>
      <c r="C146" s="337"/>
      <c r="D146" s="337"/>
      <c r="E146" s="337"/>
      <c r="F146" s="337"/>
      <c r="G146" s="337"/>
      <c r="H146" s="337"/>
      <c r="I146" s="337"/>
      <c r="J146" s="337"/>
      <c r="K146" s="337"/>
      <c r="L146" s="337"/>
      <c r="M146" s="338"/>
    </row>
    <row r="147" spans="1:13">
      <c r="A147" s="339" t="s">
        <v>567</v>
      </c>
      <c r="B147" s="340"/>
      <c r="C147" s="341" t="s">
        <v>77</v>
      </c>
      <c r="D147" s="337"/>
      <c r="E147" s="337"/>
      <c r="F147" s="337"/>
      <c r="G147" s="342"/>
      <c r="H147" s="148" t="s">
        <v>569</v>
      </c>
      <c r="I147" s="343"/>
      <c r="J147" s="197">
        <v>4</v>
      </c>
      <c r="K147" s="197"/>
      <c r="L147" s="197"/>
      <c r="M147" s="198"/>
    </row>
    <row r="148" spans="1:13">
      <c r="A148" s="339" t="s">
        <v>570</v>
      </c>
      <c r="B148" s="340"/>
      <c r="C148" s="341" t="s">
        <v>3</v>
      </c>
      <c r="D148" s="337"/>
      <c r="E148" s="337"/>
      <c r="F148" s="337"/>
      <c r="G148" s="342"/>
      <c r="H148" s="148" t="s">
        <v>571</v>
      </c>
      <c r="I148" s="343"/>
      <c r="J148" s="197" t="s">
        <v>78</v>
      </c>
      <c r="K148" s="197"/>
      <c r="L148" s="197"/>
      <c r="M148" s="198"/>
    </row>
    <row r="149" spans="1:13">
      <c r="A149" s="339" t="s">
        <v>572</v>
      </c>
      <c r="B149" s="340"/>
      <c r="C149" s="344">
        <v>40325</v>
      </c>
      <c r="D149" s="337"/>
      <c r="E149" s="337"/>
      <c r="F149" s="337"/>
      <c r="G149" s="342"/>
      <c r="H149" s="148" t="s">
        <v>573</v>
      </c>
      <c r="I149" s="343"/>
      <c r="J149" s="197">
        <v>9858794900</v>
      </c>
      <c r="K149" s="197"/>
      <c r="L149" s="197"/>
      <c r="M149" s="198"/>
    </row>
    <row r="150" spans="1:13">
      <c r="A150" s="339" t="s">
        <v>574</v>
      </c>
      <c r="B150" s="340"/>
      <c r="C150" s="341" t="s">
        <v>82</v>
      </c>
      <c r="D150" s="337"/>
      <c r="E150" s="337"/>
      <c r="F150" s="337"/>
      <c r="G150" s="342"/>
      <c r="H150" s="345" t="s">
        <v>466</v>
      </c>
      <c r="I150" s="197"/>
      <c r="J150" s="197" t="s">
        <v>642</v>
      </c>
      <c r="K150" s="197"/>
      <c r="L150" s="197"/>
      <c r="M150" s="198"/>
    </row>
    <row r="151" spans="1:13">
      <c r="A151" s="346" t="s">
        <v>576</v>
      </c>
      <c r="B151" s="242"/>
      <c r="C151" s="242"/>
      <c r="D151" s="242"/>
      <c r="E151" s="242"/>
      <c r="F151" s="242"/>
      <c r="G151" s="242"/>
      <c r="H151" s="242"/>
      <c r="I151" s="242"/>
      <c r="J151" s="242"/>
      <c r="K151" s="242"/>
      <c r="L151" s="242"/>
      <c r="M151" s="347"/>
    </row>
    <row r="152" spans="1:13">
      <c r="A152" s="348" t="s">
        <v>577</v>
      </c>
      <c r="B152" s="242" t="s">
        <v>578</v>
      </c>
      <c r="C152" s="242"/>
      <c r="D152" s="242"/>
      <c r="E152" s="242"/>
      <c r="F152" s="242"/>
      <c r="G152" s="242"/>
      <c r="H152" s="242" t="s">
        <v>579</v>
      </c>
      <c r="I152" s="242"/>
      <c r="J152" s="242"/>
      <c r="K152" s="242"/>
      <c r="L152" s="242"/>
      <c r="M152" s="347"/>
    </row>
    <row r="153" spans="1:13" ht="30">
      <c r="A153" s="348"/>
      <c r="B153" s="349" t="s">
        <v>580</v>
      </c>
      <c r="C153" s="349" t="s">
        <v>581</v>
      </c>
      <c r="D153" s="349" t="s">
        <v>582</v>
      </c>
      <c r="E153" s="349" t="s">
        <v>583</v>
      </c>
      <c r="F153" s="349">
        <v>100</v>
      </c>
      <c r="G153" s="350" t="s">
        <v>403</v>
      </c>
      <c r="H153" s="349" t="s">
        <v>584</v>
      </c>
      <c r="I153" s="349" t="s">
        <v>581</v>
      </c>
      <c r="J153" s="349" t="s">
        <v>582</v>
      </c>
      <c r="K153" s="349" t="s">
        <v>585</v>
      </c>
      <c r="L153" s="349">
        <v>100</v>
      </c>
      <c r="M153" s="351" t="s">
        <v>403</v>
      </c>
    </row>
    <row r="154" spans="1:13">
      <c r="A154" s="352" t="s">
        <v>417</v>
      </c>
      <c r="B154" s="399">
        <v>6.5</v>
      </c>
      <c r="C154" s="76">
        <v>5</v>
      </c>
      <c r="D154" s="76">
        <v>5</v>
      </c>
      <c r="E154" s="399">
        <v>62</v>
      </c>
      <c r="F154" s="355">
        <f t="shared" ref="F154" si="13">SUM(B154:E154)</f>
        <v>78.5</v>
      </c>
      <c r="G154" s="150" t="str">
        <f t="shared" ref="G154:G158" si="14">IF(F154&gt;=91,"A1",IF(F154&gt;=81,"A2",IF(F154&gt;=71,"B1",IF(F154&gt;=61,"B2",IF(F154&gt;=51,"C1",IF(F154&gt;=41,"C2",IF(F154&gt;=33,"D","E")))))))</f>
        <v>B1</v>
      </c>
      <c r="H154" s="150">
        <v>7.75</v>
      </c>
      <c r="I154" s="150">
        <v>5</v>
      </c>
      <c r="J154" s="150">
        <v>4.5</v>
      </c>
      <c r="K154" s="20">
        <v>61</v>
      </c>
      <c r="L154" s="150">
        <f>SUM(H154:K154)</f>
        <v>78.25</v>
      </c>
      <c r="M154" s="150" t="str">
        <f t="shared" ref="M154:M158" si="15">IF(L154&gt;=91,"A1",IF(L154&gt;=81,"A2",IF(L154&gt;=71,"B1",IF(L154&gt;=61,"B2",IF(L154&gt;=51,"C1",IF(L154&gt;=41,"C2",IF(L154&gt;=33,"D","E")))))))</f>
        <v>B1</v>
      </c>
    </row>
    <row r="155" spans="1:13">
      <c r="A155" s="352" t="s">
        <v>418</v>
      </c>
      <c r="B155" s="89">
        <v>9.25</v>
      </c>
      <c r="C155" s="76">
        <v>5</v>
      </c>
      <c r="D155" s="76">
        <v>5</v>
      </c>
      <c r="E155" s="76">
        <v>69</v>
      </c>
      <c r="F155" s="354">
        <v>88.25</v>
      </c>
      <c r="G155" s="150" t="str">
        <f t="shared" si="14"/>
        <v>A2</v>
      </c>
      <c r="H155" s="150">
        <v>9</v>
      </c>
      <c r="I155" s="150">
        <v>5</v>
      </c>
      <c r="J155" s="150">
        <v>5</v>
      </c>
      <c r="K155" s="150">
        <v>69</v>
      </c>
      <c r="L155" s="150">
        <f t="shared" ref="L155:L158" si="16">SUM(H155:K155)</f>
        <v>88</v>
      </c>
      <c r="M155" s="150" t="str">
        <f t="shared" si="15"/>
        <v>A2</v>
      </c>
    </row>
    <row r="156" spans="1:13">
      <c r="A156" s="352" t="s">
        <v>586</v>
      </c>
      <c r="B156" s="76">
        <v>7.75</v>
      </c>
      <c r="C156" s="76">
        <v>5</v>
      </c>
      <c r="D156" s="76">
        <v>5</v>
      </c>
      <c r="E156" s="76">
        <v>47.5</v>
      </c>
      <c r="F156" s="76">
        <v>65.25</v>
      </c>
      <c r="G156" s="150" t="str">
        <f t="shared" si="14"/>
        <v>B2</v>
      </c>
      <c r="H156" s="150">
        <v>9.5</v>
      </c>
      <c r="I156" s="150">
        <v>5</v>
      </c>
      <c r="J156" s="150">
        <v>4</v>
      </c>
      <c r="K156" s="121">
        <v>61</v>
      </c>
      <c r="L156" s="150">
        <f t="shared" si="16"/>
        <v>79.5</v>
      </c>
      <c r="M156" s="150" t="str">
        <f t="shared" si="15"/>
        <v>B1</v>
      </c>
    </row>
    <row r="157" spans="1:13" ht="15.75">
      <c r="A157" s="352" t="s">
        <v>420</v>
      </c>
      <c r="B157" s="76">
        <v>7.25</v>
      </c>
      <c r="C157" s="76">
        <v>5</v>
      </c>
      <c r="D157" s="76">
        <v>5</v>
      </c>
      <c r="E157" s="76">
        <v>65.5</v>
      </c>
      <c r="F157" s="76">
        <v>82.75</v>
      </c>
      <c r="G157" s="150" t="str">
        <f t="shared" si="14"/>
        <v>A2</v>
      </c>
      <c r="H157" s="86">
        <v>9</v>
      </c>
      <c r="I157" s="400">
        <v>5</v>
      </c>
      <c r="J157" s="20">
        <v>5</v>
      </c>
      <c r="K157" s="121">
        <v>69.5</v>
      </c>
      <c r="L157" s="150">
        <f t="shared" si="16"/>
        <v>88.5</v>
      </c>
      <c r="M157" s="150" t="str">
        <f t="shared" si="15"/>
        <v>A2</v>
      </c>
    </row>
    <row r="158" spans="1:13" ht="15.75">
      <c r="A158" s="352" t="s">
        <v>470</v>
      </c>
      <c r="B158" s="76">
        <v>8</v>
      </c>
      <c r="C158" s="76">
        <v>4</v>
      </c>
      <c r="D158" s="76">
        <v>4</v>
      </c>
      <c r="E158" s="76">
        <v>64</v>
      </c>
      <c r="F158" s="354">
        <v>80</v>
      </c>
      <c r="G158" s="150" t="str">
        <f t="shared" si="14"/>
        <v>B1</v>
      </c>
      <c r="H158" s="86">
        <v>9.25</v>
      </c>
      <c r="I158" s="150">
        <v>4</v>
      </c>
      <c r="J158" s="150">
        <v>4</v>
      </c>
      <c r="K158" s="121">
        <v>66</v>
      </c>
      <c r="L158" s="150">
        <f t="shared" si="16"/>
        <v>83.25</v>
      </c>
      <c r="M158" s="150" t="str">
        <f t="shared" si="15"/>
        <v>A2</v>
      </c>
    </row>
    <row r="159" spans="1:13">
      <c r="A159" s="352" t="s">
        <v>587</v>
      </c>
      <c r="B159" s="6"/>
      <c r="C159" s="6"/>
      <c r="D159" s="6"/>
      <c r="E159" s="357">
        <v>44.5</v>
      </c>
      <c r="F159" s="121"/>
      <c r="G159" s="6"/>
      <c r="H159" s="6"/>
      <c r="I159" s="6"/>
      <c r="J159" s="6"/>
      <c r="K159" s="150">
        <v>44.5</v>
      </c>
      <c r="L159" s="6"/>
      <c r="M159" s="358"/>
    </row>
    <row r="160" spans="1:13" ht="26.25">
      <c r="A160" s="10" t="s">
        <v>588</v>
      </c>
      <c r="B160" s="10"/>
      <c r="C160" s="359" t="s">
        <v>589</v>
      </c>
      <c r="D160" s="360">
        <f>(F154+F155+F156+F157+F158)</f>
        <v>394.75</v>
      </c>
      <c r="E160" s="360"/>
      <c r="F160" s="359" t="s">
        <v>590</v>
      </c>
      <c r="G160" s="360">
        <f>(D160/500)*100</f>
        <v>78.95</v>
      </c>
      <c r="H160" s="360"/>
      <c r="I160" s="361"/>
      <c r="J160" s="362" t="s">
        <v>591</v>
      </c>
      <c r="K160" s="362"/>
      <c r="L160" s="242" t="str">
        <f>IF(G160&gt;=91,"A1",IF(G160&gt;=81,"A2",IF(G160&gt;=71,"B1",IF(G160&gt;=61,"B2",IF(G160&gt;=51,"C1",IF(G160&gt;=41,"C2",IF(G160&gt;=33,"D","E")))))))</f>
        <v>B1</v>
      </c>
      <c r="M160" s="242" t="str">
        <f t="shared" ref="M160:M162" si="17">IF(K160&gt;=91,"A1",IF(K160&gt;=81,"A2",IF(K160&gt;=71,"B1",IF(K160&gt;=61,"B2",IF(K160&gt;=51,"C1",IF(K160&gt;=41,"C2",IF(K160&gt;=33,"D","E")))))))</f>
        <v>E</v>
      </c>
    </row>
    <row r="161" spans="1:13" ht="26.25">
      <c r="A161" s="363" t="s">
        <v>592</v>
      </c>
      <c r="B161" s="10"/>
      <c r="C161" s="359" t="s">
        <v>593</v>
      </c>
      <c r="D161" s="360">
        <f>(L154+L155+L156+L157+L158)</f>
        <v>417.5</v>
      </c>
      <c r="E161" s="360"/>
      <c r="F161" s="359" t="s">
        <v>594</v>
      </c>
      <c r="G161" s="360">
        <f>D161/500*100</f>
        <v>83.5</v>
      </c>
      <c r="H161" s="364"/>
      <c r="I161" s="365"/>
      <c r="J161" s="362" t="s">
        <v>595</v>
      </c>
      <c r="K161" s="362"/>
      <c r="L161" s="242" t="str">
        <f>IF(G161&gt;=91,"A1",IF(G161&gt;=81,"A2",IF(G161&gt;=71,"B1",IF(G161&gt;=61,"B2",IF(G161&gt;=51,"C1",IF(G161&gt;=41,"C2",IF(G161&gt;=33,"D","E")))))))</f>
        <v>A2</v>
      </c>
      <c r="M161" s="242" t="str">
        <f t="shared" si="17"/>
        <v>E</v>
      </c>
    </row>
    <row r="162" spans="1:13">
      <c r="A162" s="366" t="s">
        <v>596</v>
      </c>
      <c r="B162" s="366"/>
      <c r="C162" s="366">
        <f>(D160+D161)</f>
        <v>812.25</v>
      </c>
      <c r="D162" s="367"/>
      <c r="E162" s="367"/>
      <c r="F162" s="366" t="s">
        <v>597</v>
      </c>
      <c r="G162" s="366"/>
      <c r="H162" s="366"/>
      <c r="I162" s="368">
        <f>(C162/1000)*100</f>
        <v>81.225000000000009</v>
      </c>
      <c r="J162" s="366" t="s">
        <v>598</v>
      </c>
      <c r="K162" s="366"/>
      <c r="L162" s="367" t="str">
        <f>IF(I162&gt;=91,"A1",IF(I162&gt;=81,"A2",IF(I162&gt;=71,"B1",IF(I162&gt;=61,"B2",IF(I162&gt;=51,"C1",IF(I162&gt;=41,"C2",IF(I162&gt;=33,"D","E")))))))</f>
        <v>A2</v>
      </c>
      <c r="M162" s="367" t="str">
        <f t="shared" si="17"/>
        <v>E</v>
      </c>
    </row>
    <row r="163" spans="1:13">
      <c r="A163" s="369" t="s">
        <v>599</v>
      </c>
      <c r="B163" s="370"/>
      <c r="C163" s="370"/>
      <c r="D163" s="370"/>
      <c r="E163" s="370"/>
      <c r="F163" s="370"/>
      <c r="G163" s="370"/>
      <c r="H163" s="370"/>
      <c r="I163" s="370"/>
      <c r="J163" s="370"/>
      <c r="K163" s="370"/>
      <c r="L163" s="370"/>
      <c r="M163" s="371"/>
    </row>
    <row r="164" spans="1:13">
      <c r="A164" s="346" t="s">
        <v>600</v>
      </c>
      <c r="B164" s="242"/>
      <c r="C164" s="242"/>
      <c r="D164" s="242"/>
      <c r="E164" s="242"/>
      <c r="F164" s="242"/>
      <c r="G164" s="242"/>
      <c r="H164" s="242"/>
      <c r="I164" s="242"/>
      <c r="J164" s="242"/>
      <c r="K164" s="242"/>
      <c r="L164" s="242"/>
      <c r="M164" s="347"/>
    </row>
    <row r="165" spans="1:13">
      <c r="A165" s="346" t="s">
        <v>601</v>
      </c>
      <c r="B165" s="242"/>
      <c r="C165" s="242"/>
      <c r="D165" s="242"/>
      <c r="E165" s="242"/>
      <c r="F165" s="242" t="s">
        <v>602</v>
      </c>
      <c r="G165" s="242"/>
      <c r="H165" s="242"/>
      <c r="I165" s="242"/>
      <c r="J165" s="242"/>
      <c r="K165" s="242" t="s">
        <v>603</v>
      </c>
      <c r="L165" s="242"/>
      <c r="M165" s="347"/>
    </row>
    <row r="166" spans="1:13">
      <c r="A166" s="345" t="s">
        <v>604</v>
      </c>
      <c r="B166" s="197"/>
      <c r="C166" s="197"/>
      <c r="D166" s="197"/>
      <c r="E166" s="197"/>
      <c r="F166" s="242" t="s">
        <v>605</v>
      </c>
      <c r="G166" s="242"/>
      <c r="H166" s="242"/>
      <c r="I166" s="242"/>
      <c r="J166" s="242"/>
      <c r="K166" s="242" t="s">
        <v>605</v>
      </c>
      <c r="L166" s="242"/>
      <c r="M166" s="347"/>
    </row>
    <row r="167" spans="1:13">
      <c r="A167" s="346" t="s">
        <v>606</v>
      </c>
      <c r="B167" s="242"/>
      <c r="C167" s="242"/>
      <c r="D167" s="242"/>
      <c r="E167" s="242"/>
      <c r="F167" s="242"/>
      <c r="G167" s="242"/>
      <c r="H167" s="242"/>
      <c r="I167" s="242"/>
      <c r="J167" s="242"/>
      <c r="K167" s="242"/>
      <c r="L167" s="242"/>
      <c r="M167" s="347"/>
    </row>
    <row r="168" spans="1:13">
      <c r="A168" s="346" t="s">
        <v>601</v>
      </c>
      <c r="B168" s="242"/>
      <c r="C168" s="242"/>
      <c r="D168" s="242"/>
      <c r="E168" s="242"/>
      <c r="F168" s="242" t="s">
        <v>602</v>
      </c>
      <c r="G168" s="242"/>
      <c r="H168" s="242"/>
      <c r="I168" s="242"/>
      <c r="J168" s="242"/>
      <c r="K168" s="242" t="s">
        <v>603</v>
      </c>
      <c r="L168" s="242"/>
      <c r="M168" s="347"/>
    </row>
    <row r="169" spans="1:13">
      <c r="A169" s="339" t="s">
        <v>607</v>
      </c>
      <c r="B169" s="340"/>
      <c r="C169" s="340"/>
      <c r="D169" s="340"/>
      <c r="E169" s="340"/>
      <c r="F169" s="242" t="s">
        <v>605</v>
      </c>
      <c r="G169" s="242"/>
      <c r="H169" s="242"/>
      <c r="I169" s="242"/>
      <c r="J169" s="242"/>
      <c r="K169" s="242" t="s">
        <v>605</v>
      </c>
      <c r="L169" s="242"/>
      <c r="M169" s="347"/>
    </row>
    <row r="170" spans="1:13">
      <c r="A170" s="339" t="s">
        <v>608</v>
      </c>
      <c r="B170" s="340"/>
      <c r="C170" s="340"/>
      <c r="D170" s="340"/>
      <c r="E170" s="340"/>
      <c r="F170" s="242" t="s">
        <v>605</v>
      </c>
      <c r="G170" s="242"/>
      <c r="H170" s="242"/>
      <c r="I170" s="242"/>
      <c r="J170" s="242"/>
      <c r="K170" s="242" t="s">
        <v>605</v>
      </c>
      <c r="L170" s="242"/>
      <c r="M170" s="347"/>
    </row>
    <row r="171" spans="1:13">
      <c r="A171" s="336" t="s">
        <v>609</v>
      </c>
      <c r="B171" s="337"/>
      <c r="C171" s="337"/>
      <c r="D171" s="337"/>
      <c r="E171" s="342"/>
      <c r="F171" s="329" t="s">
        <v>605</v>
      </c>
      <c r="G171" s="330"/>
      <c r="H171" s="330"/>
      <c r="I171" s="330"/>
      <c r="J171" s="331"/>
      <c r="K171" s="329" t="s">
        <v>605</v>
      </c>
      <c r="L171" s="330"/>
      <c r="M171" s="335"/>
    </row>
    <row r="172" spans="1:13">
      <c r="A172" s="336" t="s">
        <v>610</v>
      </c>
      <c r="B172" s="337"/>
      <c r="C172" s="337"/>
      <c r="D172" s="337"/>
      <c r="E172" s="342"/>
      <c r="F172" s="329" t="s">
        <v>605</v>
      </c>
      <c r="G172" s="330"/>
      <c r="H172" s="330"/>
      <c r="I172" s="330"/>
      <c r="J172" s="331"/>
      <c r="K172" s="329" t="s">
        <v>605</v>
      </c>
      <c r="L172" s="330"/>
      <c r="M172" s="335"/>
    </row>
    <row r="173" spans="1:13">
      <c r="A173" s="346" t="s">
        <v>611</v>
      </c>
      <c r="B173" s="242"/>
      <c r="C173" s="242"/>
      <c r="D173" s="242"/>
      <c r="E173" s="242"/>
      <c r="F173" s="242"/>
      <c r="G173" s="242"/>
      <c r="H173" s="242"/>
      <c r="I173" s="242"/>
      <c r="J173" s="242"/>
      <c r="K173" s="242"/>
      <c r="L173" s="242"/>
      <c r="M173" s="347"/>
    </row>
    <row r="174" spans="1:13">
      <c r="A174" s="346" t="s">
        <v>601</v>
      </c>
      <c r="B174" s="242"/>
      <c r="C174" s="242"/>
      <c r="D174" s="242"/>
      <c r="E174" s="242"/>
      <c r="F174" s="242" t="s">
        <v>602</v>
      </c>
      <c r="G174" s="242"/>
      <c r="H174" s="242"/>
      <c r="I174" s="242"/>
      <c r="J174" s="242"/>
      <c r="K174" s="242" t="s">
        <v>603</v>
      </c>
      <c r="L174" s="242"/>
      <c r="M174" s="347"/>
    </row>
    <row r="175" spans="1:13">
      <c r="A175" s="345" t="s">
        <v>555</v>
      </c>
      <c r="B175" s="197"/>
      <c r="C175" s="197"/>
      <c r="D175" s="197"/>
      <c r="E175" s="197"/>
      <c r="F175" s="197"/>
      <c r="G175" s="372">
        <v>186</v>
      </c>
      <c r="H175" s="372"/>
      <c r="I175" s="372"/>
      <c r="J175" s="372"/>
      <c r="K175" s="372"/>
      <c r="L175" s="372"/>
      <c r="M175" s="373"/>
    </row>
    <row r="176" spans="1:13">
      <c r="A176" s="352" t="s">
        <v>612</v>
      </c>
      <c r="B176" s="329" t="s">
        <v>643</v>
      </c>
      <c r="C176" s="330"/>
      <c r="D176" s="330"/>
      <c r="E176" s="330"/>
      <c r="F176" s="330"/>
      <c r="G176" s="330"/>
      <c r="H176" s="330"/>
      <c r="I176" s="330"/>
      <c r="J176" s="330"/>
      <c r="K176" s="330"/>
      <c r="L176" s="330"/>
      <c r="M176" s="335"/>
    </row>
    <row r="177" spans="1:13">
      <c r="A177" s="352" t="s">
        <v>614</v>
      </c>
      <c r="B177" s="329" t="s">
        <v>641</v>
      </c>
      <c r="C177" s="374"/>
      <c r="D177" s="374"/>
      <c r="E177" s="374"/>
      <c r="F177" s="374"/>
      <c r="G177" s="374"/>
      <c r="H177" s="374"/>
      <c r="I177" s="374"/>
      <c r="J177" s="374"/>
      <c r="K177" s="374"/>
      <c r="L177" s="374"/>
      <c r="M177" s="375"/>
    </row>
    <row r="178" spans="1:13">
      <c r="A178" s="346" t="s">
        <v>616</v>
      </c>
      <c r="B178" s="242"/>
      <c r="C178" s="242"/>
      <c r="D178" s="372"/>
      <c r="E178" s="372"/>
      <c r="F178" s="372"/>
      <c r="G178" s="372"/>
      <c r="H178" s="372"/>
      <c r="I178" s="372"/>
      <c r="J178" s="242" t="s">
        <v>617</v>
      </c>
      <c r="K178" s="242"/>
      <c r="L178" s="242"/>
      <c r="M178" s="347"/>
    </row>
    <row r="179" spans="1:13">
      <c r="A179" s="346"/>
      <c r="B179" s="242"/>
      <c r="C179" s="242"/>
      <c r="D179" s="372"/>
      <c r="E179" s="372"/>
      <c r="F179" s="372"/>
      <c r="G179" s="372"/>
      <c r="H179" s="372"/>
      <c r="I179" s="372"/>
      <c r="J179" s="242"/>
      <c r="K179" s="242"/>
      <c r="L179" s="242"/>
      <c r="M179" s="347"/>
    </row>
    <row r="180" spans="1:13">
      <c r="A180" s="346"/>
      <c r="B180" s="242"/>
      <c r="C180" s="242"/>
      <c r="D180" s="372"/>
      <c r="E180" s="372"/>
      <c r="F180" s="372"/>
      <c r="G180" s="372"/>
      <c r="H180" s="372"/>
      <c r="I180" s="372"/>
      <c r="J180" s="242"/>
      <c r="K180" s="242"/>
      <c r="L180" s="242"/>
      <c r="M180" s="347"/>
    </row>
    <row r="181" spans="1:13">
      <c r="A181" s="346"/>
      <c r="B181" s="242"/>
      <c r="C181" s="242"/>
      <c r="D181" s="372"/>
      <c r="E181" s="372"/>
      <c r="F181" s="372"/>
      <c r="G181" s="372"/>
      <c r="H181" s="372"/>
      <c r="I181" s="372"/>
      <c r="J181" s="242"/>
      <c r="K181" s="242"/>
      <c r="L181" s="242"/>
      <c r="M181" s="347"/>
    </row>
    <row r="182" spans="1:13">
      <c r="A182" s="376" t="s">
        <v>618</v>
      </c>
      <c r="B182" s="377"/>
      <c r="C182" s="377"/>
      <c r="D182" s="377"/>
      <c r="E182" s="377"/>
      <c r="F182" s="377"/>
      <c r="G182" s="377"/>
      <c r="H182" s="378" t="s">
        <v>619</v>
      </c>
      <c r="I182" s="379"/>
      <c r="J182" s="379"/>
      <c r="K182" s="379"/>
      <c r="L182" s="379"/>
      <c r="M182" s="380"/>
    </row>
    <row r="183" spans="1:13">
      <c r="A183" s="381" t="s">
        <v>620</v>
      </c>
      <c r="B183" s="377" t="s">
        <v>416</v>
      </c>
      <c r="C183" s="377"/>
      <c r="D183" s="382" t="s">
        <v>620</v>
      </c>
      <c r="E183" s="383"/>
      <c r="F183" s="377" t="s">
        <v>416</v>
      </c>
      <c r="G183" s="377"/>
      <c r="H183" s="384"/>
      <c r="I183" s="384"/>
      <c r="J183" s="385" t="s">
        <v>621</v>
      </c>
      <c r="K183" s="384"/>
      <c r="L183" s="385" t="s">
        <v>416</v>
      </c>
      <c r="M183" s="386"/>
    </row>
    <row r="184" spans="1:13">
      <c r="A184" s="387" t="s">
        <v>622</v>
      </c>
      <c r="B184" s="388" t="s">
        <v>623</v>
      </c>
      <c r="C184" s="388"/>
      <c r="D184" s="388" t="s">
        <v>624</v>
      </c>
      <c r="E184" s="388"/>
      <c r="F184" s="388" t="s">
        <v>625</v>
      </c>
      <c r="G184" s="388"/>
      <c r="H184" s="384"/>
      <c r="I184" s="384"/>
      <c r="J184" s="389">
        <v>3</v>
      </c>
      <c r="K184" s="390"/>
      <c r="L184" s="383" t="s">
        <v>605</v>
      </c>
      <c r="M184" s="386"/>
    </row>
    <row r="185" spans="1:13">
      <c r="A185" s="387" t="s">
        <v>626</v>
      </c>
      <c r="B185" s="388" t="s">
        <v>627</v>
      </c>
      <c r="C185" s="388"/>
      <c r="D185" s="388" t="s">
        <v>628</v>
      </c>
      <c r="E185" s="388"/>
      <c r="F185" s="388" t="s">
        <v>629</v>
      </c>
      <c r="G185" s="388"/>
      <c r="H185" s="384"/>
      <c r="I185" s="384"/>
      <c r="J185" s="389">
        <v>2</v>
      </c>
      <c r="K185" s="390"/>
      <c r="L185" s="383" t="s">
        <v>630</v>
      </c>
      <c r="M185" s="386"/>
    </row>
    <row r="186" spans="1:13">
      <c r="A186" s="387" t="s">
        <v>631</v>
      </c>
      <c r="B186" s="388" t="s">
        <v>632</v>
      </c>
      <c r="C186" s="388"/>
      <c r="D186" s="388" t="s">
        <v>633</v>
      </c>
      <c r="E186" s="388"/>
      <c r="F186" s="388" t="s">
        <v>634</v>
      </c>
      <c r="G186" s="388"/>
      <c r="H186" s="384"/>
      <c r="I186" s="384"/>
      <c r="J186" s="389">
        <v>1</v>
      </c>
      <c r="K186" s="390"/>
      <c r="L186" s="383" t="s">
        <v>635</v>
      </c>
      <c r="M186" s="386"/>
    </row>
    <row r="187" spans="1:13" ht="15.75" thickBot="1">
      <c r="A187" s="391" t="s">
        <v>636</v>
      </c>
      <c r="B187" s="392" t="s">
        <v>637</v>
      </c>
      <c r="C187" s="392"/>
      <c r="D187" s="392" t="s">
        <v>638</v>
      </c>
      <c r="E187" s="392"/>
      <c r="F187" s="392" t="s">
        <v>639</v>
      </c>
      <c r="G187" s="392"/>
      <c r="H187" s="393"/>
      <c r="I187" s="393"/>
      <c r="J187" s="393"/>
      <c r="K187" s="393"/>
      <c r="L187" s="393"/>
      <c r="M187" s="394"/>
    </row>
    <row r="188" spans="1:13" ht="15.75" thickBot="1"/>
    <row r="189" spans="1:13" ht="15.75">
      <c r="A189" s="320"/>
      <c r="B189" s="321" t="s">
        <v>558</v>
      </c>
      <c r="C189" s="321"/>
      <c r="D189" s="321"/>
      <c r="E189" s="321"/>
      <c r="F189" s="321"/>
      <c r="G189" s="321"/>
      <c r="H189" s="321"/>
      <c r="I189" s="322"/>
      <c r="J189" s="323" t="s">
        <v>559</v>
      </c>
      <c r="K189" s="321"/>
      <c r="L189" s="321"/>
      <c r="M189" s="324"/>
    </row>
    <row r="190" spans="1:13" ht="21">
      <c r="A190" s="325" t="s">
        <v>560</v>
      </c>
      <c r="B190" s="201"/>
      <c r="C190" s="201"/>
      <c r="D190" s="201"/>
      <c r="E190" s="201"/>
      <c r="F190" s="201"/>
      <c r="G190" s="201"/>
      <c r="H190" s="201"/>
      <c r="I190" s="201"/>
      <c r="J190" s="201"/>
      <c r="K190" s="201"/>
      <c r="L190" s="201"/>
      <c r="M190" s="202"/>
    </row>
    <row r="191" spans="1:13" ht="21">
      <c r="A191" s="326"/>
      <c r="B191" s="327" t="s">
        <v>561</v>
      </c>
      <c r="C191" s="327"/>
      <c r="D191" s="327"/>
      <c r="E191" s="328"/>
      <c r="F191" s="297" t="s">
        <v>562</v>
      </c>
      <c r="G191" s="297"/>
      <c r="H191" s="329" t="s">
        <v>563</v>
      </c>
      <c r="I191" s="330"/>
      <c r="J191" s="331"/>
      <c r="K191" s="332" t="s">
        <v>564</v>
      </c>
      <c r="L191" s="10"/>
      <c r="M191" s="333"/>
    </row>
    <row r="192" spans="1:13">
      <c r="A192" s="334" t="s">
        <v>565</v>
      </c>
      <c r="B192" s="330"/>
      <c r="C192" s="330"/>
      <c r="D192" s="330"/>
      <c r="E192" s="330"/>
      <c r="F192" s="330"/>
      <c r="G192" s="330"/>
      <c r="H192" s="330"/>
      <c r="I192" s="330"/>
      <c r="J192" s="330"/>
      <c r="K192" s="330"/>
      <c r="L192" s="330"/>
      <c r="M192" s="335"/>
    </row>
    <row r="193" spans="1:13">
      <c r="A193" s="336" t="s">
        <v>566</v>
      </c>
      <c r="B193" s="337"/>
      <c r="C193" s="337"/>
      <c r="D193" s="337"/>
      <c r="E193" s="337"/>
      <c r="F193" s="337"/>
      <c r="G193" s="337"/>
      <c r="H193" s="337"/>
      <c r="I193" s="337"/>
      <c r="J193" s="337"/>
      <c r="K193" s="337"/>
      <c r="L193" s="337"/>
      <c r="M193" s="338"/>
    </row>
    <row r="194" spans="1:13">
      <c r="A194" s="339" t="s">
        <v>567</v>
      </c>
      <c r="B194" s="340"/>
      <c r="C194" s="341" t="s">
        <v>429</v>
      </c>
      <c r="D194" s="337"/>
      <c r="E194" s="337"/>
      <c r="F194" s="337"/>
      <c r="G194" s="342"/>
      <c r="H194" s="148" t="s">
        <v>569</v>
      </c>
      <c r="I194" s="343"/>
      <c r="J194" s="197">
        <v>5</v>
      </c>
      <c r="K194" s="197"/>
      <c r="L194" s="197"/>
      <c r="M194" s="198"/>
    </row>
    <row r="195" spans="1:13">
      <c r="A195" s="339" t="s">
        <v>570</v>
      </c>
      <c r="B195" s="340"/>
      <c r="C195" s="341" t="s">
        <v>3</v>
      </c>
      <c r="D195" s="337"/>
      <c r="E195" s="337"/>
      <c r="F195" s="337"/>
      <c r="G195" s="342"/>
      <c r="H195" s="148" t="s">
        <v>571</v>
      </c>
      <c r="I195" s="343"/>
      <c r="J195" s="197" t="s">
        <v>92</v>
      </c>
      <c r="K195" s="197"/>
      <c r="L195" s="197"/>
      <c r="M195" s="198"/>
    </row>
    <row r="196" spans="1:13">
      <c r="A196" s="339" t="s">
        <v>572</v>
      </c>
      <c r="B196" s="340"/>
      <c r="C196" s="344" t="s">
        <v>95</v>
      </c>
      <c r="D196" s="337"/>
      <c r="E196" s="337"/>
      <c r="F196" s="337"/>
      <c r="G196" s="342"/>
      <c r="H196" s="148" t="s">
        <v>573</v>
      </c>
      <c r="I196" s="343"/>
      <c r="J196" s="197">
        <v>9419122294</v>
      </c>
      <c r="K196" s="197"/>
      <c r="L196" s="197"/>
      <c r="M196" s="198"/>
    </row>
    <row r="197" spans="1:13">
      <c r="A197" s="339" t="s">
        <v>574</v>
      </c>
      <c r="B197" s="340"/>
      <c r="C197" s="341" t="s">
        <v>644</v>
      </c>
      <c r="D197" s="337"/>
      <c r="E197" s="337"/>
      <c r="F197" s="337"/>
      <c r="G197" s="342"/>
      <c r="H197" s="345" t="s">
        <v>466</v>
      </c>
      <c r="I197" s="197"/>
      <c r="J197" s="197" t="s">
        <v>97</v>
      </c>
      <c r="K197" s="197"/>
      <c r="L197" s="197"/>
      <c r="M197" s="198"/>
    </row>
    <row r="198" spans="1:13">
      <c r="A198" s="346" t="s">
        <v>576</v>
      </c>
      <c r="B198" s="242"/>
      <c r="C198" s="242"/>
      <c r="D198" s="242"/>
      <c r="E198" s="242"/>
      <c r="F198" s="242"/>
      <c r="G198" s="242"/>
      <c r="H198" s="242"/>
      <c r="I198" s="242"/>
      <c r="J198" s="242"/>
      <c r="K198" s="242"/>
      <c r="L198" s="242"/>
      <c r="M198" s="347"/>
    </row>
    <row r="199" spans="1:13">
      <c r="A199" s="348" t="s">
        <v>577</v>
      </c>
      <c r="B199" s="242" t="s">
        <v>578</v>
      </c>
      <c r="C199" s="242"/>
      <c r="D199" s="242"/>
      <c r="E199" s="242"/>
      <c r="F199" s="242"/>
      <c r="G199" s="242"/>
      <c r="H199" s="242" t="s">
        <v>579</v>
      </c>
      <c r="I199" s="242"/>
      <c r="J199" s="242"/>
      <c r="K199" s="242"/>
      <c r="L199" s="242"/>
      <c r="M199" s="347"/>
    </row>
    <row r="200" spans="1:13" ht="30">
      <c r="A200" s="348"/>
      <c r="B200" s="349" t="s">
        <v>580</v>
      </c>
      <c r="C200" s="349" t="s">
        <v>581</v>
      </c>
      <c r="D200" s="349" t="s">
        <v>582</v>
      </c>
      <c r="E200" s="349" t="s">
        <v>583</v>
      </c>
      <c r="F200" s="349">
        <v>100</v>
      </c>
      <c r="G200" s="350" t="s">
        <v>403</v>
      </c>
      <c r="H200" s="349" t="s">
        <v>584</v>
      </c>
      <c r="I200" s="349" t="s">
        <v>581</v>
      </c>
      <c r="J200" s="349" t="s">
        <v>582</v>
      </c>
      <c r="K200" s="349" t="s">
        <v>585</v>
      </c>
      <c r="L200" s="349">
        <v>100</v>
      </c>
      <c r="M200" s="351" t="s">
        <v>403</v>
      </c>
    </row>
    <row r="201" spans="1:13">
      <c r="A201" s="352" t="s">
        <v>417</v>
      </c>
      <c r="B201" s="353">
        <v>7.25</v>
      </c>
      <c r="C201" s="350">
        <v>3</v>
      </c>
      <c r="D201" s="350">
        <v>2</v>
      </c>
      <c r="E201" s="353">
        <v>53.5</v>
      </c>
      <c r="F201" s="401">
        <v>65.75</v>
      </c>
      <c r="G201" s="150" t="str">
        <f t="shared" ref="G201:G205" si="18">IF(F201&gt;=91,"A1",IF(F201&gt;=81,"A2",IF(F201&gt;=71,"B1",IF(F201&gt;=61,"B2",IF(F201&gt;=51,"C1",IF(F201&gt;=41,"C2",IF(F201&gt;=33,"D","E")))))))</f>
        <v>B2</v>
      </c>
      <c r="H201" s="150">
        <v>7</v>
      </c>
      <c r="I201" s="150">
        <v>3.5</v>
      </c>
      <c r="J201" s="150">
        <v>3</v>
      </c>
      <c r="K201" s="20">
        <v>46.5</v>
      </c>
      <c r="L201" s="150">
        <f>SUM(H201:K201)</f>
        <v>60</v>
      </c>
      <c r="M201" s="150" t="str">
        <f>IF(L201&gt;=91,"A1",IF(L201&gt;=81,"A2",IF(L201&gt;=71,"B1",IF(L201&gt;=61,"B2",IF(L201&gt;=51,"C1",IF(L201&gt;=41,"C2",IF(L201&gt;=33,"D","E")))))))</f>
        <v>C1</v>
      </c>
    </row>
    <row r="202" spans="1:13">
      <c r="A202" s="352" t="s">
        <v>418</v>
      </c>
      <c r="B202" s="28">
        <v>6.5</v>
      </c>
      <c r="C202" s="350">
        <v>3</v>
      </c>
      <c r="D202" s="350">
        <v>3</v>
      </c>
      <c r="E202" s="350">
        <v>42</v>
      </c>
      <c r="F202" s="401">
        <v>54.5</v>
      </c>
      <c r="G202" s="150" t="str">
        <f t="shared" si="18"/>
        <v>C1</v>
      </c>
      <c r="H202" s="150">
        <v>7</v>
      </c>
      <c r="I202" s="150">
        <v>4</v>
      </c>
      <c r="J202" s="150">
        <v>4</v>
      </c>
      <c r="K202" s="150">
        <v>53</v>
      </c>
      <c r="L202" s="150">
        <f t="shared" ref="L202:L205" si="19">SUM(H202:K202)</f>
        <v>68</v>
      </c>
      <c r="M202" s="150" t="str">
        <f t="shared" ref="M202:M205" si="20">IF(L202&gt;=91,"A1",IF(L202&gt;=81,"A2",IF(L202&gt;=71,"B1",IF(L202&gt;=61,"B2",IF(L202&gt;=51,"C1",IF(L202&gt;=41,"C2",IF(L202&gt;=33,"D","E")))))))</f>
        <v>B2</v>
      </c>
    </row>
    <row r="203" spans="1:13">
      <c r="A203" s="352" t="s">
        <v>586</v>
      </c>
      <c r="B203" s="350">
        <v>10</v>
      </c>
      <c r="C203" s="350">
        <v>4</v>
      </c>
      <c r="D203" s="350">
        <v>3</v>
      </c>
      <c r="E203" s="350">
        <v>38</v>
      </c>
      <c r="F203" s="350">
        <f t="shared" ref="F203:F205" si="21">(B203+C203+D203+E203)</f>
        <v>55</v>
      </c>
      <c r="G203" s="150" t="str">
        <f t="shared" si="18"/>
        <v>C1</v>
      </c>
      <c r="H203" s="150">
        <v>7</v>
      </c>
      <c r="I203" s="150">
        <v>2</v>
      </c>
      <c r="J203" s="150">
        <v>4</v>
      </c>
      <c r="K203" s="121">
        <v>48.5</v>
      </c>
      <c r="L203" s="150">
        <f t="shared" si="19"/>
        <v>61.5</v>
      </c>
      <c r="M203" s="150" t="str">
        <f t="shared" si="20"/>
        <v>B2</v>
      </c>
    </row>
    <row r="204" spans="1:13" ht="15.75">
      <c r="A204" s="352" t="s">
        <v>420</v>
      </c>
      <c r="B204" s="350">
        <v>4.75</v>
      </c>
      <c r="C204" s="350">
        <v>2</v>
      </c>
      <c r="D204" s="350">
        <v>3</v>
      </c>
      <c r="E204" s="350">
        <v>30.5</v>
      </c>
      <c r="F204" s="350">
        <f t="shared" si="21"/>
        <v>40.25</v>
      </c>
      <c r="G204" s="150" t="str">
        <f t="shared" si="18"/>
        <v>D</v>
      </c>
      <c r="H204" s="86">
        <v>3.75</v>
      </c>
      <c r="I204" s="400">
        <v>2</v>
      </c>
      <c r="J204" s="20">
        <v>2</v>
      </c>
      <c r="K204" s="121">
        <v>32.5</v>
      </c>
      <c r="L204" s="150">
        <f t="shared" si="19"/>
        <v>40.25</v>
      </c>
      <c r="M204" s="150" t="str">
        <f t="shared" si="20"/>
        <v>D</v>
      </c>
    </row>
    <row r="205" spans="1:13" ht="15.75">
      <c r="A205" s="352" t="s">
        <v>470</v>
      </c>
      <c r="B205" s="350">
        <v>6.5</v>
      </c>
      <c r="C205" s="350">
        <v>4</v>
      </c>
      <c r="D205" s="350">
        <v>3</v>
      </c>
      <c r="E205" s="350">
        <v>38</v>
      </c>
      <c r="F205" s="401">
        <f t="shared" si="21"/>
        <v>51.5</v>
      </c>
      <c r="G205" s="150" t="str">
        <f t="shared" si="18"/>
        <v>C1</v>
      </c>
      <c r="H205" s="86">
        <v>6.5</v>
      </c>
      <c r="I205" s="150">
        <v>3.5</v>
      </c>
      <c r="J205" s="150">
        <v>3.5</v>
      </c>
      <c r="K205" s="121">
        <v>41</v>
      </c>
      <c r="L205" s="150">
        <f t="shared" si="19"/>
        <v>54.5</v>
      </c>
      <c r="M205" s="150" t="str">
        <f t="shared" si="20"/>
        <v>C1</v>
      </c>
    </row>
    <row r="206" spans="1:13">
      <c r="A206" s="352" t="s">
        <v>587</v>
      </c>
      <c r="B206" s="6"/>
      <c r="C206" s="6"/>
      <c r="D206" s="6"/>
      <c r="E206" s="357">
        <v>28</v>
      </c>
      <c r="F206" s="121"/>
      <c r="G206" s="150"/>
      <c r="H206" s="6"/>
      <c r="I206" s="150"/>
      <c r="J206" s="150"/>
      <c r="K206" s="150">
        <v>25.5</v>
      </c>
      <c r="L206" s="6"/>
      <c r="M206" s="358"/>
    </row>
    <row r="207" spans="1:13" ht="26.25">
      <c r="A207" s="10" t="s">
        <v>588</v>
      </c>
      <c r="B207" s="10"/>
      <c r="C207" s="359" t="s">
        <v>589</v>
      </c>
      <c r="D207" s="360">
        <f>(F201+F202+F203+F204+F205)</f>
        <v>267</v>
      </c>
      <c r="E207" s="360"/>
      <c r="F207" s="359" t="s">
        <v>590</v>
      </c>
      <c r="G207" s="360">
        <f>(D207/500)*100</f>
        <v>53.400000000000006</v>
      </c>
      <c r="H207" s="360"/>
      <c r="I207" s="361"/>
      <c r="J207" s="362" t="s">
        <v>591</v>
      </c>
      <c r="K207" s="362"/>
      <c r="L207" s="242" t="str">
        <f>IF(G207&gt;=91,"A1",IF(G207&gt;=81,"A2",IF(G207&gt;=71,"B1",IF(G207&gt;=61,"B2",IF(G207&gt;=51,"C1",IF(G207&gt;=41,"C2",IF(G207&gt;=33,"D","E")))))))</f>
        <v>C1</v>
      </c>
      <c r="M207" s="242" t="str">
        <f t="shared" ref="M207:M209" si="22">IF(K207&gt;=91,"A1",IF(K207&gt;=81,"A2",IF(K207&gt;=71,"B1",IF(K207&gt;=61,"B2",IF(K207&gt;=51,"C1",IF(K207&gt;=41,"C2",IF(K207&gt;=33,"D","E")))))))</f>
        <v>E</v>
      </c>
    </row>
    <row r="208" spans="1:13" ht="26.25">
      <c r="A208" s="363" t="s">
        <v>592</v>
      </c>
      <c r="B208" s="10"/>
      <c r="C208" s="359" t="s">
        <v>593</v>
      </c>
      <c r="D208" s="360">
        <f>(L201+L202+L203+L204+L205)</f>
        <v>284.25</v>
      </c>
      <c r="E208" s="360"/>
      <c r="F208" s="359" t="s">
        <v>594</v>
      </c>
      <c r="G208" s="360">
        <f>D208/500*100</f>
        <v>56.85</v>
      </c>
      <c r="H208" s="364"/>
      <c r="I208" s="365"/>
      <c r="J208" s="362" t="s">
        <v>595</v>
      </c>
      <c r="K208" s="362"/>
      <c r="L208" s="242" t="str">
        <f>IF(G208&gt;=91,"A1",IF(G208&gt;=81,"A2",IF(G208&gt;=71,"B1",IF(G208&gt;=61,"B2",IF(G208&gt;=51,"C1",IF(G208&gt;=41,"C2",IF(G208&gt;=33,"D","E")))))))</f>
        <v>C1</v>
      </c>
      <c r="M208" s="242" t="str">
        <f t="shared" si="22"/>
        <v>E</v>
      </c>
    </row>
    <row r="209" spans="1:13">
      <c r="A209" s="366" t="s">
        <v>596</v>
      </c>
      <c r="B209" s="366"/>
      <c r="C209" s="366">
        <f>(D207+D208)</f>
        <v>551.25</v>
      </c>
      <c r="D209" s="367"/>
      <c r="E209" s="367"/>
      <c r="F209" s="366" t="s">
        <v>597</v>
      </c>
      <c r="G209" s="366"/>
      <c r="H209" s="366"/>
      <c r="I209" s="368">
        <f>(C209/1000)*100</f>
        <v>55.125</v>
      </c>
      <c r="J209" s="366" t="s">
        <v>598</v>
      </c>
      <c r="K209" s="366"/>
      <c r="L209" s="367" t="str">
        <f>IF(I209&gt;=91,"A1",IF(I209&gt;=81,"A2",IF(I209&gt;=71,"B1",IF(I209&gt;=61,"B2",IF(I209&gt;=51,"C1",IF(I209&gt;=41,"C2",IF(I209&gt;=33,"D","E")))))))</f>
        <v>C1</v>
      </c>
      <c r="M209" s="367" t="str">
        <f t="shared" si="22"/>
        <v>E</v>
      </c>
    </row>
    <row r="210" spans="1:13">
      <c r="A210" s="369" t="s">
        <v>599</v>
      </c>
      <c r="B210" s="370"/>
      <c r="C210" s="370"/>
      <c r="D210" s="370"/>
      <c r="E210" s="370"/>
      <c r="F210" s="370"/>
      <c r="G210" s="370"/>
      <c r="H210" s="370"/>
      <c r="I210" s="370"/>
      <c r="J210" s="370"/>
      <c r="K210" s="370"/>
      <c r="L210" s="370"/>
      <c r="M210" s="371"/>
    </row>
    <row r="211" spans="1:13">
      <c r="A211" s="346" t="s">
        <v>600</v>
      </c>
      <c r="B211" s="242"/>
      <c r="C211" s="242"/>
      <c r="D211" s="242"/>
      <c r="E211" s="242"/>
      <c r="F211" s="242"/>
      <c r="G211" s="242"/>
      <c r="H211" s="242"/>
      <c r="I211" s="242"/>
      <c r="J211" s="242"/>
      <c r="K211" s="242"/>
      <c r="L211" s="242"/>
      <c r="M211" s="347"/>
    </row>
    <row r="212" spans="1:13">
      <c r="A212" s="346" t="s">
        <v>601</v>
      </c>
      <c r="B212" s="242"/>
      <c r="C212" s="242"/>
      <c r="D212" s="242"/>
      <c r="E212" s="242"/>
      <c r="F212" s="242" t="s">
        <v>602</v>
      </c>
      <c r="G212" s="242"/>
      <c r="H212" s="242"/>
      <c r="I212" s="242"/>
      <c r="J212" s="242"/>
      <c r="K212" s="242" t="s">
        <v>603</v>
      </c>
      <c r="L212" s="242"/>
      <c r="M212" s="347"/>
    </row>
    <row r="213" spans="1:13">
      <c r="A213" s="345" t="s">
        <v>604</v>
      </c>
      <c r="B213" s="197"/>
      <c r="C213" s="197"/>
      <c r="D213" s="197"/>
      <c r="E213" s="197"/>
      <c r="F213" s="372" t="s">
        <v>605</v>
      </c>
      <c r="G213" s="372"/>
      <c r="H213" s="372"/>
      <c r="I213" s="372"/>
      <c r="J213" s="372"/>
      <c r="K213" s="372" t="s">
        <v>605</v>
      </c>
      <c r="L213" s="372"/>
      <c r="M213" s="373"/>
    </row>
    <row r="214" spans="1:13">
      <c r="A214" s="346" t="s">
        <v>606</v>
      </c>
      <c r="B214" s="242"/>
      <c r="C214" s="242"/>
      <c r="D214" s="242"/>
      <c r="E214" s="242"/>
      <c r="F214" s="242"/>
      <c r="G214" s="242"/>
      <c r="H214" s="242"/>
      <c r="I214" s="242"/>
      <c r="J214" s="242"/>
      <c r="K214" s="242"/>
      <c r="L214" s="242"/>
      <c r="M214" s="347"/>
    </row>
    <row r="215" spans="1:13">
      <c r="A215" s="346" t="s">
        <v>601</v>
      </c>
      <c r="B215" s="242"/>
      <c r="C215" s="242"/>
      <c r="D215" s="242"/>
      <c r="E215" s="242"/>
      <c r="F215" s="242" t="s">
        <v>602</v>
      </c>
      <c r="G215" s="242"/>
      <c r="H215" s="242"/>
      <c r="I215" s="242"/>
      <c r="J215" s="242"/>
      <c r="K215" s="242" t="s">
        <v>603</v>
      </c>
      <c r="L215" s="242"/>
      <c r="M215" s="347"/>
    </row>
    <row r="216" spans="1:13">
      <c r="A216" s="339" t="s">
        <v>607</v>
      </c>
      <c r="B216" s="340"/>
      <c r="C216" s="340"/>
      <c r="D216" s="340"/>
      <c r="E216" s="340"/>
      <c r="F216" s="242" t="s">
        <v>605</v>
      </c>
      <c r="G216" s="242"/>
      <c r="H216" s="242"/>
      <c r="I216" s="242"/>
      <c r="J216" s="242"/>
      <c r="K216" s="242" t="s">
        <v>605</v>
      </c>
      <c r="L216" s="242"/>
      <c r="M216" s="347"/>
    </row>
    <row r="217" spans="1:13">
      <c r="A217" s="339" t="s">
        <v>608</v>
      </c>
      <c r="B217" s="340"/>
      <c r="C217" s="340"/>
      <c r="D217" s="340"/>
      <c r="E217" s="340"/>
      <c r="F217" s="242" t="s">
        <v>605</v>
      </c>
      <c r="G217" s="242"/>
      <c r="H217" s="242"/>
      <c r="I217" s="242"/>
      <c r="J217" s="242"/>
      <c r="K217" s="242" t="s">
        <v>605</v>
      </c>
      <c r="L217" s="242"/>
      <c r="M217" s="347"/>
    </row>
    <row r="218" spans="1:13">
      <c r="A218" s="336" t="s">
        <v>609</v>
      </c>
      <c r="B218" s="337"/>
      <c r="C218" s="337"/>
      <c r="D218" s="337"/>
      <c r="E218" s="342"/>
      <c r="F218" s="329" t="s">
        <v>605</v>
      </c>
      <c r="G218" s="330"/>
      <c r="H218" s="330"/>
      <c r="I218" s="330"/>
      <c r="J218" s="331"/>
      <c r="K218" s="329" t="s">
        <v>605</v>
      </c>
      <c r="L218" s="330"/>
      <c r="M218" s="335"/>
    </row>
    <row r="219" spans="1:13">
      <c r="A219" s="336" t="s">
        <v>610</v>
      </c>
      <c r="B219" s="337"/>
      <c r="C219" s="337"/>
      <c r="D219" s="337"/>
      <c r="E219" s="342"/>
      <c r="F219" s="329" t="s">
        <v>605</v>
      </c>
      <c r="G219" s="330"/>
      <c r="H219" s="330"/>
      <c r="I219" s="330"/>
      <c r="J219" s="331"/>
      <c r="K219" s="329" t="s">
        <v>605</v>
      </c>
      <c r="L219" s="330"/>
      <c r="M219" s="335"/>
    </row>
    <row r="220" spans="1:13">
      <c r="A220" s="346" t="s">
        <v>611</v>
      </c>
      <c r="B220" s="242"/>
      <c r="C220" s="242"/>
      <c r="D220" s="242"/>
      <c r="E220" s="242"/>
      <c r="F220" s="242"/>
      <c r="G220" s="242"/>
      <c r="H220" s="242"/>
      <c r="I220" s="242"/>
      <c r="J220" s="242"/>
      <c r="K220" s="242"/>
      <c r="L220" s="242"/>
      <c r="M220" s="347"/>
    </row>
    <row r="221" spans="1:13">
      <c r="A221" s="346" t="s">
        <v>601</v>
      </c>
      <c r="B221" s="242"/>
      <c r="C221" s="242"/>
      <c r="D221" s="242"/>
      <c r="E221" s="242"/>
      <c r="F221" s="242" t="s">
        <v>602</v>
      </c>
      <c r="G221" s="242"/>
      <c r="H221" s="242"/>
      <c r="I221" s="242"/>
      <c r="J221" s="242"/>
      <c r="K221" s="242" t="s">
        <v>603</v>
      </c>
      <c r="L221" s="242"/>
      <c r="M221" s="347"/>
    </row>
    <row r="222" spans="1:13">
      <c r="A222" s="345" t="s">
        <v>555</v>
      </c>
      <c r="B222" s="197"/>
      <c r="C222" s="197"/>
      <c r="D222" s="197"/>
      <c r="E222" s="197"/>
      <c r="F222" s="197"/>
      <c r="G222" s="372">
        <v>147</v>
      </c>
      <c r="H222" s="372"/>
      <c r="I222" s="372"/>
      <c r="J222" s="372"/>
      <c r="K222" s="372"/>
      <c r="L222" s="372"/>
      <c r="M222" s="373"/>
    </row>
    <row r="223" spans="1:13">
      <c r="A223" s="352" t="s">
        <v>612</v>
      </c>
      <c r="B223" s="329" t="s">
        <v>640</v>
      </c>
      <c r="C223" s="330"/>
      <c r="D223" s="330"/>
      <c r="E223" s="330"/>
      <c r="F223" s="330"/>
      <c r="G223" s="330"/>
      <c r="H223" s="330"/>
      <c r="I223" s="330"/>
      <c r="J223" s="330"/>
      <c r="K223" s="330"/>
      <c r="L223" s="330"/>
      <c r="M223" s="335"/>
    </row>
    <row r="224" spans="1:13">
      <c r="A224" s="352" t="s">
        <v>614</v>
      </c>
      <c r="B224" s="329" t="s">
        <v>641</v>
      </c>
      <c r="C224" s="374"/>
      <c r="D224" s="374"/>
      <c r="E224" s="374"/>
      <c r="F224" s="374"/>
      <c r="G224" s="374"/>
      <c r="H224" s="374"/>
      <c r="I224" s="374"/>
      <c r="J224" s="374"/>
      <c r="K224" s="374"/>
      <c r="L224" s="374"/>
      <c r="M224" s="375"/>
    </row>
    <row r="225" spans="1:13">
      <c r="A225" s="346" t="s">
        <v>616</v>
      </c>
      <c r="B225" s="242"/>
      <c r="C225" s="242"/>
      <c r="D225" s="372"/>
      <c r="E225" s="372"/>
      <c r="F225" s="372"/>
      <c r="G225" s="372"/>
      <c r="H225" s="372"/>
      <c r="I225" s="372"/>
      <c r="J225" s="242" t="s">
        <v>617</v>
      </c>
      <c r="K225" s="242"/>
      <c r="L225" s="242"/>
      <c r="M225" s="347"/>
    </row>
    <row r="226" spans="1:13">
      <c r="A226" s="346"/>
      <c r="B226" s="242"/>
      <c r="C226" s="242"/>
      <c r="D226" s="372"/>
      <c r="E226" s="372"/>
      <c r="F226" s="372"/>
      <c r="G226" s="372"/>
      <c r="H226" s="372"/>
      <c r="I226" s="372"/>
      <c r="J226" s="242"/>
      <c r="K226" s="242"/>
      <c r="L226" s="242"/>
      <c r="M226" s="347"/>
    </row>
    <row r="227" spans="1:13">
      <c r="A227" s="346"/>
      <c r="B227" s="242"/>
      <c r="C227" s="242"/>
      <c r="D227" s="372"/>
      <c r="E227" s="372"/>
      <c r="F227" s="372"/>
      <c r="G227" s="372"/>
      <c r="H227" s="372"/>
      <c r="I227" s="372"/>
      <c r="J227" s="242"/>
      <c r="K227" s="242"/>
      <c r="L227" s="242"/>
      <c r="M227" s="347"/>
    </row>
    <row r="228" spans="1:13">
      <c r="A228" s="346"/>
      <c r="B228" s="242"/>
      <c r="C228" s="242"/>
      <c r="D228" s="372"/>
      <c r="E228" s="372"/>
      <c r="F228" s="372"/>
      <c r="G228" s="372"/>
      <c r="H228" s="372"/>
      <c r="I228" s="372"/>
      <c r="J228" s="242"/>
      <c r="K228" s="242"/>
      <c r="L228" s="242"/>
      <c r="M228" s="347"/>
    </row>
    <row r="229" spans="1:13">
      <c r="A229" s="376" t="s">
        <v>618</v>
      </c>
      <c r="B229" s="377"/>
      <c r="C229" s="377"/>
      <c r="D229" s="377"/>
      <c r="E229" s="377"/>
      <c r="F229" s="377"/>
      <c r="G229" s="377"/>
      <c r="H229" s="378" t="s">
        <v>619</v>
      </c>
      <c r="I229" s="379"/>
      <c r="J229" s="379"/>
      <c r="K229" s="379"/>
      <c r="L229" s="379"/>
      <c r="M229" s="380"/>
    </row>
    <row r="230" spans="1:13">
      <c r="A230" s="381" t="s">
        <v>620</v>
      </c>
      <c r="B230" s="377" t="s">
        <v>416</v>
      </c>
      <c r="C230" s="377"/>
      <c r="D230" s="382" t="s">
        <v>620</v>
      </c>
      <c r="E230" s="383"/>
      <c r="F230" s="377" t="s">
        <v>416</v>
      </c>
      <c r="G230" s="377"/>
      <c r="H230" s="384"/>
      <c r="I230" s="384"/>
      <c r="J230" s="385" t="s">
        <v>621</v>
      </c>
      <c r="K230" s="384"/>
      <c r="L230" s="385" t="s">
        <v>416</v>
      </c>
      <c r="M230" s="386"/>
    </row>
    <row r="231" spans="1:13">
      <c r="A231" s="387" t="s">
        <v>622</v>
      </c>
      <c r="B231" s="388" t="s">
        <v>623</v>
      </c>
      <c r="C231" s="388"/>
      <c r="D231" s="388" t="s">
        <v>624</v>
      </c>
      <c r="E231" s="388"/>
      <c r="F231" s="388" t="s">
        <v>625</v>
      </c>
      <c r="G231" s="388"/>
      <c r="H231" s="384"/>
      <c r="I231" s="384"/>
      <c r="J231" s="389">
        <v>3</v>
      </c>
      <c r="K231" s="390"/>
      <c r="L231" s="383" t="s">
        <v>605</v>
      </c>
      <c r="M231" s="386"/>
    </row>
    <row r="232" spans="1:13">
      <c r="A232" s="387" t="s">
        <v>626</v>
      </c>
      <c r="B232" s="388" t="s">
        <v>627</v>
      </c>
      <c r="C232" s="388"/>
      <c r="D232" s="388" t="s">
        <v>628</v>
      </c>
      <c r="E232" s="388"/>
      <c r="F232" s="388" t="s">
        <v>629</v>
      </c>
      <c r="G232" s="388"/>
      <c r="H232" s="384"/>
      <c r="I232" s="384"/>
      <c r="J232" s="389">
        <v>2</v>
      </c>
      <c r="K232" s="390"/>
      <c r="L232" s="383" t="s">
        <v>630</v>
      </c>
      <c r="M232" s="386"/>
    </row>
    <row r="233" spans="1:13">
      <c r="A233" s="387" t="s">
        <v>631</v>
      </c>
      <c r="B233" s="388" t="s">
        <v>632</v>
      </c>
      <c r="C233" s="388"/>
      <c r="D233" s="388" t="s">
        <v>633</v>
      </c>
      <c r="E233" s="388"/>
      <c r="F233" s="388" t="s">
        <v>634</v>
      </c>
      <c r="G233" s="388"/>
      <c r="H233" s="384"/>
      <c r="I233" s="384"/>
      <c r="J233" s="389">
        <v>1</v>
      </c>
      <c r="K233" s="390"/>
      <c r="L233" s="383" t="s">
        <v>635</v>
      </c>
      <c r="M233" s="386"/>
    </row>
    <row r="234" spans="1:13" ht="15.75" thickBot="1">
      <c r="A234" s="391" t="s">
        <v>636</v>
      </c>
      <c r="B234" s="392" t="s">
        <v>637</v>
      </c>
      <c r="C234" s="392"/>
      <c r="D234" s="392" t="s">
        <v>638</v>
      </c>
      <c r="E234" s="392"/>
      <c r="F234" s="392" t="s">
        <v>639</v>
      </c>
      <c r="G234" s="392"/>
      <c r="H234" s="393"/>
      <c r="I234" s="393"/>
      <c r="J234" s="393"/>
      <c r="K234" s="393"/>
      <c r="L234" s="393"/>
      <c r="M234" s="394"/>
    </row>
    <row r="235" spans="1:13" ht="15.75" thickBot="1"/>
    <row r="236" spans="1:13" ht="15.75">
      <c r="A236" s="320"/>
      <c r="B236" s="321" t="s">
        <v>558</v>
      </c>
      <c r="C236" s="321"/>
      <c r="D236" s="321"/>
      <c r="E236" s="321"/>
      <c r="F236" s="321"/>
      <c r="G236" s="321"/>
      <c r="H236" s="321"/>
      <c r="I236" s="322"/>
      <c r="J236" s="323" t="s">
        <v>559</v>
      </c>
      <c r="K236" s="321"/>
      <c r="L236" s="321"/>
      <c r="M236" s="324"/>
    </row>
    <row r="237" spans="1:13" ht="21">
      <c r="A237" s="325" t="s">
        <v>560</v>
      </c>
      <c r="B237" s="201"/>
      <c r="C237" s="201"/>
      <c r="D237" s="201"/>
      <c r="E237" s="201"/>
      <c r="F237" s="201"/>
      <c r="G237" s="201"/>
      <c r="H237" s="201"/>
      <c r="I237" s="201"/>
      <c r="J237" s="201"/>
      <c r="K237" s="201"/>
      <c r="L237" s="201"/>
      <c r="M237" s="202"/>
    </row>
    <row r="238" spans="1:13" ht="21">
      <c r="A238" s="326"/>
      <c r="B238" s="327" t="s">
        <v>561</v>
      </c>
      <c r="C238" s="327"/>
      <c r="D238" s="327"/>
      <c r="E238" s="328"/>
      <c r="F238" s="297" t="s">
        <v>562</v>
      </c>
      <c r="G238" s="297"/>
      <c r="H238" s="329" t="s">
        <v>563</v>
      </c>
      <c r="I238" s="330"/>
      <c r="J238" s="331"/>
      <c r="K238" s="332" t="s">
        <v>564</v>
      </c>
      <c r="L238" s="10"/>
      <c r="M238" s="333"/>
    </row>
    <row r="239" spans="1:13">
      <c r="A239" s="334" t="s">
        <v>565</v>
      </c>
      <c r="B239" s="330"/>
      <c r="C239" s="330"/>
      <c r="D239" s="330"/>
      <c r="E239" s="330"/>
      <c r="F239" s="330"/>
      <c r="G239" s="330"/>
      <c r="H239" s="330"/>
      <c r="I239" s="330"/>
      <c r="J239" s="330"/>
      <c r="K239" s="330"/>
      <c r="L239" s="330"/>
      <c r="M239" s="335"/>
    </row>
    <row r="240" spans="1:13">
      <c r="A240" s="336" t="s">
        <v>566</v>
      </c>
      <c r="B240" s="337"/>
      <c r="C240" s="337"/>
      <c r="D240" s="337"/>
      <c r="E240" s="337"/>
      <c r="F240" s="337"/>
      <c r="G240" s="337"/>
      <c r="H240" s="337"/>
      <c r="I240" s="337"/>
      <c r="J240" s="337"/>
      <c r="K240" s="337"/>
      <c r="L240" s="337"/>
      <c r="M240" s="338"/>
    </row>
    <row r="241" spans="1:13">
      <c r="A241" s="339" t="s">
        <v>567</v>
      </c>
      <c r="B241" s="340"/>
      <c r="C241" s="341" t="s">
        <v>105</v>
      </c>
      <c r="D241" s="337"/>
      <c r="E241" s="337"/>
      <c r="F241" s="337"/>
      <c r="G241" s="342"/>
      <c r="H241" s="148" t="s">
        <v>569</v>
      </c>
      <c r="I241" s="343"/>
      <c r="J241" s="197">
        <v>6</v>
      </c>
      <c r="K241" s="197"/>
      <c r="L241" s="197"/>
      <c r="M241" s="198"/>
    </row>
    <row r="242" spans="1:13">
      <c r="A242" s="339" t="s">
        <v>570</v>
      </c>
      <c r="B242" s="340"/>
      <c r="C242" s="341" t="s">
        <v>3</v>
      </c>
      <c r="D242" s="337"/>
      <c r="E242" s="337"/>
      <c r="F242" s="337"/>
      <c r="G242" s="342"/>
      <c r="H242" s="148" t="s">
        <v>571</v>
      </c>
      <c r="I242" s="343"/>
      <c r="J242" s="197" t="s">
        <v>106</v>
      </c>
      <c r="K242" s="197"/>
      <c r="L242" s="197"/>
      <c r="M242" s="198"/>
    </row>
    <row r="243" spans="1:13">
      <c r="A243" s="339" t="s">
        <v>572</v>
      </c>
      <c r="B243" s="340"/>
      <c r="C243" s="344">
        <v>39990</v>
      </c>
      <c r="D243" s="337"/>
      <c r="E243" s="337"/>
      <c r="F243" s="337"/>
      <c r="G243" s="342"/>
      <c r="H243" s="148" t="s">
        <v>573</v>
      </c>
      <c r="I243" s="343"/>
      <c r="J243" s="197">
        <v>9086301884</v>
      </c>
      <c r="K243" s="197"/>
      <c r="L243" s="197"/>
      <c r="M243" s="198"/>
    </row>
    <row r="244" spans="1:13">
      <c r="A244" s="339" t="s">
        <v>574</v>
      </c>
      <c r="B244" s="340"/>
      <c r="C244" s="341" t="s">
        <v>482</v>
      </c>
      <c r="D244" s="337"/>
      <c r="E244" s="337"/>
      <c r="F244" s="337"/>
      <c r="G244" s="342"/>
      <c r="H244" s="345" t="s">
        <v>466</v>
      </c>
      <c r="I244" s="197"/>
      <c r="J244" s="197" t="s">
        <v>110</v>
      </c>
      <c r="K244" s="197"/>
      <c r="L244" s="197"/>
      <c r="M244" s="198"/>
    </row>
    <row r="245" spans="1:13">
      <c r="A245" s="346" t="s">
        <v>576</v>
      </c>
      <c r="B245" s="242"/>
      <c r="C245" s="242"/>
      <c r="D245" s="242"/>
      <c r="E245" s="242"/>
      <c r="F245" s="242"/>
      <c r="G245" s="242"/>
      <c r="H245" s="242"/>
      <c r="I245" s="242"/>
      <c r="J245" s="242"/>
      <c r="K245" s="242"/>
      <c r="L245" s="242"/>
      <c r="M245" s="347"/>
    </row>
    <row r="246" spans="1:13">
      <c r="A246" s="348" t="s">
        <v>577</v>
      </c>
      <c r="B246" s="242" t="s">
        <v>578</v>
      </c>
      <c r="C246" s="242"/>
      <c r="D246" s="242"/>
      <c r="E246" s="242"/>
      <c r="F246" s="242"/>
      <c r="G246" s="242"/>
      <c r="H246" s="242" t="s">
        <v>579</v>
      </c>
      <c r="I246" s="242"/>
      <c r="J246" s="242"/>
      <c r="K246" s="242"/>
      <c r="L246" s="242"/>
      <c r="M246" s="347"/>
    </row>
    <row r="247" spans="1:13" ht="30">
      <c r="A247" s="348"/>
      <c r="B247" s="349" t="s">
        <v>580</v>
      </c>
      <c r="C247" s="349" t="s">
        <v>581</v>
      </c>
      <c r="D247" s="349" t="s">
        <v>582</v>
      </c>
      <c r="E247" s="349" t="s">
        <v>583</v>
      </c>
      <c r="F247" s="349">
        <v>100</v>
      </c>
      <c r="G247" s="350" t="s">
        <v>403</v>
      </c>
      <c r="H247" s="349" t="s">
        <v>584</v>
      </c>
      <c r="I247" s="349" t="s">
        <v>581</v>
      </c>
      <c r="J247" s="349" t="s">
        <v>582</v>
      </c>
      <c r="K247" s="349" t="s">
        <v>585</v>
      </c>
      <c r="L247" s="349">
        <v>100</v>
      </c>
      <c r="M247" s="351" t="s">
        <v>403</v>
      </c>
    </row>
    <row r="248" spans="1:13">
      <c r="A248" s="352" t="s">
        <v>417</v>
      </c>
      <c r="B248" s="402">
        <v>8.25</v>
      </c>
      <c r="C248" s="403">
        <v>5</v>
      </c>
      <c r="D248" s="403">
        <v>5</v>
      </c>
      <c r="E248" s="402">
        <v>68</v>
      </c>
      <c r="F248" s="404">
        <f t="shared" ref="F248" si="23">SUM(B248:E248)</f>
        <v>86.25</v>
      </c>
      <c r="G248" s="150" t="str">
        <f t="shared" ref="G248:G252" si="24">IF(F248&gt;=91,"A1",IF(F248&gt;=81,"A2",IF(F248&gt;=71,"B1",IF(F248&gt;=61,"B2",IF(F248&gt;=51,"C1",IF(F248&gt;=41,"C2",IF(F248&gt;=33,"D","E")))))))</f>
        <v>A2</v>
      </c>
      <c r="H248" s="150">
        <v>8.5</v>
      </c>
      <c r="I248" s="150">
        <v>5</v>
      </c>
      <c r="J248" s="150">
        <v>5</v>
      </c>
      <c r="K248" s="20">
        <v>67</v>
      </c>
      <c r="L248" s="150">
        <f>SUM(H248:K248)</f>
        <v>85.5</v>
      </c>
      <c r="M248" s="150" t="str">
        <f>IF(L248&gt;=91,"A1",IF(L248&gt;=81,"A2",IF(L248&gt;=71,"B1",IF(L248&gt;=61,"B2",IF(L248&gt;=51,"C1",IF(L248&gt;=41,"C2",IF(L248&gt;=33,"D","E")))))))</f>
        <v>A2</v>
      </c>
    </row>
    <row r="249" spans="1:13">
      <c r="A249" s="352" t="s">
        <v>418</v>
      </c>
      <c r="B249" s="403">
        <v>9.25</v>
      </c>
      <c r="C249" s="403">
        <v>5</v>
      </c>
      <c r="D249" s="403">
        <v>5</v>
      </c>
      <c r="E249" s="403">
        <v>68.5</v>
      </c>
      <c r="F249" s="404">
        <v>87.75</v>
      </c>
      <c r="G249" s="150" t="str">
        <f t="shared" si="24"/>
        <v>A2</v>
      </c>
      <c r="H249" s="150">
        <v>8.5</v>
      </c>
      <c r="I249" s="150">
        <v>5</v>
      </c>
      <c r="J249" s="150">
        <v>5</v>
      </c>
      <c r="K249" s="150">
        <v>71</v>
      </c>
      <c r="L249" s="150">
        <f t="shared" ref="L249:L252" si="25">SUM(H249:K249)</f>
        <v>89.5</v>
      </c>
      <c r="M249" s="150" t="str">
        <f t="shared" ref="M249:M252" si="26">IF(L249&gt;=91,"A1",IF(L249&gt;=81,"A2",IF(L249&gt;=71,"B1",IF(L249&gt;=61,"B2",IF(L249&gt;=51,"C1",IF(L249&gt;=41,"C2",IF(L249&gt;=33,"D","E")))))))</f>
        <v>A2</v>
      </c>
    </row>
    <row r="250" spans="1:13">
      <c r="A250" s="352" t="s">
        <v>586</v>
      </c>
      <c r="B250" s="403">
        <v>9.5</v>
      </c>
      <c r="C250" s="403">
        <v>5</v>
      </c>
      <c r="D250" s="403">
        <v>5</v>
      </c>
      <c r="E250" s="403">
        <v>70.5</v>
      </c>
      <c r="F250" s="403">
        <f t="shared" ref="F250:F251" si="27">(B250+C250+D250+E250)</f>
        <v>90</v>
      </c>
      <c r="G250" s="150" t="str">
        <f t="shared" si="24"/>
        <v>A2</v>
      </c>
      <c r="H250" s="150">
        <v>10</v>
      </c>
      <c r="I250" s="150">
        <v>5</v>
      </c>
      <c r="J250" s="150">
        <v>5</v>
      </c>
      <c r="K250" s="121">
        <v>75</v>
      </c>
      <c r="L250" s="150">
        <f t="shared" si="25"/>
        <v>95</v>
      </c>
      <c r="M250" s="150" t="str">
        <f t="shared" si="26"/>
        <v>A1</v>
      </c>
    </row>
    <row r="251" spans="1:13" ht="15.75">
      <c r="A251" s="352" t="s">
        <v>420</v>
      </c>
      <c r="B251" s="403">
        <v>10</v>
      </c>
      <c r="C251" s="403">
        <v>5</v>
      </c>
      <c r="D251" s="403">
        <v>5</v>
      </c>
      <c r="E251" s="403">
        <v>66.5</v>
      </c>
      <c r="F251" s="403">
        <f t="shared" si="27"/>
        <v>86.5</v>
      </c>
      <c r="G251" s="150" t="str">
        <f t="shared" si="24"/>
        <v>A2</v>
      </c>
      <c r="H251" s="86">
        <v>9.25</v>
      </c>
      <c r="I251" s="400">
        <v>5</v>
      </c>
      <c r="J251" s="20">
        <v>5</v>
      </c>
      <c r="K251" s="121">
        <v>71.5</v>
      </c>
      <c r="L251" s="150">
        <f t="shared" si="25"/>
        <v>90.75</v>
      </c>
      <c r="M251" s="150" t="str">
        <f t="shared" si="26"/>
        <v>A2</v>
      </c>
    </row>
    <row r="252" spans="1:13" ht="15.75">
      <c r="A252" s="352" t="s">
        <v>470</v>
      </c>
      <c r="B252" s="403">
        <v>9.5</v>
      </c>
      <c r="C252" s="403">
        <v>5</v>
      </c>
      <c r="D252" s="403">
        <v>5</v>
      </c>
      <c r="E252" s="403">
        <v>77</v>
      </c>
      <c r="F252" s="404">
        <v>96.5</v>
      </c>
      <c r="G252" s="150" t="str">
        <f t="shared" si="24"/>
        <v>A1</v>
      </c>
      <c r="H252" s="86">
        <v>10</v>
      </c>
      <c r="I252" s="150">
        <v>5</v>
      </c>
      <c r="J252" s="150">
        <v>5</v>
      </c>
      <c r="K252" s="121">
        <v>77.5</v>
      </c>
      <c r="L252" s="150">
        <f t="shared" si="25"/>
        <v>97.5</v>
      </c>
      <c r="M252" s="150" t="str">
        <f t="shared" si="26"/>
        <v>A1</v>
      </c>
    </row>
    <row r="253" spans="1:13">
      <c r="A253" s="352" t="s">
        <v>587</v>
      </c>
      <c r="B253" s="6"/>
      <c r="C253" s="6"/>
      <c r="D253" s="6"/>
      <c r="E253" s="357">
        <v>42</v>
      </c>
      <c r="F253" s="121"/>
      <c r="G253" s="6"/>
      <c r="H253" s="6"/>
      <c r="I253" s="6"/>
      <c r="J253" s="6"/>
      <c r="K253" s="150">
        <v>45.5</v>
      </c>
      <c r="L253" s="150"/>
      <c r="M253" s="358"/>
    </row>
    <row r="254" spans="1:13" ht="26.25">
      <c r="A254" s="10" t="s">
        <v>588</v>
      </c>
      <c r="B254" s="10"/>
      <c r="C254" s="359" t="s">
        <v>589</v>
      </c>
      <c r="D254" s="360">
        <f>(F248+F249+F250+F251+F252)</f>
        <v>447</v>
      </c>
      <c r="E254" s="360"/>
      <c r="F254" s="359" t="s">
        <v>590</v>
      </c>
      <c r="G254" s="360">
        <f>(D254/500)*100</f>
        <v>89.4</v>
      </c>
      <c r="H254" s="360"/>
      <c r="I254" s="361"/>
      <c r="J254" s="362" t="s">
        <v>591</v>
      </c>
      <c r="K254" s="362"/>
      <c r="L254" s="242" t="str">
        <f>IF(G254&gt;=91,"A1",IF(G254&gt;=81,"A2",IF(G254&gt;=71,"B1",IF(G254&gt;=61,"B2",IF(G254&gt;=51,"C1",IF(G254&gt;=41,"C2",IF(G254&gt;=33,"D","E")))))))</f>
        <v>A2</v>
      </c>
      <c r="M254" s="242" t="str">
        <f t="shared" ref="M254:M256" si="28">IF(K254&gt;=91,"A1",IF(K254&gt;=81,"A2",IF(K254&gt;=71,"B1",IF(K254&gt;=61,"B2",IF(K254&gt;=51,"C1",IF(K254&gt;=41,"C2",IF(K254&gt;=33,"D","E")))))))</f>
        <v>E</v>
      </c>
    </row>
    <row r="255" spans="1:13" ht="26.25">
      <c r="A255" s="363" t="s">
        <v>592</v>
      </c>
      <c r="B255" s="10"/>
      <c r="C255" s="359" t="s">
        <v>593</v>
      </c>
      <c r="D255" s="360">
        <f>(L248+L249+L250+L251+L252)</f>
        <v>458.25</v>
      </c>
      <c r="E255" s="360"/>
      <c r="F255" s="359" t="s">
        <v>594</v>
      </c>
      <c r="G255" s="360">
        <f>D255/500*100</f>
        <v>91.649999999999991</v>
      </c>
      <c r="H255" s="364"/>
      <c r="I255" s="365"/>
      <c r="J255" s="362" t="s">
        <v>595</v>
      </c>
      <c r="K255" s="362"/>
      <c r="L255" s="242" t="str">
        <f>IF(G255&gt;=91,"A1",IF(G255&gt;=81,"A2",IF(G255&gt;=71,"B1",IF(G255&gt;=61,"B2",IF(G255&gt;=51,"C1",IF(G255&gt;=41,"C2",IF(G255&gt;=33,"D","E")))))))</f>
        <v>A1</v>
      </c>
      <c r="M255" s="242" t="str">
        <f t="shared" si="28"/>
        <v>E</v>
      </c>
    </row>
    <row r="256" spans="1:13">
      <c r="A256" s="366" t="s">
        <v>596</v>
      </c>
      <c r="B256" s="366"/>
      <c r="C256" s="366">
        <f>(D254+D255)</f>
        <v>905.25</v>
      </c>
      <c r="D256" s="367"/>
      <c r="E256" s="367"/>
      <c r="F256" s="366" t="s">
        <v>597</v>
      </c>
      <c r="G256" s="366"/>
      <c r="H256" s="366"/>
      <c r="I256" s="368">
        <f>(C256/1000)*100</f>
        <v>90.525000000000006</v>
      </c>
      <c r="J256" s="366" t="s">
        <v>598</v>
      </c>
      <c r="K256" s="366"/>
      <c r="L256" s="367" t="str">
        <f>IF(I256&gt;=91,"A1",IF(I256&gt;=81,"A2",IF(I256&gt;=71,"B1",IF(I256&gt;=61,"B2",IF(I256&gt;=51,"C1",IF(I256&gt;=41,"C2",IF(I256&gt;=33,"D","E")))))))</f>
        <v>A2</v>
      </c>
      <c r="M256" s="367" t="str">
        <f t="shared" si="28"/>
        <v>E</v>
      </c>
    </row>
    <row r="257" spans="1:13">
      <c r="A257" s="369" t="s">
        <v>599</v>
      </c>
      <c r="B257" s="370"/>
      <c r="C257" s="370"/>
      <c r="D257" s="370"/>
      <c r="E257" s="370"/>
      <c r="F257" s="370"/>
      <c r="G257" s="370"/>
      <c r="H257" s="370"/>
      <c r="I257" s="370"/>
      <c r="J257" s="370"/>
      <c r="K257" s="370"/>
      <c r="L257" s="370"/>
      <c r="M257" s="371"/>
    </row>
    <row r="258" spans="1:13">
      <c r="A258" s="346" t="s">
        <v>600</v>
      </c>
      <c r="B258" s="242"/>
      <c r="C258" s="242"/>
      <c r="D258" s="242"/>
      <c r="E258" s="242"/>
      <c r="F258" s="242"/>
      <c r="G258" s="242"/>
      <c r="H258" s="242"/>
      <c r="I258" s="242"/>
      <c r="J258" s="242"/>
      <c r="K258" s="242"/>
      <c r="L258" s="242"/>
      <c r="M258" s="347"/>
    </row>
    <row r="259" spans="1:13">
      <c r="A259" s="346" t="s">
        <v>601</v>
      </c>
      <c r="B259" s="242"/>
      <c r="C259" s="242"/>
      <c r="D259" s="242"/>
      <c r="E259" s="242"/>
      <c r="F259" s="242" t="s">
        <v>602</v>
      </c>
      <c r="G259" s="242"/>
      <c r="H259" s="242"/>
      <c r="I259" s="242"/>
      <c r="J259" s="242"/>
      <c r="K259" s="242" t="s">
        <v>603</v>
      </c>
      <c r="L259" s="242"/>
      <c r="M259" s="347"/>
    </row>
    <row r="260" spans="1:13">
      <c r="A260" s="345" t="s">
        <v>604</v>
      </c>
      <c r="B260" s="197"/>
      <c r="C260" s="197"/>
      <c r="D260" s="197"/>
      <c r="E260" s="197"/>
      <c r="F260" s="372" t="s">
        <v>605</v>
      </c>
      <c r="G260" s="372"/>
      <c r="H260" s="372"/>
      <c r="I260" s="372"/>
      <c r="J260" s="372"/>
      <c r="K260" s="372" t="s">
        <v>605</v>
      </c>
      <c r="L260" s="372"/>
      <c r="M260" s="373"/>
    </row>
    <row r="261" spans="1:13">
      <c r="A261" s="346" t="s">
        <v>606</v>
      </c>
      <c r="B261" s="242"/>
      <c r="C261" s="242"/>
      <c r="D261" s="242"/>
      <c r="E261" s="242"/>
      <c r="F261" s="242"/>
      <c r="G261" s="242"/>
      <c r="H261" s="242"/>
      <c r="I261" s="242"/>
      <c r="J261" s="242"/>
      <c r="K261" s="242"/>
      <c r="L261" s="242"/>
      <c r="M261" s="347"/>
    </row>
    <row r="262" spans="1:13">
      <c r="A262" s="346" t="s">
        <v>601</v>
      </c>
      <c r="B262" s="242"/>
      <c r="C262" s="242"/>
      <c r="D262" s="242"/>
      <c r="E262" s="242"/>
      <c r="F262" s="242" t="s">
        <v>602</v>
      </c>
      <c r="G262" s="242"/>
      <c r="H262" s="242"/>
      <c r="I262" s="242"/>
      <c r="J262" s="242"/>
      <c r="K262" s="242" t="s">
        <v>603</v>
      </c>
      <c r="L262" s="242"/>
      <c r="M262" s="347"/>
    </row>
    <row r="263" spans="1:13">
      <c r="A263" s="339" t="s">
        <v>607</v>
      </c>
      <c r="B263" s="340"/>
      <c r="C263" s="340"/>
      <c r="D263" s="340"/>
      <c r="E263" s="340"/>
      <c r="F263" s="242" t="s">
        <v>630</v>
      </c>
      <c r="G263" s="242"/>
      <c r="H263" s="242"/>
      <c r="I263" s="242"/>
      <c r="J263" s="242"/>
      <c r="K263" s="242" t="s">
        <v>630</v>
      </c>
      <c r="L263" s="242"/>
      <c r="M263" s="347"/>
    </row>
    <row r="264" spans="1:13">
      <c r="A264" s="339" t="s">
        <v>608</v>
      </c>
      <c r="B264" s="340"/>
      <c r="C264" s="340"/>
      <c r="D264" s="340"/>
      <c r="E264" s="340"/>
      <c r="F264" s="242" t="s">
        <v>605</v>
      </c>
      <c r="G264" s="242"/>
      <c r="H264" s="242"/>
      <c r="I264" s="242"/>
      <c r="J264" s="242"/>
      <c r="K264" s="242" t="s">
        <v>605</v>
      </c>
      <c r="L264" s="242"/>
      <c r="M264" s="347"/>
    </row>
    <row r="265" spans="1:13">
      <c r="A265" s="336" t="s">
        <v>609</v>
      </c>
      <c r="B265" s="337"/>
      <c r="C265" s="337"/>
      <c r="D265" s="337"/>
      <c r="E265" s="342"/>
      <c r="F265" s="329" t="s">
        <v>605</v>
      </c>
      <c r="G265" s="330"/>
      <c r="H265" s="330"/>
      <c r="I265" s="330"/>
      <c r="J265" s="331"/>
      <c r="K265" s="329" t="s">
        <v>605</v>
      </c>
      <c r="L265" s="330"/>
      <c r="M265" s="335"/>
    </row>
    <row r="266" spans="1:13">
      <c r="A266" s="336" t="s">
        <v>610</v>
      </c>
      <c r="B266" s="337"/>
      <c r="C266" s="337"/>
      <c r="D266" s="337"/>
      <c r="E266" s="342"/>
      <c r="F266" s="329" t="s">
        <v>605</v>
      </c>
      <c r="G266" s="330"/>
      <c r="H266" s="330"/>
      <c r="I266" s="330"/>
      <c r="J266" s="331"/>
      <c r="K266" s="329" t="s">
        <v>605</v>
      </c>
      <c r="L266" s="330"/>
      <c r="M266" s="335"/>
    </row>
    <row r="267" spans="1:13">
      <c r="A267" s="346" t="s">
        <v>611</v>
      </c>
      <c r="B267" s="242"/>
      <c r="C267" s="242"/>
      <c r="D267" s="242"/>
      <c r="E267" s="242"/>
      <c r="F267" s="242"/>
      <c r="G267" s="242"/>
      <c r="H267" s="242"/>
      <c r="I267" s="242"/>
      <c r="J267" s="242"/>
      <c r="K267" s="242"/>
      <c r="L267" s="242"/>
      <c r="M267" s="347"/>
    </row>
    <row r="268" spans="1:13">
      <c r="A268" s="346" t="s">
        <v>601</v>
      </c>
      <c r="B268" s="242"/>
      <c r="C268" s="242"/>
      <c r="D268" s="242"/>
      <c r="E268" s="242"/>
      <c r="F268" s="242" t="s">
        <v>602</v>
      </c>
      <c r="G268" s="242"/>
      <c r="H268" s="242"/>
      <c r="I268" s="242"/>
      <c r="J268" s="242"/>
      <c r="K268" s="242" t="s">
        <v>603</v>
      </c>
      <c r="L268" s="242"/>
      <c r="M268" s="347"/>
    </row>
    <row r="269" spans="1:13">
      <c r="A269" s="345" t="s">
        <v>555</v>
      </c>
      <c r="B269" s="197"/>
      <c r="C269" s="197"/>
      <c r="D269" s="197"/>
      <c r="E269" s="197"/>
      <c r="F269" s="197"/>
      <c r="G269" s="372">
        <v>162</v>
      </c>
      <c r="H269" s="372"/>
      <c r="I269" s="372"/>
      <c r="J269" s="372"/>
      <c r="K269" s="372"/>
      <c r="L269" s="372"/>
      <c r="M269" s="373"/>
    </row>
    <row r="270" spans="1:13">
      <c r="A270" s="352" t="s">
        <v>612</v>
      </c>
      <c r="B270" s="329" t="s">
        <v>645</v>
      </c>
      <c r="C270" s="374"/>
      <c r="D270" s="374"/>
      <c r="E270" s="374"/>
      <c r="F270" s="374"/>
      <c r="G270" s="374"/>
      <c r="H270" s="374"/>
      <c r="I270" s="374"/>
      <c r="J270" s="374"/>
      <c r="K270" s="374"/>
      <c r="L270" s="374"/>
      <c r="M270" s="375"/>
    </row>
    <row r="271" spans="1:13">
      <c r="A271" s="352" t="s">
        <v>614</v>
      </c>
      <c r="B271" s="329" t="s">
        <v>641</v>
      </c>
      <c r="C271" s="374"/>
      <c r="D271" s="374"/>
      <c r="E271" s="374"/>
      <c r="F271" s="374"/>
      <c r="G271" s="374"/>
      <c r="H271" s="374"/>
      <c r="I271" s="374"/>
      <c r="J271" s="374"/>
      <c r="K271" s="374"/>
      <c r="L271" s="374"/>
      <c r="M271" s="375"/>
    </row>
    <row r="272" spans="1:13">
      <c r="A272" s="346" t="s">
        <v>616</v>
      </c>
      <c r="B272" s="242"/>
      <c r="C272" s="242"/>
      <c r="D272" s="372"/>
      <c r="E272" s="372"/>
      <c r="F272" s="372"/>
      <c r="G272" s="372"/>
      <c r="H272" s="372"/>
      <c r="I272" s="372"/>
      <c r="J272" s="242" t="s">
        <v>617</v>
      </c>
      <c r="K272" s="242"/>
      <c r="L272" s="242"/>
      <c r="M272" s="347"/>
    </row>
    <row r="273" spans="1:13">
      <c r="A273" s="346"/>
      <c r="B273" s="242"/>
      <c r="C273" s="242"/>
      <c r="D273" s="372"/>
      <c r="E273" s="372"/>
      <c r="F273" s="372"/>
      <c r="G273" s="372"/>
      <c r="H273" s="372"/>
      <c r="I273" s="372"/>
      <c r="J273" s="242"/>
      <c r="K273" s="242"/>
      <c r="L273" s="242"/>
      <c r="M273" s="347"/>
    </row>
    <row r="274" spans="1:13">
      <c r="A274" s="346"/>
      <c r="B274" s="242"/>
      <c r="C274" s="242"/>
      <c r="D274" s="372"/>
      <c r="E274" s="372"/>
      <c r="F274" s="372"/>
      <c r="G274" s="372"/>
      <c r="H274" s="372"/>
      <c r="I274" s="372"/>
      <c r="J274" s="242"/>
      <c r="K274" s="242"/>
      <c r="L274" s="242"/>
      <c r="M274" s="347"/>
    </row>
    <row r="275" spans="1:13">
      <c r="A275" s="346"/>
      <c r="B275" s="242"/>
      <c r="C275" s="242"/>
      <c r="D275" s="372"/>
      <c r="E275" s="372"/>
      <c r="F275" s="372"/>
      <c r="G275" s="372"/>
      <c r="H275" s="372"/>
      <c r="I275" s="372"/>
      <c r="J275" s="242"/>
      <c r="K275" s="242"/>
      <c r="L275" s="242"/>
      <c r="M275" s="347"/>
    </row>
    <row r="276" spans="1:13">
      <c r="A276" s="376" t="s">
        <v>618</v>
      </c>
      <c r="B276" s="377"/>
      <c r="C276" s="377"/>
      <c r="D276" s="377"/>
      <c r="E276" s="377"/>
      <c r="F276" s="377"/>
      <c r="G276" s="377"/>
      <c r="H276" s="378" t="s">
        <v>619</v>
      </c>
      <c r="I276" s="379"/>
      <c r="J276" s="379"/>
      <c r="K276" s="379"/>
      <c r="L276" s="379"/>
      <c r="M276" s="380"/>
    </row>
    <row r="277" spans="1:13">
      <c r="A277" s="381" t="s">
        <v>620</v>
      </c>
      <c r="B277" s="377" t="s">
        <v>416</v>
      </c>
      <c r="C277" s="377"/>
      <c r="D277" s="382" t="s">
        <v>620</v>
      </c>
      <c r="E277" s="383"/>
      <c r="F277" s="377" t="s">
        <v>416</v>
      </c>
      <c r="G277" s="377"/>
      <c r="H277" s="384"/>
      <c r="I277" s="384"/>
      <c r="J277" s="385" t="s">
        <v>621</v>
      </c>
      <c r="K277" s="384"/>
      <c r="L277" s="385" t="s">
        <v>416</v>
      </c>
      <c r="M277" s="386"/>
    </row>
    <row r="278" spans="1:13">
      <c r="A278" s="387" t="s">
        <v>622</v>
      </c>
      <c r="B278" s="388" t="s">
        <v>623</v>
      </c>
      <c r="C278" s="388"/>
      <c r="D278" s="388" t="s">
        <v>624</v>
      </c>
      <c r="E278" s="388"/>
      <c r="F278" s="388" t="s">
        <v>625</v>
      </c>
      <c r="G278" s="388"/>
      <c r="H278" s="384"/>
      <c r="I278" s="384"/>
      <c r="J278" s="389">
        <v>3</v>
      </c>
      <c r="K278" s="390"/>
      <c r="L278" s="383" t="s">
        <v>605</v>
      </c>
      <c r="M278" s="386"/>
    </row>
    <row r="279" spans="1:13">
      <c r="A279" s="387" t="s">
        <v>626</v>
      </c>
      <c r="B279" s="388" t="s">
        <v>627</v>
      </c>
      <c r="C279" s="388"/>
      <c r="D279" s="388" t="s">
        <v>628</v>
      </c>
      <c r="E279" s="388"/>
      <c r="F279" s="388" t="s">
        <v>629</v>
      </c>
      <c r="G279" s="388"/>
      <c r="H279" s="384"/>
      <c r="I279" s="384"/>
      <c r="J279" s="389">
        <v>2</v>
      </c>
      <c r="K279" s="390"/>
      <c r="L279" s="383" t="s">
        <v>630</v>
      </c>
      <c r="M279" s="386"/>
    </row>
    <row r="280" spans="1:13">
      <c r="A280" s="387" t="s">
        <v>631</v>
      </c>
      <c r="B280" s="388" t="s">
        <v>632</v>
      </c>
      <c r="C280" s="388"/>
      <c r="D280" s="388" t="s">
        <v>633</v>
      </c>
      <c r="E280" s="388"/>
      <c r="F280" s="388" t="s">
        <v>634</v>
      </c>
      <c r="G280" s="388"/>
      <c r="H280" s="384"/>
      <c r="I280" s="384"/>
      <c r="J280" s="389">
        <v>1</v>
      </c>
      <c r="K280" s="390"/>
      <c r="L280" s="383" t="s">
        <v>635</v>
      </c>
      <c r="M280" s="386"/>
    </row>
    <row r="281" spans="1:13" ht="15.75" thickBot="1">
      <c r="A281" s="391" t="s">
        <v>636</v>
      </c>
      <c r="B281" s="392" t="s">
        <v>637</v>
      </c>
      <c r="C281" s="392"/>
      <c r="D281" s="392" t="s">
        <v>638</v>
      </c>
      <c r="E281" s="392"/>
      <c r="F281" s="392" t="s">
        <v>639</v>
      </c>
      <c r="G281" s="392"/>
      <c r="H281" s="393"/>
      <c r="I281" s="393"/>
      <c r="J281" s="393"/>
      <c r="K281" s="393"/>
      <c r="L281" s="393"/>
      <c r="M281" s="394"/>
    </row>
    <row r="282" spans="1:13" ht="15.75" thickBot="1"/>
    <row r="283" spans="1:13" ht="15.75">
      <c r="A283" s="320"/>
      <c r="B283" s="321" t="s">
        <v>558</v>
      </c>
      <c r="C283" s="321"/>
      <c r="D283" s="321"/>
      <c r="E283" s="321"/>
      <c r="F283" s="321"/>
      <c r="G283" s="321"/>
      <c r="H283" s="321"/>
      <c r="I283" s="322"/>
      <c r="J283" s="323" t="s">
        <v>559</v>
      </c>
      <c r="K283" s="321"/>
      <c r="L283" s="321"/>
      <c r="M283" s="324"/>
    </row>
    <row r="284" spans="1:13" ht="21">
      <c r="A284" s="325" t="s">
        <v>560</v>
      </c>
      <c r="B284" s="201"/>
      <c r="C284" s="201"/>
      <c r="D284" s="201"/>
      <c r="E284" s="201"/>
      <c r="F284" s="201"/>
      <c r="G284" s="201"/>
      <c r="H284" s="201"/>
      <c r="I284" s="201"/>
      <c r="J284" s="201"/>
      <c r="K284" s="201"/>
      <c r="L284" s="201"/>
      <c r="M284" s="202"/>
    </row>
    <row r="285" spans="1:13" ht="21">
      <c r="A285" s="326"/>
      <c r="B285" s="327" t="s">
        <v>561</v>
      </c>
      <c r="C285" s="327"/>
      <c r="D285" s="327"/>
      <c r="E285" s="328"/>
      <c r="F285" s="297" t="s">
        <v>562</v>
      </c>
      <c r="G285" s="297"/>
      <c r="H285" s="329" t="s">
        <v>563</v>
      </c>
      <c r="I285" s="330"/>
      <c r="J285" s="331"/>
      <c r="K285" s="332" t="s">
        <v>564</v>
      </c>
      <c r="L285" s="10"/>
      <c r="M285" s="333"/>
    </row>
    <row r="286" spans="1:13">
      <c r="A286" s="334" t="s">
        <v>565</v>
      </c>
      <c r="B286" s="330"/>
      <c r="C286" s="330"/>
      <c r="D286" s="330"/>
      <c r="E286" s="330"/>
      <c r="F286" s="330"/>
      <c r="G286" s="330"/>
      <c r="H286" s="330"/>
      <c r="I286" s="330"/>
      <c r="J286" s="330"/>
      <c r="K286" s="330"/>
      <c r="L286" s="330"/>
      <c r="M286" s="335"/>
    </row>
    <row r="287" spans="1:13">
      <c r="A287" s="336" t="s">
        <v>566</v>
      </c>
      <c r="B287" s="337"/>
      <c r="C287" s="337"/>
      <c r="D287" s="337"/>
      <c r="E287" s="337"/>
      <c r="F287" s="337"/>
      <c r="G287" s="337"/>
      <c r="H287" s="337"/>
      <c r="I287" s="337"/>
      <c r="J287" s="337"/>
      <c r="K287" s="337"/>
      <c r="L287" s="337"/>
      <c r="M287" s="338"/>
    </row>
    <row r="288" spans="1:13">
      <c r="A288" s="339" t="s">
        <v>567</v>
      </c>
      <c r="B288" s="340"/>
      <c r="C288" s="341" t="s">
        <v>119</v>
      </c>
      <c r="D288" s="337"/>
      <c r="E288" s="337"/>
      <c r="F288" s="337"/>
      <c r="G288" s="342"/>
      <c r="H288" s="148" t="s">
        <v>569</v>
      </c>
      <c r="I288" s="343"/>
      <c r="J288" s="197">
        <v>7</v>
      </c>
      <c r="K288" s="197"/>
      <c r="L288" s="197"/>
      <c r="M288" s="198"/>
    </row>
    <row r="289" spans="1:13">
      <c r="A289" s="339" t="s">
        <v>570</v>
      </c>
      <c r="B289" s="340"/>
      <c r="C289" s="341" t="s">
        <v>3</v>
      </c>
      <c r="D289" s="337"/>
      <c r="E289" s="337"/>
      <c r="F289" s="337"/>
      <c r="G289" s="342"/>
      <c r="H289" s="148" t="s">
        <v>571</v>
      </c>
      <c r="I289" s="343"/>
      <c r="J289" s="197" t="s">
        <v>120</v>
      </c>
      <c r="K289" s="197"/>
      <c r="L289" s="197"/>
      <c r="M289" s="198"/>
    </row>
    <row r="290" spans="1:13">
      <c r="A290" s="339" t="s">
        <v>572</v>
      </c>
      <c r="B290" s="340"/>
      <c r="C290" s="344">
        <v>39707</v>
      </c>
      <c r="D290" s="337"/>
      <c r="E290" s="337"/>
      <c r="F290" s="337"/>
      <c r="G290" s="342"/>
      <c r="H290" s="148" t="s">
        <v>573</v>
      </c>
      <c r="I290" s="343"/>
      <c r="J290" s="197">
        <v>9419200078</v>
      </c>
      <c r="K290" s="197"/>
      <c r="L290" s="197"/>
      <c r="M290" s="198"/>
    </row>
    <row r="291" spans="1:13">
      <c r="A291" s="339" t="s">
        <v>574</v>
      </c>
      <c r="B291" s="340"/>
      <c r="C291" s="341" t="s">
        <v>483</v>
      </c>
      <c r="D291" s="337"/>
      <c r="E291" s="337"/>
      <c r="F291" s="337"/>
      <c r="G291" s="342"/>
      <c r="H291" s="345" t="s">
        <v>466</v>
      </c>
      <c r="I291" s="197"/>
      <c r="J291" s="197" t="s">
        <v>355</v>
      </c>
      <c r="K291" s="197"/>
      <c r="L291" s="197"/>
      <c r="M291" s="198"/>
    </row>
    <row r="292" spans="1:13">
      <c r="A292" s="346" t="s">
        <v>576</v>
      </c>
      <c r="B292" s="242"/>
      <c r="C292" s="242"/>
      <c r="D292" s="242"/>
      <c r="E292" s="242"/>
      <c r="F292" s="242"/>
      <c r="G292" s="242"/>
      <c r="H292" s="242"/>
      <c r="I292" s="242"/>
      <c r="J292" s="242"/>
      <c r="K292" s="242"/>
      <c r="L292" s="242"/>
      <c r="M292" s="347"/>
    </row>
    <row r="293" spans="1:13">
      <c r="A293" s="348" t="s">
        <v>577</v>
      </c>
      <c r="B293" s="242" t="s">
        <v>578</v>
      </c>
      <c r="C293" s="242"/>
      <c r="D293" s="242"/>
      <c r="E293" s="242"/>
      <c r="F293" s="242"/>
      <c r="G293" s="242"/>
      <c r="H293" s="242" t="s">
        <v>579</v>
      </c>
      <c r="I293" s="242"/>
      <c r="J293" s="242"/>
      <c r="K293" s="242"/>
      <c r="L293" s="242"/>
      <c r="M293" s="347"/>
    </row>
    <row r="294" spans="1:13" ht="30">
      <c r="A294" s="348"/>
      <c r="B294" s="349" t="s">
        <v>580</v>
      </c>
      <c r="C294" s="349" t="s">
        <v>581</v>
      </c>
      <c r="D294" s="349" t="s">
        <v>582</v>
      </c>
      <c r="E294" s="349" t="s">
        <v>583</v>
      </c>
      <c r="F294" s="349">
        <v>100</v>
      </c>
      <c r="G294" s="350" t="s">
        <v>403</v>
      </c>
      <c r="H294" s="349" t="s">
        <v>584</v>
      </c>
      <c r="I294" s="349" t="s">
        <v>581</v>
      </c>
      <c r="J294" s="349" t="s">
        <v>582</v>
      </c>
      <c r="K294" s="349" t="s">
        <v>585</v>
      </c>
      <c r="L294" s="349">
        <v>100</v>
      </c>
      <c r="M294" s="351" t="s">
        <v>403</v>
      </c>
    </row>
    <row r="295" spans="1:13">
      <c r="A295" s="352" t="s">
        <v>417</v>
      </c>
      <c r="B295" s="399">
        <v>8.25</v>
      </c>
      <c r="C295" s="76">
        <v>4</v>
      </c>
      <c r="D295" s="76">
        <v>4</v>
      </c>
      <c r="E295" s="399">
        <v>56.5</v>
      </c>
      <c r="F295" s="354">
        <f t="shared" ref="F295" si="29">SUM(B295:E295)</f>
        <v>72.75</v>
      </c>
      <c r="G295" s="150" t="str">
        <f t="shared" ref="G295:G299" si="30">IF(F295&gt;=91,"A1",IF(F295&gt;=81,"A2",IF(F295&gt;=71,"B1",IF(F295&gt;=61,"B2",IF(F295&gt;=51,"C1",IF(F295&gt;=41,"C2",IF(F295&gt;=33,"D","E")))))))</f>
        <v>B1</v>
      </c>
      <c r="H295" s="150">
        <v>7.25</v>
      </c>
      <c r="I295" s="150">
        <v>4</v>
      </c>
      <c r="J295" s="150">
        <v>3</v>
      </c>
      <c r="K295" s="20">
        <v>51</v>
      </c>
      <c r="L295" s="20">
        <f>SUM(H295:K295)</f>
        <v>65.25</v>
      </c>
      <c r="M295" s="150" t="str">
        <f>IF(L295&gt;=91,"A1",IF(L295&gt;=81,"A2",IF(L295&gt;=71,"B1",IF(L295&gt;=61,"B2",IF(L295&gt;=51,"C1",IF(L295&gt;=41,"C2",IF(L295&gt;=33,"D","E")))))))</f>
        <v>B2</v>
      </c>
    </row>
    <row r="296" spans="1:13">
      <c r="A296" s="352" t="s">
        <v>418</v>
      </c>
      <c r="B296" s="399">
        <v>6.25</v>
      </c>
      <c r="C296" s="76">
        <v>4</v>
      </c>
      <c r="D296" s="28">
        <v>4</v>
      </c>
      <c r="E296" s="76">
        <v>52</v>
      </c>
      <c r="F296" s="354">
        <f t="shared" ref="F296:F297" si="31">(B296+C296+D296+E296)</f>
        <v>66.25</v>
      </c>
      <c r="G296" s="150" t="str">
        <f t="shared" si="30"/>
        <v>B2</v>
      </c>
      <c r="H296" s="150">
        <v>6.25</v>
      </c>
      <c r="I296" s="150">
        <v>4</v>
      </c>
      <c r="J296" s="150">
        <v>4</v>
      </c>
      <c r="K296" s="150">
        <v>56.5</v>
      </c>
      <c r="L296" s="20">
        <f t="shared" ref="L296:L299" si="32">SUM(H296:K296)</f>
        <v>70.75</v>
      </c>
      <c r="M296" s="150" t="str">
        <f t="shared" ref="M296:M299" si="33">IF(L296&gt;=91,"A1",IF(L296&gt;=81,"A2",IF(L296&gt;=71,"B1",IF(L296&gt;=61,"B2",IF(L296&gt;=51,"C1",IF(L296&gt;=41,"C2",IF(L296&gt;=33,"D","E")))))))</f>
        <v>B2</v>
      </c>
    </row>
    <row r="297" spans="1:13">
      <c r="A297" s="352" t="s">
        <v>586</v>
      </c>
      <c r="B297" s="76">
        <v>5.5</v>
      </c>
      <c r="C297" s="76">
        <v>4</v>
      </c>
      <c r="D297" s="76">
        <v>5</v>
      </c>
      <c r="E297" s="76">
        <v>62.5</v>
      </c>
      <c r="F297" s="76">
        <f t="shared" si="31"/>
        <v>77</v>
      </c>
      <c r="G297" s="150" t="str">
        <f t="shared" si="30"/>
        <v>B1</v>
      </c>
      <c r="H297" s="150">
        <v>9</v>
      </c>
      <c r="I297" s="150">
        <v>4</v>
      </c>
      <c r="J297" s="150">
        <v>4</v>
      </c>
      <c r="K297" s="121">
        <v>68.5</v>
      </c>
      <c r="L297" s="20">
        <f t="shared" si="32"/>
        <v>85.5</v>
      </c>
      <c r="M297" s="150" t="str">
        <f t="shared" si="33"/>
        <v>A2</v>
      </c>
    </row>
    <row r="298" spans="1:13" ht="15.75">
      <c r="A298" s="352" t="s">
        <v>420</v>
      </c>
      <c r="B298" s="76">
        <v>4.5</v>
      </c>
      <c r="C298" s="76">
        <v>5</v>
      </c>
      <c r="D298" s="76">
        <v>4</v>
      </c>
      <c r="E298" s="76">
        <v>59</v>
      </c>
      <c r="F298" s="76">
        <v>72.5</v>
      </c>
      <c r="G298" s="150" t="str">
        <f t="shared" si="30"/>
        <v>B1</v>
      </c>
      <c r="H298" s="86">
        <v>5.5</v>
      </c>
      <c r="I298" s="400">
        <v>4</v>
      </c>
      <c r="J298" s="20">
        <v>3</v>
      </c>
      <c r="K298" s="121">
        <v>40.5</v>
      </c>
      <c r="L298" s="20">
        <f t="shared" si="32"/>
        <v>53</v>
      </c>
      <c r="M298" s="150" t="str">
        <f t="shared" si="33"/>
        <v>C1</v>
      </c>
    </row>
    <row r="299" spans="1:13" ht="15.75">
      <c r="A299" s="352" t="s">
        <v>470</v>
      </c>
      <c r="B299" s="76">
        <v>8.25</v>
      </c>
      <c r="C299" s="76">
        <v>4</v>
      </c>
      <c r="D299" s="76">
        <v>4</v>
      </c>
      <c r="E299" s="76">
        <v>68.5</v>
      </c>
      <c r="F299" s="354">
        <v>84.75</v>
      </c>
      <c r="G299" s="150" t="str">
        <f t="shared" si="30"/>
        <v>A2</v>
      </c>
      <c r="H299" s="86">
        <v>8.5</v>
      </c>
      <c r="I299" s="150">
        <v>4</v>
      </c>
      <c r="J299" s="150">
        <v>4</v>
      </c>
      <c r="K299" s="121">
        <v>69</v>
      </c>
      <c r="L299" s="20">
        <f t="shared" si="32"/>
        <v>85.5</v>
      </c>
      <c r="M299" s="150" t="str">
        <f t="shared" si="33"/>
        <v>A2</v>
      </c>
    </row>
    <row r="300" spans="1:13">
      <c r="A300" s="352" t="s">
        <v>587</v>
      </c>
      <c r="B300" s="6"/>
      <c r="C300" s="6"/>
      <c r="D300" s="6"/>
      <c r="E300" s="357">
        <v>47.5</v>
      </c>
      <c r="F300" s="121"/>
      <c r="G300" s="6"/>
      <c r="H300" s="6"/>
      <c r="I300" s="6"/>
      <c r="J300" s="6"/>
      <c r="K300" s="150">
        <v>45</v>
      </c>
      <c r="L300" s="6"/>
      <c r="M300" s="358"/>
    </row>
    <row r="301" spans="1:13" ht="26.25">
      <c r="A301" s="10" t="s">
        <v>588</v>
      </c>
      <c r="B301" s="10"/>
      <c r="C301" s="359" t="s">
        <v>589</v>
      </c>
      <c r="D301" s="360">
        <f>(F295+F296+F297+F298+F299)</f>
        <v>373.25</v>
      </c>
      <c r="E301" s="360"/>
      <c r="F301" s="359" t="s">
        <v>590</v>
      </c>
      <c r="G301" s="360">
        <f>(D301/500)*100</f>
        <v>74.650000000000006</v>
      </c>
      <c r="H301" s="360"/>
      <c r="I301" s="361"/>
      <c r="J301" s="362" t="s">
        <v>591</v>
      </c>
      <c r="K301" s="362"/>
      <c r="L301" s="242" t="str">
        <f>IF(G301&gt;=91,"A1",IF(G301&gt;=81,"A2",IF(G301&gt;=71,"B1",IF(G301&gt;=61,"B2",IF(G301&gt;=51,"C1",IF(G301&gt;=41,"C2",IF(G301&gt;=33,"D","E")))))))</f>
        <v>B1</v>
      </c>
      <c r="M301" s="242" t="str">
        <f t="shared" ref="M301:M303" si="34">IF(K301&gt;=91,"A1",IF(K301&gt;=81,"A2",IF(K301&gt;=71,"B1",IF(K301&gt;=61,"B2",IF(K301&gt;=51,"C1",IF(K301&gt;=41,"C2",IF(K301&gt;=33,"D","E")))))))</f>
        <v>E</v>
      </c>
    </row>
    <row r="302" spans="1:13" ht="26.25">
      <c r="A302" s="363" t="s">
        <v>592</v>
      </c>
      <c r="B302" s="10"/>
      <c r="C302" s="359" t="s">
        <v>593</v>
      </c>
      <c r="D302" s="360">
        <f>(L295+L296+L297+L298+L299)</f>
        <v>360</v>
      </c>
      <c r="E302" s="360"/>
      <c r="F302" s="359" t="s">
        <v>594</v>
      </c>
      <c r="G302" s="360">
        <f>D302/500*100</f>
        <v>72</v>
      </c>
      <c r="H302" s="364"/>
      <c r="I302" s="365"/>
      <c r="J302" s="362" t="s">
        <v>595</v>
      </c>
      <c r="K302" s="362"/>
      <c r="L302" s="242" t="str">
        <f>IF(G302&gt;=91,"A1",IF(G302&gt;=81,"A2",IF(G302&gt;=71,"B1",IF(G302&gt;=61,"B2",IF(G302&gt;=51,"C1",IF(G302&gt;=41,"C2",IF(G302&gt;=33,"D","E")))))))</f>
        <v>B1</v>
      </c>
      <c r="M302" s="242" t="str">
        <f t="shared" si="34"/>
        <v>E</v>
      </c>
    </row>
    <row r="303" spans="1:13">
      <c r="A303" s="366" t="s">
        <v>596</v>
      </c>
      <c r="B303" s="366"/>
      <c r="C303" s="366">
        <f>(D301+D302)</f>
        <v>733.25</v>
      </c>
      <c r="D303" s="367"/>
      <c r="E303" s="367"/>
      <c r="F303" s="366" t="s">
        <v>597</v>
      </c>
      <c r="G303" s="366"/>
      <c r="H303" s="366"/>
      <c r="I303" s="405">
        <f>(C303/1000)*100</f>
        <v>73.324999999999989</v>
      </c>
      <c r="J303" s="366" t="s">
        <v>598</v>
      </c>
      <c r="K303" s="366"/>
      <c r="L303" s="367" t="str">
        <f>IF(I303&gt;=91,"A1",IF(I303&gt;=81,"A2",IF(I303&gt;=71,"B1",IF(I303&gt;=61,"B2",IF(I303&gt;=51,"C1",IF(I303&gt;=41,"C2",IF(I303&gt;=33,"D","E")))))))</f>
        <v>B1</v>
      </c>
      <c r="M303" s="367" t="str">
        <f t="shared" si="34"/>
        <v>E</v>
      </c>
    </row>
    <row r="304" spans="1:13">
      <c r="A304" s="369" t="s">
        <v>599</v>
      </c>
      <c r="B304" s="370"/>
      <c r="C304" s="370"/>
      <c r="D304" s="370"/>
      <c r="E304" s="370"/>
      <c r="F304" s="370"/>
      <c r="G304" s="370"/>
      <c r="H304" s="370"/>
      <c r="I304" s="370"/>
      <c r="J304" s="370"/>
      <c r="K304" s="370"/>
      <c r="L304" s="370"/>
      <c r="M304" s="371"/>
    </row>
    <row r="305" spans="1:13">
      <c r="A305" s="346" t="s">
        <v>600</v>
      </c>
      <c r="B305" s="242"/>
      <c r="C305" s="242"/>
      <c r="D305" s="242"/>
      <c r="E305" s="242"/>
      <c r="F305" s="242"/>
      <c r="G305" s="242"/>
      <c r="H305" s="242"/>
      <c r="I305" s="242"/>
      <c r="J305" s="242"/>
      <c r="K305" s="242"/>
      <c r="L305" s="242"/>
      <c r="M305" s="347"/>
    </row>
    <row r="306" spans="1:13">
      <c r="A306" s="346" t="s">
        <v>601</v>
      </c>
      <c r="B306" s="242"/>
      <c r="C306" s="242"/>
      <c r="D306" s="242"/>
      <c r="E306" s="242"/>
      <c r="F306" s="242" t="s">
        <v>602</v>
      </c>
      <c r="G306" s="242"/>
      <c r="H306" s="242"/>
      <c r="I306" s="242"/>
      <c r="J306" s="242"/>
      <c r="K306" s="242" t="s">
        <v>603</v>
      </c>
      <c r="L306" s="242"/>
      <c r="M306" s="347"/>
    </row>
    <row r="307" spans="1:13">
      <c r="A307" s="345" t="s">
        <v>604</v>
      </c>
      <c r="B307" s="197"/>
      <c r="C307" s="197"/>
      <c r="D307" s="197"/>
      <c r="E307" s="197"/>
      <c r="F307" s="372" t="s">
        <v>605</v>
      </c>
      <c r="G307" s="372"/>
      <c r="H307" s="372"/>
      <c r="I307" s="372"/>
      <c r="J307" s="372"/>
      <c r="K307" s="372" t="s">
        <v>605</v>
      </c>
      <c r="L307" s="372"/>
      <c r="M307" s="373"/>
    </row>
    <row r="308" spans="1:13">
      <c r="A308" s="346" t="s">
        <v>606</v>
      </c>
      <c r="B308" s="242"/>
      <c r="C308" s="242"/>
      <c r="D308" s="242"/>
      <c r="E308" s="242"/>
      <c r="F308" s="242"/>
      <c r="G308" s="242"/>
      <c r="H308" s="242"/>
      <c r="I308" s="242"/>
      <c r="J308" s="242"/>
      <c r="K308" s="242"/>
      <c r="L308" s="242"/>
      <c r="M308" s="347"/>
    </row>
    <row r="309" spans="1:13">
      <c r="A309" s="346" t="s">
        <v>601</v>
      </c>
      <c r="B309" s="242"/>
      <c r="C309" s="242"/>
      <c r="D309" s="242"/>
      <c r="E309" s="242"/>
      <c r="F309" s="242" t="s">
        <v>602</v>
      </c>
      <c r="G309" s="242"/>
      <c r="H309" s="242"/>
      <c r="I309" s="242"/>
      <c r="J309" s="242"/>
      <c r="K309" s="242" t="s">
        <v>603</v>
      </c>
      <c r="L309" s="242"/>
      <c r="M309" s="347"/>
    </row>
    <row r="310" spans="1:13">
      <c r="A310" s="339" t="s">
        <v>607</v>
      </c>
      <c r="B310" s="340"/>
      <c r="C310" s="340"/>
      <c r="D310" s="340"/>
      <c r="E310" s="340"/>
      <c r="F310" s="242" t="s">
        <v>605</v>
      </c>
      <c r="G310" s="242"/>
      <c r="H310" s="242"/>
      <c r="I310" s="242"/>
      <c r="J310" s="242"/>
      <c r="K310" s="242" t="s">
        <v>605</v>
      </c>
      <c r="L310" s="242"/>
      <c r="M310" s="347"/>
    </row>
    <row r="311" spans="1:13">
      <c r="A311" s="339" t="s">
        <v>608</v>
      </c>
      <c r="B311" s="340"/>
      <c r="C311" s="340"/>
      <c r="D311" s="340"/>
      <c r="E311" s="340"/>
      <c r="F311" s="242" t="s">
        <v>605</v>
      </c>
      <c r="G311" s="242"/>
      <c r="H311" s="242"/>
      <c r="I311" s="242"/>
      <c r="J311" s="242"/>
      <c r="K311" s="242" t="s">
        <v>605</v>
      </c>
      <c r="L311" s="242"/>
      <c r="M311" s="347"/>
    </row>
    <row r="312" spans="1:13">
      <c r="A312" s="336" t="s">
        <v>609</v>
      </c>
      <c r="B312" s="337"/>
      <c r="C312" s="337"/>
      <c r="D312" s="337"/>
      <c r="E312" s="342"/>
      <c r="F312" s="329" t="s">
        <v>605</v>
      </c>
      <c r="G312" s="330"/>
      <c r="H312" s="330"/>
      <c r="I312" s="330"/>
      <c r="J312" s="331"/>
      <c r="K312" s="329" t="s">
        <v>605</v>
      </c>
      <c r="L312" s="330"/>
      <c r="M312" s="335"/>
    </row>
    <row r="313" spans="1:13">
      <c r="A313" s="336" t="s">
        <v>610</v>
      </c>
      <c r="B313" s="337"/>
      <c r="C313" s="337"/>
      <c r="D313" s="337"/>
      <c r="E313" s="342"/>
      <c r="F313" s="329" t="s">
        <v>605</v>
      </c>
      <c r="G313" s="330"/>
      <c r="H313" s="330"/>
      <c r="I313" s="330"/>
      <c r="J313" s="331"/>
      <c r="K313" s="329" t="s">
        <v>605</v>
      </c>
      <c r="L313" s="330"/>
      <c r="M313" s="335"/>
    </row>
    <row r="314" spans="1:13">
      <c r="A314" s="346" t="s">
        <v>611</v>
      </c>
      <c r="B314" s="242"/>
      <c r="C314" s="242"/>
      <c r="D314" s="242"/>
      <c r="E314" s="242"/>
      <c r="F314" s="242"/>
      <c r="G314" s="242"/>
      <c r="H314" s="242"/>
      <c r="I314" s="242"/>
      <c r="J314" s="242"/>
      <c r="K314" s="242"/>
      <c r="L314" s="242"/>
      <c r="M314" s="347"/>
    </row>
    <row r="315" spans="1:13">
      <c r="A315" s="346" t="s">
        <v>601</v>
      </c>
      <c r="B315" s="242"/>
      <c r="C315" s="242"/>
      <c r="D315" s="242"/>
      <c r="E315" s="242"/>
      <c r="F315" s="242" t="s">
        <v>602</v>
      </c>
      <c r="G315" s="242"/>
      <c r="H315" s="242"/>
      <c r="I315" s="242"/>
      <c r="J315" s="242"/>
      <c r="K315" s="242" t="s">
        <v>603</v>
      </c>
      <c r="L315" s="242"/>
      <c r="M315" s="347"/>
    </row>
    <row r="316" spans="1:13">
      <c r="A316" s="345" t="s">
        <v>555</v>
      </c>
      <c r="B316" s="197"/>
      <c r="C316" s="197"/>
      <c r="D316" s="197"/>
      <c r="E316" s="197"/>
      <c r="F316" s="197"/>
      <c r="G316" s="372">
        <v>161</v>
      </c>
      <c r="H316" s="372"/>
      <c r="I316" s="372"/>
      <c r="J316" s="372"/>
      <c r="K316" s="372"/>
      <c r="L316" s="372"/>
      <c r="M316" s="373"/>
    </row>
    <row r="317" spans="1:13">
      <c r="A317" s="352" t="s">
        <v>612</v>
      </c>
      <c r="B317" s="329" t="s">
        <v>613</v>
      </c>
      <c r="C317" s="330"/>
      <c r="D317" s="330"/>
      <c r="E317" s="330"/>
      <c r="F317" s="330"/>
      <c r="G317" s="330"/>
      <c r="H317" s="330"/>
      <c r="I317" s="330"/>
      <c r="J317" s="330"/>
      <c r="K317" s="330"/>
      <c r="L317" s="330"/>
      <c r="M317" s="335"/>
    </row>
    <row r="318" spans="1:13">
      <c r="A318" s="352" t="s">
        <v>614</v>
      </c>
      <c r="B318" s="329" t="s">
        <v>641</v>
      </c>
      <c r="C318" s="374"/>
      <c r="D318" s="374"/>
      <c r="E318" s="374"/>
      <c r="F318" s="374"/>
      <c r="G318" s="374"/>
      <c r="H318" s="374"/>
      <c r="I318" s="374"/>
      <c r="J318" s="374"/>
      <c r="K318" s="374"/>
      <c r="L318" s="374"/>
      <c r="M318" s="375"/>
    </row>
    <row r="319" spans="1:13">
      <c r="A319" s="346" t="s">
        <v>616</v>
      </c>
      <c r="B319" s="242"/>
      <c r="C319" s="242"/>
      <c r="D319" s="372"/>
      <c r="E319" s="372"/>
      <c r="F319" s="372"/>
      <c r="G319" s="372"/>
      <c r="H319" s="372"/>
      <c r="I319" s="372"/>
      <c r="J319" s="242" t="s">
        <v>617</v>
      </c>
      <c r="K319" s="242"/>
      <c r="L319" s="242"/>
      <c r="M319" s="347"/>
    </row>
    <row r="320" spans="1:13">
      <c r="A320" s="346"/>
      <c r="B320" s="242"/>
      <c r="C320" s="242"/>
      <c r="D320" s="372"/>
      <c r="E320" s="372"/>
      <c r="F320" s="372"/>
      <c r="G320" s="372"/>
      <c r="H320" s="372"/>
      <c r="I320" s="372"/>
      <c r="J320" s="242"/>
      <c r="K320" s="242"/>
      <c r="L320" s="242"/>
      <c r="M320" s="347"/>
    </row>
    <row r="321" spans="1:13">
      <c r="A321" s="346"/>
      <c r="B321" s="242"/>
      <c r="C321" s="242"/>
      <c r="D321" s="372"/>
      <c r="E321" s="372"/>
      <c r="F321" s="372"/>
      <c r="G321" s="372"/>
      <c r="H321" s="372"/>
      <c r="I321" s="372"/>
      <c r="J321" s="242"/>
      <c r="K321" s="242"/>
      <c r="L321" s="242"/>
      <c r="M321" s="347"/>
    </row>
    <row r="322" spans="1:13">
      <c r="A322" s="346"/>
      <c r="B322" s="242"/>
      <c r="C322" s="242"/>
      <c r="D322" s="372"/>
      <c r="E322" s="372"/>
      <c r="F322" s="372"/>
      <c r="G322" s="372"/>
      <c r="H322" s="372"/>
      <c r="I322" s="372"/>
      <c r="J322" s="242"/>
      <c r="K322" s="242"/>
      <c r="L322" s="242"/>
      <c r="M322" s="347"/>
    </row>
    <row r="323" spans="1:13">
      <c r="A323" s="376" t="s">
        <v>618</v>
      </c>
      <c r="B323" s="377"/>
      <c r="C323" s="377"/>
      <c r="D323" s="377"/>
      <c r="E323" s="377"/>
      <c r="F323" s="377"/>
      <c r="G323" s="377"/>
      <c r="H323" s="378" t="s">
        <v>619</v>
      </c>
      <c r="I323" s="379"/>
      <c r="J323" s="379"/>
      <c r="K323" s="379"/>
      <c r="L323" s="379"/>
      <c r="M323" s="380"/>
    </row>
    <row r="324" spans="1:13">
      <c r="A324" s="381" t="s">
        <v>620</v>
      </c>
      <c r="B324" s="377" t="s">
        <v>416</v>
      </c>
      <c r="C324" s="377"/>
      <c r="D324" s="382" t="s">
        <v>620</v>
      </c>
      <c r="E324" s="383"/>
      <c r="F324" s="377" t="s">
        <v>416</v>
      </c>
      <c r="G324" s="377"/>
      <c r="H324" s="384"/>
      <c r="I324" s="384"/>
      <c r="J324" s="385" t="s">
        <v>621</v>
      </c>
      <c r="K324" s="384"/>
      <c r="L324" s="385" t="s">
        <v>416</v>
      </c>
      <c r="M324" s="386"/>
    </row>
    <row r="325" spans="1:13">
      <c r="A325" s="387" t="s">
        <v>622</v>
      </c>
      <c r="B325" s="388" t="s">
        <v>623</v>
      </c>
      <c r="C325" s="388"/>
      <c r="D325" s="388" t="s">
        <v>624</v>
      </c>
      <c r="E325" s="388"/>
      <c r="F325" s="388" t="s">
        <v>625</v>
      </c>
      <c r="G325" s="388"/>
      <c r="H325" s="384"/>
      <c r="I325" s="384"/>
      <c r="J325" s="389">
        <v>3</v>
      </c>
      <c r="K325" s="390"/>
      <c r="L325" s="383" t="s">
        <v>605</v>
      </c>
      <c r="M325" s="386"/>
    </row>
    <row r="326" spans="1:13">
      <c r="A326" s="387" t="s">
        <v>626</v>
      </c>
      <c r="B326" s="388" t="s">
        <v>627</v>
      </c>
      <c r="C326" s="388"/>
      <c r="D326" s="388" t="s">
        <v>628</v>
      </c>
      <c r="E326" s="388"/>
      <c r="F326" s="388" t="s">
        <v>629</v>
      </c>
      <c r="G326" s="388"/>
      <c r="H326" s="384"/>
      <c r="I326" s="384"/>
      <c r="J326" s="389">
        <v>2</v>
      </c>
      <c r="K326" s="390"/>
      <c r="L326" s="383" t="s">
        <v>630</v>
      </c>
      <c r="M326" s="386"/>
    </row>
    <row r="327" spans="1:13">
      <c r="A327" s="387" t="s">
        <v>631</v>
      </c>
      <c r="B327" s="388" t="s">
        <v>632</v>
      </c>
      <c r="C327" s="388"/>
      <c r="D327" s="388" t="s">
        <v>633</v>
      </c>
      <c r="E327" s="388"/>
      <c r="F327" s="388" t="s">
        <v>634</v>
      </c>
      <c r="G327" s="388"/>
      <c r="H327" s="384"/>
      <c r="I327" s="384"/>
      <c r="J327" s="389">
        <v>1</v>
      </c>
      <c r="K327" s="390"/>
      <c r="L327" s="383" t="s">
        <v>635</v>
      </c>
      <c r="M327" s="386"/>
    </row>
    <row r="328" spans="1:13" ht="15.75" thickBot="1">
      <c r="A328" s="391" t="s">
        <v>636</v>
      </c>
      <c r="B328" s="392" t="s">
        <v>637</v>
      </c>
      <c r="C328" s="392"/>
      <c r="D328" s="392" t="s">
        <v>638</v>
      </c>
      <c r="E328" s="392"/>
      <c r="F328" s="392" t="s">
        <v>639</v>
      </c>
      <c r="G328" s="392"/>
      <c r="H328" s="393"/>
      <c r="I328" s="393"/>
      <c r="J328" s="393"/>
      <c r="K328" s="393"/>
      <c r="L328" s="393"/>
      <c r="M328" s="394"/>
    </row>
    <row r="329" spans="1:13" ht="15.75" thickBot="1"/>
    <row r="330" spans="1:13" ht="15.75">
      <c r="A330" s="320"/>
      <c r="B330" s="321" t="s">
        <v>558</v>
      </c>
      <c r="C330" s="321"/>
      <c r="D330" s="321"/>
      <c r="E330" s="321"/>
      <c r="F330" s="321"/>
      <c r="G330" s="321"/>
      <c r="H330" s="321"/>
      <c r="I330" s="322"/>
      <c r="J330" s="323" t="s">
        <v>559</v>
      </c>
      <c r="K330" s="321"/>
      <c r="L330" s="321"/>
      <c r="M330" s="324"/>
    </row>
    <row r="331" spans="1:13" ht="21">
      <c r="A331" s="325" t="s">
        <v>560</v>
      </c>
      <c r="B331" s="201"/>
      <c r="C331" s="201"/>
      <c r="D331" s="201"/>
      <c r="E331" s="201"/>
      <c r="F331" s="201"/>
      <c r="G331" s="201"/>
      <c r="H331" s="201"/>
      <c r="I331" s="201"/>
      <c r="J331" s="201"/>
      <c r="K331" s="201"/>
      <c r="L331" s="201"/>
      <c r="M331" s="202"/>
    </row>
    <row r="332" spans="1:13" ht="21">
      <c r="A332" s="326"/>
      <c r="B332" s="327" t="s">
        <v>561</v>
      </c>
      <c r="C332" s="327"/>
      <c r="D332" s="327"/>
      <c r="E332" s="328"/>
      <c r="F332" s="297" t="s">
        <v>562</v>
      </c>
      <c r="G332" s="297"/>
      <c r="H332" s="329" t="s">
        <v>563</v>
      </c>
      <c r="I332" s="330"/>
      <c r="J332" s="331"/>
      <c r="K332" s="332" t="s">
        <v>564</v>
      </c>
      <c r="L332" s="10"/>
      <c r="M332" s="333"/>
    </row>
    <row r="333" spans="1:13">
      <c r="A333" s="334" t="s">
        <v>565</v>
      </c>
      <c r="B333" s="330"/>
      <c r="C333" s="330"/>
      <c r="D333" s="330"/>
      <c r="E333" s="330"/>
      <c r="F333" s="330"/>
      <c r="G333" s="330"/>
      <c r="H333" s="330"/>
      <c r="I333" s="330"/>
      <c r="J333" s="330"/>
      <c r="K333" s="330"/>
      <c r="L333" s="330"/>
      <c r="M333" s="335"/>
    </row>
    <row r="334" spans="1:13">
      <c r="A334" s="336" t="s">
        <v>566</v>
      </c>
      <c r="B334" s="337"/>
      <c r="C334" s="337"/>
      <c r="D334" s="337"/>
      <c r="E334" s="337"/>
      <c r="F334" s="337"/>
      <c r="G334" s="337"/>
      <c r="H334" s="337"/>
      <c r="I334" s="337"/>
      <c r="J334" s="337"/>
      <c r="K334" s="337"/>
      <c r="L334" s="337"/>
      <c r="M334" s="338"/>
    </row>
    <row r="335" spans="1:13">
      <c r="A335" s="339" t="s">
        <v>567</v>
      </c>
      <c r="B335" s="340"/>
      <c r="C335" s="341" t="s">
        <v>646</v>
      </c>
      <c r="D335" s="337"/>
      <c r="E335" s="337"/>
      <c r="F335" s="337"/>
      <c r="G335" s="342"/>
      <c r="H335" s="148" t="s">
        <v>569</v>
      </c>
      <c r="I335" s="343"/>
      <c r="J335" s="197">
        <v>8</v>
      </c>
      <c r="K335" s="197"/>
      <c r="L335" s="197"/>
      <c r="M335" s="198"/>
    </row>
    <row r="336" spans="1:13">
      <c r="A336" s="339" t="s">
        <v>570</v>
      </c>
      <c r="B336" s="340"/>
      <c r="C336" s="341" t="s">
        <v>3</v>
      </c>
      <c r="D336" s="337"/>
      <c r="E336" s="337"/>
      <c r="F336" s="337"/>
      <c r="G336" s="342"/>
      <c r="H336" s="148" t="s">
        <v>571</v>
      </c>
      <c r="I336" s="343"/>
      <c r="J336" s="197" t="s">
        <v>130</v>
      </c>
      <c r="K336" s="197"/>
      <c r="L336" s="197"/>
      <c r="M336" s="198"/>
    </row>
    <row r="337" spans="1:13">
      <c r="A337" s="339" t="s">
        <v>572</v>
      </c>
      <c r="B337" s="340"/>
      <c r="C337" s="344">
        <v>39865</v>
      </c>
      <c r="D337" s="337"/>
      <c r="E337" s="337"/>
      <c r="F337" s="337"/>
      <c r="G337" s="342"/>
      <c r="H337" s="148" t="s">
        <v>573</v>
      </c>
      <c r="I337" s="343"/>
      <c r="J337" s="197">
        <v>9149802711</v>
      </c>
      <c r="K337" s="197"/>
      <c r="L337" s="197"/>
      <c r="M337" s="198"/>
    </row>
    <row r="338" spans="1:13">
      <c r="A338" s="339" t="s">
        <v>574</v>
      </c>
      <c r="B338" s="340"/>
      <c r="C338" s="341" t="s">
        <v>647</v>
      </c>
      <c r="D338" s="337"/>
      <c r="E338" s="337"/>
      <c r="F338" s="337"/>
      <c r="G338" s="342"/>
      <c r="H338" s="345" t="s">
        <v>466</v>
      </c>
      <c r="I338" s="197"/>
      <c r="J338" s="197" t="s">
        <v>133</v>
      </c>
      <c r="K338" s="197"/>
      <c r="L338" s="197"/>
      <c r="M338" s="198"/>
    </row>
    <row r="339" spans="1:13">
      <c r="A339" s="346" t="s">
        <v>576</v>
      </c>
      <c r="B339" s="242"/>
      <c r="C339" s="242"/>
      <c r="D339" s="242"/>
      <c r="E339" s="242"/>
      <c r="F339" s="242"/>
      <c r="G339" s="242"/>
      <c r="H339" s="242"/>
      <c r="I339" s="242"/>
      <c r="J339" s="242"/>
      <c r="K339" s="242"/>
      <c r="L339" s="242"/>
      <c r="M339" s="347"/>
    </row>
    <row r="340" spans="1:13">
      <c r="A340" s="348" t="s">
        <v>577</v>
      </c>
      <c r="B340" s="242" t="s">
        <v>578</v>
      </c>
      <c r="C340" s="242"/>
      <c r="D340" s="242"/>
      <c r="E340" s="242"/>
      <c r="F340" s="242"/>
      <c r="G340" s="242"/>
      <c r="H340" s="242" t="s">
        <v>579</v>
      </c>
      <c r="I340" s="242"/>
      <c r="J340" s="242"/>
      <c r="K340" s="242"/>
      <c r="L340" s="242"/>
      <c r="M340" s="347"/>
    </row>
    <row r="341" spans="1:13" ht="30">
      <c r="A341" s="348"/>
      <c r="B341" s="349" t="s">
        <v>580</v>
      </c>
      <c r="C341" s="349" t="s">
        <v>581</v>
      </c>
      <c r="D341" s="349" t="s">
        <v>582</v>
      </c>
      <c r="E341" s="349" t="s">
        <v>583</v>
      </c>
      <c r="F341" s="349">
        <v>100</v>
      </c>
      <c r="G341" s="350" t="s">
        <v>403</v>
      </c>
      <c r="H341" s="349" t="s">
        <v>584</v>
      </c>
      <c r="I341" s="349" t="s">
        <v>581</v>
      </c>
      <c r="J341" s="349" t="s">
        <v>582</v>
      </c>
      <c r="K341" s="349" t="s">
        <v>585</v>
      </c>
      <c r="L341" s="349">
        <v>100</v>
      </c>
      <c r="M341" s="351" t="s">
        <v>403</v>
      </c>
    </row>
    <row r="342" spans="1:13">
      <c r="A342" s="352" t="s">
        <v>417</v>
      </c>
      <c r="B342" s="399">
        <v>6.25</v>
      </c>
      <c r="C342" s="76">
        <v>3</v>
      </c>
      <c r="D342" s="76">
        <v>3.5</v>
      </c>
      <c r="E342" s="399">
        <v>47.5</v>
      </c>
      <c r="F342" s="355">
        <f t="shared" ref="F342" si="35">SUM(B342:E342)</f>
        <v>60.25</v>
      </c>
      <c r="G342" s="150" t="str">
        <f t="shared" ref="G342:G346" si="36">IF(F342&gt;=91,"A1",IF(F342&gt;=81,"A2",IF(F342&gt;=71,"B1",IF(F342&gt;=61,"B2",IF(F342&gt;=51,"C1",IF(F342&gt;=41,"C2",IF(F342&gt;=33,"D","E")))))))</f>
        <v>C1</v>
      </c>
      <c r="H342" s="150">
        <v>6.25</v>
      </c>
      <c r="I342" s="150">
        <v>4</v>
      </c>
      <c r="J342" s="150">
        <v>3.5</v>
      </c>
      <c r="K342" s="20">
        <v>47</v>
      </c>
      <c r="L342" s="20">
        <f>SUM(H342:K342)</f>
        <v>60.75</v>
      </c>
      <c r="M342" s="150" t="str">
        <f>IF(L342&gt;=91,"A1",IF(L342&gt;=81,"A2",IF(L342&gt;=71,"B1",IF(L342&gt;=61,"B2",IF(L342&gt;=51,"C1",IF(L342&gt;=41,"C2",IF(L342&gt;=33,"D","E")))))))</f>
        <v>C1</v>
      </c>
    </row>
    <row r="343" spans="1:13">
      <c r="A343" s="352" t="s">
        <v>418</v>
      </c>
      <c r="B343" s="399">
        <v>4.25</v>
      </c>
      <c r="C343" s="76">
        <v>4</v>
      </c>
      <c r="D343" s="28">
        <v>4</v>
      </c>
      <c r="E343" s="76">
        <v>40</v>
      </c>
      <c r="F343" s="355">
        <f t="shared" ref="F343" si="37">(B343+C343+D343+E343)</f>
        <v>52.25</v>
      </c>
      <c r="G343" s="150" t="str">
        <f t="shared" si="36"/>
        <v>C1</v>
      </c>
      <c r="H343" s="150">
        <v>5.25</v>
      </c>
      <c r="I343" s="150">
        <v>4</v>
      </c>
      <c r="J343" s="150">
        <v>3</v>
      </c>
      <c r="K343" s="150">
        <v>41.5</v>
      </c>
      <c r="L343" s="20">
        <f t="shared" ref="L343:L346" si="38">SUM(H343:K343)</f>
        <v>53.75</v>
      </c>
      <c r="M343" s="150" t="str">
        <f t="shared" ref="M343:M346" si="39">IF(L343&gt;=91,"A1",IF(L343&gt;=81,"A2",IF(L343&gt;=71,"B1",IF(L343&gt;=61,"B2",IF(L343&gt;=51,"C1",IF(L343&gt;=41,"C2",IF(L343&gt;=33,"D","E")))))))</f>
        <v>C1</v>
      </c>
    </row>
    <row r="344" spans="1:13">
      <c r="A344" s="352" t="s">
        <v>586</v>
      </c>
      <c r="B344" s="76">
        <v>6</v>
      </c>
      <c r="C344" s="76">
        <v>4</v>
      </c>
      <c r="D344" s="76">
        <v>4</v>
      </c>
      <c r="E344" s="76">
        <v>37</v>
      </c>
      <c r="F344" s="76">
        <v>51</v>
      </c>
      <c r="G344" s="150" t="str">
        <f t="shared" si="36"/>
        <v>C1</v>
      </c>
      <c r="H344" s="150">
        <v>6.25</v>
      </c>
      <c r="I344" s="150">
        <v>4</v>
      </c>
      <c r="J344" s="150">
        <v>3</v>
      </c>
      <c r="K344" s="150">
        <v>47</v>
      </c>
      <c r="L344" s="20">
        <f t="shared" si="38"/>
        <v>60.25</v>
      </c>
      <c r="M344" s="150" t="str">
        <f t="shared" si="39"/>
        <v>C1</v>
      </c>
    </row>
    <row r="345" spans="1:13" ht="15.75">
      <c r="A345" s="352" t="s">
        <v>420</v>
      </c>
      <c r="B345" s="76">
        <v>3.5</v>
      </c>
      <c r="C345" s="76">
        <v>3</v>
      </c>
      <c r="D345" s="76">
        <v>2</v>
      </c>
      <c r="E345" s="76">
        <v>22.5</v>
      </c>
      <c r="F345" s="76">
        <v>31</v>
      </c>
      <c r="G345" s="150" t="str">
        <f t="shared" si="36"/>
        <v>E</v>
      </c>
      <c r="H345" s="86">
        <v>3.5</v>
      </c>
      <c r="I345" s="400">
        <v>3</v>
      </c>
      <c r="J345" s="20">
        <v>2</v>
      </c>
      <c r="K345" s="121">
        <v>20.5</v>
      </c>
      <c r="L345" s="20">
        <f t="shared" si="38"/>
        <v>29</v>
      </c>
      <c r="M345" s="150" t="str">
        <f t="shared" si="39"/>
        <v>E</v>
      </c>
    </row>
    <row r="346" spans="1:13" ht="15.75">
      <c r="A346" s="352" t="s">
        <v>470</v>
      </c>
      <c r="B346" s="76">
        <v>4.5</v>
      </c>
      <c r="C346" s="76">
        <v>3</v>
      </c>
      <c r="D346" s="76">
        <v>3</v>
      </c>
      <c r="E346" s="76">
        <v>25</v>
      </c>
      <c r="F346" s="354">
        <v>35.5</v>
      </c>
      <c r="G346" s="150" t="str">
        <f t="shared" si="36"/>
        <v>D</v>
      </c>
      <c r="H346" s="86">
        <v>7</v>
      </c>
      <c r="I346" s="150">
        <v>4</v>
      </c>
      <c r="J346" s="150">
        <v>3.5</v>
      </c>
      <c r="K346" s="150">
        <v>25.5</v>
      </c>
      <c r="L346" s="20">
        <f t="shared" si="38"/>
        <v>40</v>
      </c>
      <c r="M346" s="150" t="str">
        <f t="shared" si="39"/>
        <v>D</v>
      </c>
    </row>
    <row r="347" spans="1:13">
      <c r="A347" s="352" t="s">
        <v>587</v>
      </c>
      <c r="B347" s="6"/>
      <c r="C347" s="6"/>
      <c r="D347" s="6"/>
      <c r="E347" s="357">
        <v>24</v>
      </c>
      <c r="F347" s="121"/>
      <c r="G347" s="6"/>
      <c r="H347" s="6"/>
      <c r="I347" s="6"/>
      <c r="J347" s="6"/>
      <c r="K347" s="150">
        <v>33.5</v>
      </c>
      <c r="L347" s="6"/>
      <c r="M347" s="358"/>
    </row>
    <row r="348" spans="1:13" ht="26.25">
      <c r="A348" s="10" t="s">
        <v>588</v>
      </c>
      <c r="B348" s="10"/>
      <c r="C348" s="359" t="s">
        <v>589</v>
      </c>
      <c r="D348" s="360">
        <f>(F342+F343+F344+F345+F346)</f>
        <v>230</v>
      </c>
      <c r="E348" s="360"/>
      <c r="F348" s="359" t="s">
        <v>590</v>
      </c>
      <c r="G348" s="360">
        <f>(D348/500)*100</f>
        <v>46</v>
      </c>
      <c r="H348" s="360"/>
      <c r="I348" s="361"/>
      <c r="J348" s="362" t="s">
        <v>591</v>
      </c>
      <c r="K348" s="362"/>
      <c r="L348" s="242" t="str">
        <f>IF(G348&gt;=91,"A1",IF(G348&gt;=81,"A2",IF(G348&gt;=71,"B1",IF(G348&gt;=61,"B2",IF(G348&gt;=51,"C1",IF(G348&gt;=41,"C2",IF(G348&gt;=33,"D","E")))))))</f>
        <v>C2</v>
      </c>
      <c r="M348" s="242" t="str">
        <f t="shared" ref="M348:M350" si="40">IF(K348&gt;=91,"A1",IF(K348&gt;=81,"A2",IF(K348&gt;=71,"B1",IF(K348&gt;=61,"B2",IF(K348&gt;=51,"C1",IF(K348&gt;=41,"C2",IF(K348&gt;=33,"D","E")))))))</f>
        <v>E</v>
      </c>
    </row>
    <row r="349" spans="1:13" ht="26.25">
      <c r="A349" s="363" t="s">
        <v>592</v>
      </c>
      <c r="B349" s="10"/>
      <c r="C349" s="359" t="s">
        <v>593</v>
      </c>
      <c r="D349" s="360">
        <f>(L342+L343+L344+L345+L346)</f>
        <v>243.75</v>
      </c>
      <c r="E349" s="360"/>
      <c r="F349" s="359" t="s">
        <v>594</v>
      </c>
      <c r="G349" s="360">
        <f>D349/500*100</f>
        <v>48.75</v>
      </c>
      <c r="H349" s="364"/>
      <c r="I349" s="365"/>
      <c r="J349" s="362" t="s">
        <v>595</v>
      </c>
      <c r="K349" s="362"/>
      <c r="L349" s="242" t="str">
        <f>IF(G349&gt;=91,"A1",IF(G349&gt;=81,"A2",IF(G349&gt;=71,"B1",IF(G349&gt;=61,"B2",IF(G349&gt;=51,"C1",IF(G349&gt;=41,"C2",IF(G349&gt;=33,"D","E")))))))</f>
        <v>C2</v>
      </c>
      <c r="M349" s="242" t="str">
        <f t="shared" si="40"/>
        <v>E</v>
      </c>
    </row>
    <row r="350" spans="1:13">
      <c r="A350" s="366" t="s">
        <v>596</v>
      </c>
      <c r="B350" s="366"/>
      <c r="C350" s="366">
        <f>(D348+D349)</f>
        <v>473.75</v>
      </c>
      <c r="D350" s="367"/>
      <c r="E350" s="367"/>
      <c r="F350" s="366" t="s">
        <v>597</v>
      </c>
      <c r="G350" s="366"/>
      <c r="H350" s="366"/>
      <c r="I350" s="368">
        <f>(C350/1000)*100</f>
        <v>47.375</v>
      </c>
      <c r="J350" s="366" t="s">
        <v>598</v>
      </c>
      <c r="K350" s="366"/>
      <c r="L350" s="367" t="str">
        <f>IF(I350&gt;=91,"A1",IF(I350&gt;=81,"A2",IF(I350&gt;=71,"B1",IF(I350&gt;=61,"B2",IF(I350&gt;=51,"C1",IF(I350&gt;=41,"C2",IF(I350&gt;=33,"D","E")))))))</f>
        <v>C2</v>
      </c>
      <c r="M350" s="367" t="str">
        <f t="shared" si="40"/>
        <v>E</v>
      </c>
    </row>
    <row r="351" spans="1:13">
      <c r="A351" s="369" t="s">
        <v>599</v>
      </c>
      <c r="B351" s="370"/>
      <c r="C351" s="370"/>
      <c r="D351" s="370"/>
      <c r="E351" s="370"/>
      <c r="F351" s="370"/>
      <c r="G351" s="370"/>
      <c r="H351" s="370"/>
      <c r="I351" s="370"/>
      <c r="J351" s="370"/>
      <c r="K351" s="370"/>
      <c r="L351" s="370"/>
      <c r="M351" s="371"/>
    </row>
    <row r="352" spans="1:13">
      <c r="A352" s="346" t="s">
        <v>600</v>
      </c>
      <c r="B352" s="242"/>
      <c r="C352" s="242"/>
      <c r="D352" s="242"/>
      <c r="E352" s="242"/>
      <c r="F352" s="242"/>
      <c r="G352" s="242"/>
      <c r="H352" s="242"/>
      <c r="I352" s="242"/>
      <c r="J352" s="242"/>
      <c r="K352" s="242"/>
      <c r="L352" s="242"/>
      <c r="M352" s="347"/>
    </row>
    <row r="353" spans="1:13">
      <c r="A353" s="346" t="s">
        <v>601</v>
      </c>
      <c r="B353" s="242"/>
      <c r="C353" s="242"/>
      <c r="D353" s="242"/>
      <c r="E353" s="242"/>
      <c r="F353" s="242" t="s">
        <v>602</v>
      </c>
      <c r="G353" s="242"/>
      <c r="H353" s="242"/>
      <c r="I353" s="242"/>
      <c r="J353" s="242"/>
      <c r="K353" s="242" t="s">
        <v>603</v>
      </c>
      <c r="L353" s="242"/>
      <c r="M353" s="347"/>
    </row>
    <row r="354" spans="1:13">
      <c r="A354" s="345" t="s">
        <v>604</v>
      </c>
      <c r="B354" s="197"/>
      <c r="C354" s="197"/>
      <c r="D354" s="197"/>
      <c r="E354" s="197"/>
      <c r="F354" s="242" t="s">
        <v>605</v>
      </c>
      <c r="G354" s="242"/>
      <c r="H354" s="242"/>
      <c r="I354" s="242"/>
      <c r="J354" s="242"/>
      <c r="K354" s="242" t="s">
        <v>605</v>
      </c>
      <c r="L354" s="242"/>
      <c r="M354" s="347"/>
    </row>
    <row r="355" spans="1:13">
      <c r="A355" s="346" t="s">
        <v>606</v>
      </c>
      <c r="B355" s="242"/>
      <c r="C355" s="242"/>
      <c r="D355" s="242"/>
      <c r="E355" s="242"/>
      <c r="F355" s="242"/>
      <c r="G355" s="242"/>
      <c r="H355" s="242"/>
      <c r="I355" s="242"/>
      <c r="J355" s="242"/>
      <c r="K355" s="242"/>
      <c r="L355" s="242"/>
      <c r="M355" s="347"/>
    </row>
    <row r="356" spans="1:13">
      <c r="A356" s="346" t="s">
        <v>601</v>
      </c>
      <c r="B356" s="242"/>
      <c r="C356" s="242"/>
      <c r="D356" s="242"/>
      <c r="E356" s="242"/>
      <c r="F356" s="242" t="s">
        <v>602</v>
      </c>
      <c r="G356" s="242"/>
      <c r="H356" s="242"/>
      <c r="I356" s="242"/>
      <c r="J356" s="242"/>
      <c r="K356" s="242" t="s">
        <v>603</v>
      </c>
      <c r="L356" s="242"/>
      <c r="M356" s="347"/>
    </row>
    <row r="357" spans="1:13">
      <c r="A357" s="339" t="s">
        <v>607</v>
      </c>
      <c r="B357" s="340"/>
      <c r="C357" s="340"/>
      <c r="D357" s="340"/>
      <c r="E357" s="340"/>
      <c r="F357" s="242" t="s">
        <v>605</v>
      </c>
      <c r="G357" s="242"/>
      <c r="H357" s="242"/>
      <c r="I357" s="242"/>
      <c r="J357" s="242"/>
      <c r="K357" s="242" t="s">
        <v>605</v>
      </c>
      <c r="L357" s="242"/>
      <c r="M357" s="347"/>
    </row>
    <row r="358" spans="1:13">
      <c r="A358" s="339" t="s">
        <v>608</v>
      </c>
      <c r="B358" s="340"/>
      <c r="C358" s="340"/>
      <c r="D358" s="340"/>
      <c r="E358" s="340"/>
      <c r="F358" s="242" t="s">
        <v>605</v>
      </c>
      <c r="G358" s="242"/>
      <c r="H358" s="242"/>
      <c r="I358" s="242"/>
      <c r="J358" s="242"/>
      <c r="K358" s="242" t="s">
        <v>605</v>
      </c>
      <c r="L358" s="242"/>
      <c r="M358" s="347"/>
    </row>
    <row r="359" spans="1:13">
      <c r="A359" s="336" t="s">
        <v>609</v>
      </c>
      <c r="B359" s="337"/>
      <c r="C359" s="337"/>
      <c r="D359" s="337"/>
      <c r="E359" s="342"/>
      <c r="F359" s="329" t="s">
        <v>605</v>
      </c>
      <c r="G359" s="330"/>
      <c r="H359" s="330"/>
      <c r="I359" s="330"/>
      <c r="J359" s="331"/>
      <c r="K359" s="329" t="s">
        <v>605</v>
      </c>
      <c r="L359" s="330"/>
      <c r="M359" s="335"/>
    </row>
    <row r="360" spans="1:13">
      <c r="A360" s="336" t="s">
        <v>610</v>
      </c>
      <c r="B360" s="337"/>
      <c r="C360" s="337"/>
      <c r="D360" s="337"/>
      <c r="E360" s="342"/>
      <c r="F360" s="329" t="s">
        <v>605</v>
      </c>
      <c r="G360" s="330"/>
      <c r="H360" s="330"/>
      <c r="I360" s="330"/>
      <c r="J360" s="331"/>
      <c r="K360" s="329" t="s">
        <v>605</v>
      </c>
      <c r="L360" s="330"/>
      <c r="M360" s="335"/>
    </row>
    <row r="361" spans="1:13">
      <c r="A361" s="346" t="s">
        <v>601</v>
      </c>
      <c r="B361" s="242"/>
      <c r="C361" s="242"/>
      <c r="D361" s="242"/>
      <c r="E361" s="242"/>
      <c r="F361" s="242" t="s">
        <v>602</v>
      </c>
      <c r="G361" s="242"/>
      <c r="H361" s="242"/>
      <c r="I361" s="242"/>
      <c r="J361" s="242"/>
      <c r="K361" s="242" t="s">
        <v>603</v>
      </c>
      <c r="L361" s="242"/>
      <c r="M361" s="347"/>
    </row>
    <row r="362" spans="1:13">
      <c r="A362" s="345" t="s">
        <v>555</v>
      </c>
      <c r="B362" s="197"/>
      <c r="C362" s="197"/>
      <c r="D362" s="197"/>
      <c r="E362" s="197"/>
      <c r="F362" s="197"/>
      <c r="G362" s="372">
        <v>161</v>
      </c>
      <c r="H362" s="372"/>
      <c r="I362" s="372"/>
      <c r="J362" s="372"/>
      <c r="K362" s="372"/>
      <c r="L362" s="372"/>
      <c r="M362" s="373"/>
    </row>
    <row r="363" spans="1:13">
      <c r="A363" s="352" t="s">
        <v>612</v>
      </c>
      <c r="B363" s="329" t="s">
        <v>613</v>
      </c>
      <c r="C363" s="330"/>
      <c r="D363" s="330"/>
      <c r="E363" s="330"/>
      <c r="F363" s="330"/>
      <c r="G363" s="330"/>
      <c r="H363" s="330"/>
      <c r="I363" s="330"/>
      <c r="J363" s="330"/>
      <c r="K363" s="330"/>
      <c r="L363" s="330"/>
      <c r="M363" s="335"/>
    </row>
    <row r="364" spans="1:13">
      <c r="A364" s="352" t="s">
        <v>614</v>
      </c>
      <c r="B364" s="329" t="s">
        <v>641</v>
      </c>
      <c r="C364" s="374"/>
      <c r="D364" s="374"/>
      <c r="E364" s="374"/>
      <c r="F364" s="374"/>
      <c r="G364" s="374"/>
      <c r="H364" s="374"/>
      <c r="I364" s="374"/>
      <c r="J364" s="374"/>
      <c r="K364" s="374"/>
      <c r="L364" s="374"/>
      <c r="M364" s="375"/>
    </row>
    <row r="365" spans="1:13">
      <c r="A365" s="346" t="s">
        <v>616</v>
      </c>
      <c r="B365" s="242"/>
      <c r="C365" s="242"/>
      <c r="D365" s="372"/>
      <c r="E365" s="372"/>
      <c r="F365" s="372"/>
      <c r="G365" s="372"/>
      <c r="H365" s="372"/>
      <c r="I365" s="372"/>
      <c r="J365" s="242" t="s">
        <v>617</v>
      </c>
      <c r="K365" s="242"/>
      <c r="L365" s="242"/>
      <c r="M365" s="347"/>
    </row>
    <row r="366" spans="1:13">
      <c r="A366" s="346"/>
      <c r="B366" s="242"/>
      <c r="C366" s="242"/>
      <c r="D366" s="372"/>
      <c r="E366" s="372"/>
      <c r="F366" s="372"/>
      <c r="G366" s="372"/>
      <c r="H366" s="372"/>
      <c r="I366" s="372"/>
      <c r="J366" s="242"/>
      <c r="K366" s="242"/>
      <c r="L366" s="242"/>
      <c r="M366" s="347"/>
    </row>
    <row r="367" spans="1:13">
      <c r="A367" s="346"/>
      <c r="B367" s="242"/>
      <c r="C367" s="242"/>
      <c r="D367" s="372"/>
      <c r="E367" s="372"/>
      <c r="F367" s="372"/>
      <c r="G367" s="372"/>
      <c r="H367" s="372"/>
      <c r="I367" s="372"/>
      <c r="J367" s="242"/>
      <c r="K367" s="242"/>
      <c r="L367" s="242"/>
      <c r="M367" s="347"/>
    </row>
    <row r="368" spans="1:13">
      <c r="A368" s="346"/>
      <c r="B368" s="242"/>
      <c r="C368" s="242"/>
      <c r="D368" s="372"/>
      <c r="E368" s="372"/>
      <c r="F368" s="372"/>
      <c r="G368" s="372"/>
      <c r="H368" s="372"/>
      <c r="I368" s="372"/>
      <c r="J368" s="242"/>
      <c r="K368" s="242"/>
      <c r="L368" s="242"/>
      <c r="M368" s="347"/>
    </row>
    <row r="369" spans="1:13">
      <c r="A369" s="376" t="s">
        <v>618</v>
      </c>
      <c r="B369" s="377"/>
      <c r="C369" s="377"/>
      <c r="D369" s="377"/>
      <c r="E369" s="377"/>
      <c r="F369" s="377"/>
      <c r="G369" s="377"/>
      <c r="H369" s="378" t="s">
        <v>619</v>
      </c>
      <c r="I369" s="379"/>
      <c r="J369" s="379"/>
      <c r="K369" s="379"/>
      <c r="L369" s="379"/>
      <c r="M369" s="380"/>
    </row>
    <row r="370" spans="1:13">
      <c r="A370" s="381" t="s">
        <v>620</v>
      </c>
      <c r="B370" s="377" t="s">
        <v>416</v>
      </c>
      <c r="C370" s="377"/>
      <c r="D370" s="382" t="s">
        <v>620</v>
      </c>
      <c r="E370" s="383"/>
      <c r="F370" s="377" t="s">
        <v>416</v>
      </c>
      <c r="G370" s="377"/>
      <c r="H370" s="384"/>
      <c r="I370" s="384"/>
      <c r="J370" s="385" t="s">
        <v>621</v>
      </c>
      <c r="K370" s="384"/>
      <c r="L370" s="385" t="s">
        <v>416</v>
      </c>
      <c r="M370" s="386"/>
    </row>
    <row r="371" spans="1:13">
      <c r="A371" s="387" t="s">
        <v>622</v>
      </c>
      <c r="B371" s="388" t="s">
        <v>623</v>
      </c>
      <c r="C371" s="388"/>
      <c r="D371" s="388" t="s">
        <v>624</v>
      </c>
      <c r="E371" s="388"/>
      <c r="F371" s="388" t="s">
        <v>625</v>
      </c>
      <c r="G371" s="388"/>
      <c r="H371" s="384"/>
      <c r="I371" s="384"/>
      <c r="J371" s="389">
        <v>3</v>
      </c>
      <c r="K371" s="390"/>
      <c r="L371" s="383" t="s">
        <v>605</v>
      </c>
      <c r="M371" s="386"/>
    </row>
    <row r="372" spans="1:13">
      <c r="A372" s="387" t="s">
        <v>626</v>
      </c>
      <c r="B372" s="388" t="s">
        <v>627</v>
      </c>
      <c r="C372" s="388"/>
      <c r="D372" s="388" t="s">
        <v>628</v>
      </c>
      <c r="E372" s="388"/>
      <c r="F372" s="388" t="s">
        <v>629</v>
      </c>
      <c r="G372" s="388"/>
      <c r="H372" s="384"/>
      <c r="I372" s="384"/>
      <c r="J372" s="389">
        <v>2</v>
      </c>
      <c r="K372" s="390"/>
      <c r="L372" s="383" t="s">
        <v>630</v>
      </c>
      <c r="M372" s="386"/>
    </row>
    <row r="373" spans="1:13">
      <c r="A373" s="387" t="s">
        <v>631</v>
      </c>
      <c r="B373" s="388" t="s">
        <v>632</v>
      </c>
      <c r="C373" s="388"/>
      <c r="D373" s="388" t="s">
        <v>633</v>
      </c>
      <c r="E373" s="388"/>
      <c r="F373" s="388" t="s">
        <v>634</v>
      </c>
      <c r="G373" s="388"/>
      <c r="H373" s="384"/>
      <c r="I373" s="384"/>
      <c r="J373" s="389">
        <v>1</v>
      </c>
      <c r="K373" s="390"/>
      <c r="L373" s="383" t="s">
        <v>635</v>
      </c>
      <c r="M373" s="386"/>
    </row>
    <row r="374" spans="1:13" ht="15.75" thickBot="1">
      <c r="A374" s="391" t="s">
        <v>636</v>
      </c>
      <c r="B374" s="392" t="s">
        <v>637</v>
      </c>
      <c r="C374" s="392"/>
      <c r="D374" s="392" t="s">
        <v>638</v>
      </c>
      <c r="E374" s="392"/>
      <c r="F374" s="392" t="s">
        <v>639</v>
      </c>
      <c r="G374" s="392"/>
      <c r="H374" s="393"/>
      <c r="I374" s="393"/>
      <c r="J374" s="393"/>
      <c r="K374" s="393"/>
      <c r="L374" s="393"/>
      <c r="M374" s="394"/>
    </row>
    <row r="375" spans="1:13" ht="15.75" thickBot="1"/>
    <row r="376" spans="1:13" ht="15.75">
      <c r="A376" s="320"/>
      <c r="B376" s="321" t="s">
        <v>558</v>
      </c>
      <c r="C376" s="321"/>
      <c r="D376" s="321"/>
      <c r="E376" s="321"/>
      <c r="F376" s="321"/>
      <c r="G376" s="321"/>
      <c r="H376" s="321"/>
      <c r="I376" s="322"/>
      <c r="J376" s="323" t="s">
        <v>559</v>
      </c>
      <c r="K376" s="321"/>
      <c r="L376" s="321"/>
      <c r="M376" s="324"/>
    </row>
    <row r="377" spans="1:13" ht="21">
      <c r="A377" s="325" t="s">
        <v>560</v>
      </c>
      <c r="B377" s="201"/>
      <c r="C377" s="201"/>
      <c r="D377" s="201"/>
      <c r="E377" s="201"/>
      <c r="F377" s="201"/>
      <c r="G377" s="201"/>
      <c r="H377" s="201"/>
      <c r="I377" s="201"/>
      <c r="J377" s="201"/>
      <c r="K377" s="201"/>
      <c r="L377" s="201"/>
      <c r="M377" s="202"/>
    </row>
    <row r="378" spans="1:13" ht="21">
      <c r="A378" s="326"/>
      <c r="B378" s="327" t="s">
        <v>561</v>
      </c>
      <c r="C378" s="327"/>
      <c r="D378" s="327"/>
      <c r="E378" s="328"/>
      <c r="F378" s="297" t="s">
        <v>562</v>
      </c>
      <c r="G378" s="297"/>
      <c r="H378" s="329" t="s">
        <v>563</v>
      </c>
      <c r="I378" s="330"/>
      <c r="J378" s="331"/>
      <c r="K378" s="332" t="s">
        <v>564</v>
      </c>
      <c r="L378" s="10"/>
      <c r="M378" s="333"/>
    </row>
    <row r="379" spans="1:13">
      <c r="A379" s="334" t="s">
        <v>565</v>
      </c>
      <c r="B379" s="330"/>
      <c r="C379" s="330"/>
      <c r="D379" s="330"/>
      <c r="E379" s="330"/>
      <c r="F379" s="330"/>
      <c r="G379" s="330"/>
      <c r="H379" s="330"/>
      <c r="I379" s="330"/>
      <c r="J379" s="330"/>
      <c r="K379" s="330"/>
      <c r="L379" s="330"/>
      <c r="M379" s="335"/>
    </row>
    <row r="380" spans="1:13">
      <c r="A380" s="336" t="s">
        <v>566</v>
      </c>
      <c r="B380" s="337"/>
      <c r="C380" s="337"/>
      <c r="D380" s="337"/>
      <c r="E380" s="337"/>
      <c r="F380" s="337"/>
      <c r="G380" s="337"/>
      <c r="H380" s="337"/>
      <c r="I380" s="337"/>
      <c r="J380" s="337"/>
      <c r="K380" s="337"/>
      <c r="L380" s="337"/>
      <c r="M380" s="338"/>
    </row>
    <row r="381" spans="1:13">
      <c r="A381" s="339" t="s">
        <v>567</v>
      </c>
      <c r="B381" s="340"/>
      <c r="C381" s="341" t="s">
        <v>140</v>
      </c>
      <c r="D381" s="337"/>
      <c r="E381" s="337"/>
      <c r="F381" s="337"/>
      <c r="G381" s="342"/>
      <c r="H381" s="148" t="s">
        <v>569</v>
      </c>
      <c r="I381" s="343"/>
      <c r="J381" s="197">
        <v>9</v>
      </c>
      <c r="K381" s="197"/>
      <c r="L381" s="197"/>
      <c r="M381" s="198"/>
    </row>
    <row r="382" spans="1:13">
      <c r="A382" s="339" t="s">
        <v>570</v>
      </c>
      <c r="B382" s="340"/>
      <c r="C382" s="341" t="s">
        <v>3</v>
      </c>
      <c r="D382" s="337"/>
      <c r="E382" s="337"/>
      <c r="F382" s="337"/>
      <c r="G382" s="342"/>
      <c r="H382" s="148" t="s">
        <v>571</v>
      </c>
      <c r="I382" s="343"/>
      <c r="J382" s="197" t="s">
        <v>141</v>
      </c>
      <c r="K382" s="197"/>
      <c r="L382" s="197"/>
      <c r="M382" s="198"/>
    </row>
    <row r="383" spans="1:13">
      <c r="A383" s="339" t="s">
        <v>572</v>
      </c>
      <c r="B383" s="340"/>
      <c r="C383" s="344">
        <v>40149</v>
      </c>
      <c r="D383" s="337"/>
      <c r="E383" s="337"/>
      <c r="F383" s="337"/>
      <c r="G383" s="342"/>
      <c r="H383" s="148" t="s">
        <v>573</v>
      </c>
      <c r="I383" s="343"/>
      <c r="J383" s="197">
        <v>7006198125</v>
      </c>
      <c r="K383" s="197"/>
      <c r="L383" s="197"/>
      <c r="M383" s="198"/>
    </row>
    <row r="384" spans="1:13">
      <c r="A384" s="339" t="s">
        <v>574</v>
      </c>
      <c r="B384" s="340"/>
      <c r="C384" s="341" t="s">
        <v>144</v>
      </c>
      <c r="D384" s="337"/>
      <c r="E384" s="337"/>
      <c r="F384" s="337"/>
      <c r="G384" s="342"/>
      <c r="H384" s="345" t="s">
        <v>466</v>
      </c>
      <c r="I384" s="197"/>
      <c r="J384" s="197" t="s">
        <v>145</v>
      </c>
      <c r="K384" s="197"/>
      <c r="L384" s="197"/>
      <c r="M384" s="198"/>
    </row>
    <row r="385" spans="1:13">
      <c r="A385" s="346" t="s">
        <v>576</v>
      </c>
      <c r="B385" s="242"/>
      <c r="C385" s="242"/>
      <c r="D385" s="242"/>
      <c r="E385" s="242"/>
      <c r="F385" s="242"/>
      <c r="G385" s="242"/>
      <c r="H385" s="242"/>
      <c r="I385" s="242"/>
      <c r="J385" s="242"/>
      <c r="K385" s="242"/>
      <c r="L385" s="242"/>
      <c r="M385" s="347"/>
    </row>
    <row r="386" spans="1:13">
      <c r="A386" s="348" t="s">
        <v>577</v>
      </c>
      <c r="B386" s="242" t="s">
        <v>578</v>
      </c>
      <c r="C386" s="242"/>
      <c r="D386" s="242"/>
      <c r="E386" s="242"/>
      <c r="F386" s="242"/>
      <c r="G386" s="242"/>
      <c r="H386" s="242" t="s">
        <v>579</v>
      </c>
      <c r="I386" s="242"/>
      <c r="J386" s="242"/>
      <c r="K386" s="242"/>
      <c r="L386" s="242"/>
      <c r="M386" s="347"/>
    </row>
    <row r="387" spans="1:13" ht="30">
      <c r="A387" s="348"/>
      <c r="B387" s="349" t="s">
        <v>580</v>
      </c>
      <c r="C387" s="349" t="s">
        <v>581</v>
      </c>
      <c r="D387" s="349" t="s">
        <v>582</v>
      </c>
      <c r="E387" s="349" t="s">
        <v>583</v>
      </c>
      <c r="F387" s="349">
        <v>100</v>
      </c>
      <c r="G387" s="350" t="s">
        <v>403</v>
      </c>
      <c r="H387" s="349" t="s">
        <v>584</v>
      </c>
      <c r="I387" s="349" t="s">
        <v>581</v>
      </c>
      <c r="J387" s="349" t="s">
        <v>582</v>
      </c>
      <c r="K387" s="349" t="s">
        <v>585</v>
      </c>
      <c r="L387" s="349">
        <v>100</v>
      </c>
      <c r="M387" s="351" t="s">
        <v>403</v>
      </c>
    </row>
    <row r="388" spans="1:13">
      <c r="A388" s="352" t="s">
        <v>417</v>
      </c>
      <c r="B388" s="406">
        <v>8.5</v>
      </c>
      <c r="C388" s="150">
        <v>5</v>
      </c>
      <c r="D388" s="150">
        <v>5</v>
      </c>
      <c r="E388" s="406">
        <v>69</v>
      </c>
      <c r="F388" s="407">
        <f t="shared" ref="F388" si="41">SUM(B388:E388)</f>
        <v>87.5</v>
      </c>
      <c r="G388" s="150" t="str">
        <f t="shared" ref="G388:G392" si="42">IF(F388&gt;=91,"A1",IF(F388&gt;=81,"A2",IF(F388&gt;=71,"B1",IF(F388&gt;=61,"B2",IF(F388&gt;=51,"C1",IF(F388&gt;=41,"C2",IF(F388&gt;=33,"D","E")))))))</f>
        <v>A2</v>
      </c>
      <c r="H388" s="150">
        <v>9</v>
      </c>
      <c r="I388" s="150">
        <v>5</v>
      </c>
      <c r="J388" s="150">
        <v>5</v>
      </c>
      <c r="K388" s="20">
        <v>70</v>
      </c>
      <c r="L388" s="20">
        <f>SUM(H388:K388)</f>
        <v>89</v>
      </c>
      <c r="M388" s="150" t="str">
        <f>IF(L388&gt;=91,"A1",IF(L388&gt;=81,"A2",IF(L388&gt;=71,"B1",IF(L388&gt;=61,"B2",IF(L388&gt;=51,"C1",IF(L388&gt;=41,"C2",IF(L388&gt;=33,"D","E")))))))</f>
        <v>A2</v>
      </c>
    </row>
    <row r="389" spans="1:13">
      <c r="A389" s="352" t="s">
        <v>418</v>
      </c>
      <c r="B389" s="408">
        <v>9.5</v>
      </c>
      <c r="C389" s="150">
        <v>5</v>
      </c>
      <c r="D389" s="150">
        <v>5</v>
      </c>
      <c r="E389" s="150">
        <v>68</v>
      </c>
      <c r="F389" s="20">
        <v>87.5</v>
      </c>
      <c r="G389" s="150" t="str">
        <f t="shared" si="42"/>
        <v>A2</v>
      </c>
      <c r="H389" s="150">
        <v>9.25</v>
      </c>
      <c r="I389" s="150">
        <v>5</v>
      </c>
      <c r="J389" s="150">
        <v>5</v>
      </c>
      <c r="K389" s="150">
        <v>67</v>
      </c>
      <c r="L389" s="20">
        <f t="shared" ref="L389:L392" si="43">SUM(H389:K389)</f>
        <v>86.25</v>
      </c>
      <c r="M389" s="150" t="str">
        <f t="shared" ref="M389:M392" si="44">IF(L389&gt;=91,"A1",IF(L389&gt;=81,"A2",IF(L389&gt;=71,"B1",IF(L389&gt;=61,"B2",IF(L389&gt;=51,"C1",IF(L389&gt;=41,"C2",IF(L389&gt;=33,"D","E")))))))</f>
        <v>A2</v>
      </c>
    </row>
    <row r="390" spans="1:13">
      <c r="A390" s="352" t="s">
        <v>586</v>
      </c>
      <c r="B390" s="150">
        <v>9.75</v>
      </c>
      <c r="C390" s="150">
        <v>5</v>
      </c>
      <c r="D390" s="150">
        <v>5</v>
      </c>
      <c r="E390" s="150">
        <v>76.5</v>
      </c>
      <c r="F390" s="150">
        <v>96.25</v>
      </c>
      <c r="G390" s="150" t="str">
        <f t="shared" si="42"/>
        <v>A1</v>
      </c>
      <c r="H390" s="150">
        <v>10</v>
      </c>
      <c r="I390" s="150">
        <v>5</v>
      </c>
      <c r="J390" s="150">
        <v>5</v>
      </c>
      <c r="K390" s="150">
        <v>73.5</v>
      </c>
      <c r="L390" s="20">
        <f t="shared" si="43"/>
        <v>93.5</v>
      </c>
      <c r="M390" s="150" t="str">
        <f t="shared" si="44"/>
        <v>A1</v>
      </c>
    </row>
    <row r="391" spans="1:13" ht="15.75">
      <c r="A391" s="352" t="s">
        <v>420</v>
      </c>
      <c r="B391" s="150">
        <v>8</v>
      </c>
      <c r="C391" s="150">
        <v>5</v>
      </c>
      <c r="D391" s="150">
        <v>5</v>
      </c>
      <c r="E391" s="150">
        <v>73</v>
      </c>
      <c r="F391" s="150">
        <v>91</v>
      </c>
      <c r="G391" s="150" t="str">
        <f t="shared" si="42"/>
        <v>A1</v>
      </c>
      <c r="H391" s="86">
        <v>8.75</v>
      </c>
      <c r="I391" s="400">
        <v>5</v>
      </c>
      <c r="J391" s="20">
        <v>5</v>
      </c>
      <c r="K391" s="121">
        <v>73</v>
      </c>
      <c r="L391" s="20">
        <f t="shared" si="43"/>
        <v>91.75</v>
      </c>
      <c r="M391" s="150" t="str">
        <f t="shared" si="44"/>
        <v>A1</v>
      </c>
    </row>
    <row r="392" spans="1:13" ht="15.75">
      <c r="A392" s="352" t="s">
        <v>470</v>
      </c>
      <c r="B392" s="150">
        <v>8.75</v>
      </c>
      <c r="C392" s="150">
        <v>5</v>
      </c>
      <c r="D392" s="150">
        <v>5</v>
      </c>
      <c r="E392" s="150">
        <v>72</v>
      </c>
      <c r="F392" s="20">
        <v>90.75</v>
      </c>
      <c r="G392" s="150" t="str">
        <f t="shared" si="42"/>
        <v>A2</v>
      </c>
      <c r="H392" s="86">
        <v>9.5</v>
      </c>
      <c r="I392" s="150">
        <v>5</v>
      </c>
      <c r="J392" s="150">
        <v>5</v>
      </c>
      <c r="K392" s="150">
        <v>71</v>
      </c>
      <c r="L392" s="20">
        <f t="shared" si="43"/>
        <v>90.5</v>
      </c>
      <c r="M392" s="150" t="str">
        <f t="shared" si="44"/>
        <v>A2</v>
      </c>
    </row>
    <row r="393" spans="1:13">
      <c r="A393" s="352" t="s">
        <v>587</v>
      </c>
      <c r="B393" s="6"/>
      <c r="C393" s="6"/>
      <c r="D393" s="6"/>
      <c r="E393" s="357">
        <v>47</v>
      </c>
      <c r="F393" s="121"/>
      <c r="G393" s="6"/>
      <c r="H393" s="6"/>
      <c r="I393" s="6"/>
      <c r="J393" s="6"/>
      <c r="K393" s="150">
        <v>50</v>
      </c>
      <c r="L393" s="6"/>
      <c r="M393" s="358"/>
    </row>
    <row r="394" spans="1:13" ht="26.25">
      <c r="A394" s="10" t="s">
        <v>588</v>
      </c>
      <c r="B394" s="10"/>
      <c r="C394" s="359" t="s">
        <v>589</v>
      </c>
      <c r="D394" s="360">
        <f>(F388+F389+F390+F391+F392)</f>
        <v>453</v>
      </c>
      <c r="E394" s="360"/>
      <c r="F394" s="359" t="s">
        <v>590</v>
      </c>
      <c r="G394" s="360">
        <f>(D394/500)*100</f>
        <v>90.600000000000009</v>
      </c>
      <c r="H394" s="360"/>
      <c r="I394" s="361"/>
      <c r="J394" s="362" t="s">
        <v>591</v>
      </c>
      <c r="K394" s="362"/>
      <c r="L394" s="242" t="str">
        <f>IF(G394&gt;=91,"A1",IF(G394&gt;=81,"A2",IF(G394&gt;=71,"B1",IF(G394&gt;=61,"B2",IF(G394&gt;=51,"C1",IF(G394&gt;=41,"C2",IF(G394&gt;=33,"D","E")))))))</f>
        <v>A2</v>
      </c>
      <c r="M394" s="242" t="str">
        <f t="shared" ref="M394:M396" si="45">IF(K394&gt;=91,"A1",IF(K394&gt;=81,"A2",IF(K394&gt;=71,"B1",IF(K394&gt;=61,"B2",IF(K394&gt;=51,"C1",IF(K394&gt;=41,"C2",IF(K394&gt;=33,"D","E")))))))</f>
        <v>E</v>
      </c>
    </row>
    <row r="395" spans="1:13" ht="26.25">
      <c r="A395" s="363" t="s">
        <v>592</v>
      </c>
      <c r="B395" s="10"/>
      <c r="C395" s="359" t="s">
        <v>593</v>
      </c>
      <c r="D395" s="360">
        <f>(L388+L389+L390+L391+L392)</f>
        <v>451</v>
      </c>
      <c r="E395" s="360"/>
      <c r="F395" s="359" t="s">
        <v>594</v>
      </c>
      <c r="G395" s="360">
        <f>D395/500*100</f>
        <v>90.2</v>
      </c>
      <c r="H395" s="364"/>
      <c r="I395" s="365"/>
      <c r="J395" s="362" t="s">
        <v>595</v>
      </c>
      <c r="K395" s="362"/>
      <c r="L395" s="242" t="str">
        <f>IF(G395&gt;=91,"A1",IF(G395&gt;=81,"A2",IF(G395&gt;=71,"B1",IF(G395&gt;=61,"B2",IF(G395&gt;=51,"C1",IF(G395&gt;=41,"C2",IF(G395&gt;=33,"D","E")))))))</f>
        <v>A2</v>
      </c>
      <c r="M395" s="242" t="str">
        <f t="shared" si="45"/>
        <v>E</v>
      </c>
    </row>
    <row r="396" spans="1:13">
      <c r="A396" s="366" t="s">
        <v>596</v>
      </c>
      <c r="B396" s="366"/>
      <c r="C396" s="366">
        <f>(D394+D395)</f>
        <v>904</v>
      </c>
      <c r="D396" s="367"/>
      <c r="E396" s="367"/>
      <c r="F396" s="366" t="s">
        <v>597</v>
      </c>
      <c r="G396" s="366"/>
      <c r="H396" s="366"/>
      <c r="I396" s="368">
        <f>(C396/1000)*100</f>
        <v>90.4</v>
      </c>
      <c r="J396" s="366" t="s">
        <v>598</v>
      </c>
      <c r="K396" s="366"/>
      <c r="L396" s="367" t="str">
        <f>IF(I396&gt;=91,"A1",IF(I396&gt;=81,"A2",IF(I396&gt;=71,"B1",IF(I396&gt;=61,"B2",IF(I396&gt;=51,"C1",IF(I396&gt;=41,"C2",IF(I396&gt;=33,"D","E")))))))</f>
        <v>A2</v>
      </c>
      <c r="M396" s="367" t="str">
        <f t="shared" si="45"/>
        <v>E</v>
      </c>
    </row>
    <row r="397" spans="1:13">
      <c r="A397" s="369" t="s">
        <v>599</v>
      </c>
      <c r="B397" s="370"/>
      <c r="C397" s="370"/>
      <c r="D397" s="370"/>
      <c r="E397" s="370"/>
      <c r="F397" s="370"/>
      <c r="G397" s="370"/>
      <c r="H397" s="370"/>
      <c r="I397" s="370"/>
      <c r="J397" s="370"/>
      <c r="K397" s="370"/>
      <c r="L397" s="370"/>
      <c r="M397" s="371"/>
    </row>
    <row r="398" spans="1:13">
      <c r="A398" s="346" t="s">
        <v>600</v>
      </c>
      <c r="B398" s="242"/>
      <c r="C398" s="242"/>
      <c r="D398" s="242"/>
      <c r="E398" s="242"/>
      <c r="F398" s="242"/>
      <c r="G398" s="242"/>
      <c r="H398" s="242"/>
      <c r="I398" s="242"/>
      <c r="J398" s="242"/>
      <c r="K398" s="242"/>
      <c r="L398" s="242"/>
      <c r="M398" s="347"/>
    </row>
    <row r="399" spans="1:13">
      <c r="A399" s="346" t="s">
        <v>601</v>
      </c>
      <c r="B399" s="242"/>
      <c r="C399" s="242"/>
      <c r="D399" s="242"/>
      <c r="E399" s="242"/>
      <c r="F399" s="242" t="s">
        <v>602</v>
      </c>
      <c r="G399" s="242"/>
      <c r="H399" s="242"/>
      <c r="I399" s="242"/>
      <c r="J399" s="242"/>
      <c r="K399" s="242" t="s">
        <v>603</v>
      </c>
      <c r="L399" s="242"/>
      <c r="M399" s="347"/>
    </row>
    <row r="400" spans="1:13">
      <c r="A400" s="345" t="s">
        <v>604</v>
      </c>
      <c r="B400" s="197"/>
      <c r="C400" s="197"/>
      <c r="D400" s="197"/>
      <c r="E400" s="197"/>
      <c r="F400" s="242" t="s">
        <v>605</v>
      </c>
      <c r="G400" s="242"/>
      <c r="H400" s="242"/>
      <c r="I400" s="242"/>
      <c r="J400" s="242"/>
      <c r="K400" s="242" t="s">
        <v>605</v>
      </c>
      <c r="L400" s="242"/>
      <c r="M400" s="347"/>
    </row>
    <row r="401" spans="1:13">
      <c r="A401" s="346" t="s">
        <v>606</v>
      </c>
      <c r="B401" s="242"/>
      <c r="C401" s="242"/>
      <c r="D401" s="242"/>
      <c r="E401" s="242"/>
      <c r="F401" s="242"/>
      <c r="G401" s="242"/>
      <c r="H401" s="242"/>
      <c r="I401" s="242"/>
      <c r="J401" s="242"/>
      <c r="K401" s="242"/>
      <c r="L401" s="242"/>
      <c r="M401" s="347"/>
    </row>
    <row r="402" spans="1:13">
      <c r="A402" s="346" t="s">
        <v>601</v>
      </c>
      <c r="B402" s="242"/>
      <c r="C402" s="242"/>
      <c r="D402" s="242"/>
      <c r="E402" s="242"/>
      <c r="F402" s="242" t="s">
        <v>602</v>
      </c>
      <c r="G402" s="242"/>
      <c r="H402" s="242"/>
      <c r="I402" s="242"/>
      <c r="J402" s="242"/>
      <c r="K402" s="242" t="s">
        <v>603</v>
      </c>
      <c r="L402" s="242"/>
      <c r="M402" s="347"/>
    </row>
    <row r="403" spans="1:13">
      <c r="A403" s="339" t="s">
        <v>607</v>
      </c>
      <c r="B403" s="340"/>
      <c r="C403" s="340"/>
      <c r="D403" s="340"/>
      <c r="E403" s="340"/>
      <c r="F403" s="242" t="s">
        <v>648</v>
      </c>
      <c r="G403" s="242"/>
      <c r="H403" s="242"/>
      <c r="I403" s="242"/>
      <c r="J403" s="242"/>
      <c r="K403" s="242" t="s">
        <v>630</v>
      </c>
      <c r="L403" s="242"/>
      <c r="M403" s="347"/>
    </row>
    <row r="404" spans="1:13">
      <c r="A404" s="339" t="s">
        <v>608</v>
      </c>
      <c r="B404" s="340"/>
      <c r="C404" s="340"/>
      <c r="D404" s="340"/>
      <c r="E404" s="340"/>
      <c r="F404" s="242" t="s">
        <v>605</v>
      </c>
      <c r="G404" s="242"/>
      <c r="H404" s="242"/>
      <c r="I404" s="242"/>
      <c r="J404" s="242"/>
      <c r="K404" s="242" t="s">
        <v>605</v>
      </c>
      <c r="L404" s="242"/>
      <c r="M404" s="347"/>
    </row>
    <row r="405" spans="1:13">
      <c r="A405" s="336" t="s">
        <v>609</v>
      </c>
      <c r="B405" s="337"/>
      <c r="C405" s="337"/>
      <c r="D405" s="337"/>
      <c r="E405" s="342"/>
      <c r="F405" s="329" t="s">
        <v>605</v>
      </c>
      <c r="G405" s="330"/>
      <c r="H405" s="330"/>
      <c r="I405" s="330"/>
      <c r="J405" s="331"/>
      <c r="K405" s="329" t="s">
        <v>605</v>
      </c>
      <c r="L405" s="330"/>
      <c r="M405" s="335"/>
    </row>
    <row r="406" spans="1:13">
      <c r="A406" s="336" t="s">
        <v>610</v>
      </c>
      <c r="B406" s="337"/>
      <c r="C406" s="337"/>
      <c r="D406" s="337"/>
      <c r="E406" s="342"/>
      <c r="F406" s="329" t="s">
        <v>605</v>
      </c>
      <c r="G406" s="330"/>
      <c r="H406" s="330"/>
      <c r="I406" s="330"/>
      <c r="J406" s="331"/>
      <c r="K406" s="329" t="s">
        <v>605</v>
      </c>
      <c r="L406" s="330"/>
      <c r="M406" s="335"/>
    </row>
    <row r="407" spans="1:13">
      <c r="A407" s="346" t="s">
        <v>611</v>
      </c>
      <c r="B407" s="242"/>
      <c r="C407" s="242"/>
      <c r="D407" s="242"/>
      <c r="E407" s="242"/>
      <c r="F407" s="242"/>
      <c r="G407" s="242"/>
      <c r="H407" s="242"/>
      <c r="I407" s="242"/>
      <c r="J407" s="242"/>
      <c r="K407" s="242"/>
      <c r="L407" s="242"/>
      <c r="M407" s="347"/>
    </row>
    <row r="408" spans="1:13">
      <c r="A408" s="346" t="s">
        <v>601</v>
      </c>
      <c r="B408" s="242"/>
      <c r="C408" s="242"/>
      <c r="D408" s="242"/>
      <c r="E408" s="242"/>
      <c r="F408" s="242" t="s">
        <v>602</v>
      </c>
      <c r="G408" s="242"/>
      <c r="H408" s="242"/>
      <c r="I408" s="242"/>
      <c r="J408" s="242"/>
      <c r="K408" s="242" t="s">
        <v>603</v>
      </c>
      <c r="L408" s="242"/>
      <c r="M408" s="347"/>
    </row>
    <row r="409" spans="1:13">
      <c r="A409" s="345" t="s">
        <v>555</v>
      </c>
      <c r="B409" s="197"/>
      <c r="C409" s="197"/>
      <c r="D409" s="197"/>
      <c r="E409" s="197"/>
      <c r="F409" s="197"/>
      <c r="G409" s="372">
        <v>177</v>
      </c>
      <c r="H409" s="372"/>
      <c r="I409" s="372"/>
      <c r="J409" s="372"/>
      <c r="K409" s="372"/>
      <c r="L409" s="372"/>
      <c r="M409" s="373"/>
    </row>
    <row r="410" spans="1:13">
      <c r="A410" s="352" t="s">
        <v>612</v>
      </c>
      <c r="B410" s="329" t="s">
        <v>649</v>
      </c>
      <c r="C410" s="330"/>
      <c r="D410" s="330"/>
      <c r="E410" s="330"/>
      <c r="F410" s="330"/>
      <c r="G410" s="330"/>
      <c r="H410" s="330"/>
      <c r="I410" s="330"/>
      <c r="J410" s="330"/>
      <c r="K410" s="330"/>
      <c r="L410" s="330"/>
      <c r="M410" s="335"/>
    </row>
    <row r="411" spans="1:13">
      <c r="A411" s="352" t="s">
        <v>614</v>
      </c>
      <c r="B411" s="329" t="s">
        <v>641</v>
      </c>
      <c r="C411" s="374"/>
      <c r="D411" s="374"/>
      <c r="E411" s="374"/>
      <c r="F411" s="374"/>
      <c r="G411" s="374"/>
      <c r="H411" s="374"/>
      <c r="I411" s="374"/>
      <c r="J411" s="374"/>
      <c r="K411" s="374"/>
      <c r="L411" s="374"/>
      <c r="M411" s="375"/>
    </row>
    <row r="412" spans="1:13">
      <c r="A412" s="346" t="s">
        <v>616</v>
      </c>
      <c r="B412" s="242"/>
      <c r="C412" s="242"/>
      <c r="D412" s="372"/>
      <c r="E412" s="372"/>
      <c r="F412" s="372"/>
      <c r="G412" s="372"/>
      <c r="H412" s="372"/>
      <c r="I412" s="372"/>
      <c r="J412" s="242" t="s">
        <v>617</v>
      </c>
      <c r="K412" s="242"/>
      <c r="L412" s="242"/>
      <c r="M412" s="347"/>
    </row>
    <row r="413" spans="1:13">
      <c r="A413" s="346"/>
      <c r="B413" s="242"/>
      <c r="C413" s="242"/>
      <c r="D413" s="372"/>
      <c r="E413" s="372"/>
      <c r="F413" s="372"/>
      <c r="G413" s="372"/>
      <c r="H413" s="372"/>
      <c r="I413" s="372"/>
      <c r="J413" s="242"/>
      <c r="K413" s="242"/>
      <c r="L413" s="242"/>
      <c r="M413" s="347"/>
    </row>
    <row r="414" spans="1:13">
      <c r="A414" s="346"/>
      <c r="B414" s="242"/>
      <c r="C414" s="242"/>
      <c r="D414" s="372"/>
      <c r="E414" s="372"/>
      <c r="F414" s="372"/>
      <c r="G414" s="372"/>
      <c r="H414" s="372"/>
      <c r="I414" s="372"/>
      <c r="J414" s="242"/>
      <c r="K414" s="242"/>
      <c r="L414" s="242"/>
      <c r="M414" s="347"/>
    </row>
    <row r="415" spans="1:13">
      <c r="A415" s="346"/>
      <c r="B415" s="242"/>
      <c r="C415" s="242"/>
      <c r="D415" s="372"/>
      <c r="E415" s="372"/>
      <c r="F415" s="372"/>
      <c r="G415" s="372"/>
      <c r="H415" s="372"/>
      <c r="I415" s="372"/>
      <c r="J415" s="242"/>
      <c r="K415" s="242"/>
      <c r="L415" s="242"/>
      <c r="M415" s="347"/>
    </row>
    <row r="416" spans="1:13">
      <c r="A416" s="376" t="s">
        <v>618</v>
      </c>
      <c r="B416" s="377"/>
      <c r="C416" s="377"/>
      <c r="D416" s="377"/>
      <c r="E416" s="377"/>
      <c r="F416" s="377"/>
      <c r="G416" s="377"/>
      <c r="H416" s="378" t="s">
        <v>619</v>
      </c>
      <c r="I416" s="379"/>
      <c r="J416" s="379"/>
      <c r="K416" s="379"/>
      <c r="L416" s="379"/>
      <c r="M416" s="380"/>
    </row>
    <row r="417" spans="1:17">
      <c r="A417" s="381" t="s">
        <v>620</v>
      </c>
      <c r="B417" s="377" t="s">
        <v>416</v>
      </c>
      <c r="C417" s="377"/>
      <c r="D417" s="382" t="s">
        <v>620</v>
      </c>
      <c r="E417" s="383"/>
      <c r="F417" s="377" t="s">
        <v>416</v>
      </c>
      <c r="G417" s="377"/>
      <c r="H417" s="384"/>
      <c r="I417" s="384"/>
      <c r="J417" s="385" t="s">
        <v>621</v>
      </c>
      <c r="K417" s="384"/>
      <c r="L417" s="385" t="s">
        <v>416</v>
      </c>
      <c r="M417" s="386"/>
    </row>
    <row r="418" spans="1:17">
      <c r="A418" s="387" t="s">
        <v>622</v>
      </c>
      <c r="B418" s="388" t="s">
        <v>623</v>
      </c>
      <c r="C418" s="388"/>
      <c r="D418" s="388" t="s">
        <v>624</v>
      </c>
      <c r="E418" s="388"/>
      <c r="F418" s="388" t="s">
        <v>625</v>
      </c>
      <c r="G418" s="388"/>
      <c r="H418" s="384"/>
      <c r="I418" s="384"/>
      <c r="J418" s="389">
        <v>3</v>
      </c>
      <c r="K418" s="390"/>
      <c r="L418" s="383" t="s">
        <v>605</v>
      </c>
      <c r="M418" s="386"/>
    </row>
    <row r="419" spans="1:17">
      <c r="A419" s="387" t="s">
        <v>626</v>
      </c>
      <c r="B419" s="388" t="s">
        <v>627</v>
      </c>
      <c r="C419" s="388"/>
      <c r="D419" s="388" t="s">
        <v>628</v>
      </c>
      <c r="E419" s="388"/>
      <c r="F419" s="388" t="s">
        <v>629</v>
      </c>
      <c r="G419" s="388"/>
      <c r="H419" s="384"/>
      <c r="I419" s="384"/>
      <c r="J419" s="389">
        <v>2</v>
      </c>
      <c r="K419" s="390"/>
      <c r="L419" s="383" t="s">
        <v>630</v>
      </c>
      <c r="M419" s="386"/>
    </row>
    <row r="420" spans="1:17">
      <c r="A420" s="387" t="s">
        <v>631</v>
      </c>
      <c r="B420" s="388" t="s">
        <v>632</v>
      </c>
      <c r="C420" s="388"/>
      <c r="D420" s="388" t="s">
        <v>633</v>
      </c>
      <c r="E420" s="388"/>
      <c r="F420" s="388" t="s">
        <v>634</v>
      </c>
      <c r="G420" s="388"/>
      <c r="H420" s="384"/>
      <c r="I420" s="384"/>
      <c r="J420" s="389">
        <v>1</v>
      </c>
      <c r="K420" s="390"/>
      <c r="L420" s="383" t="s">
        <v>635</v>
      </c>
      <c r="M420" s="386"/>
    </row>
    <row r="421" spans="1:17" ht="15.75" thickBot="1">
      <c r="A421" s="391" t="s">
        <v>636</v>
      </c>
      <c r="B421" s="392" t="s">
        <v>637</v>
      </c>
      <c r="C421" s="392"/>
      <c r="D421" s="392" t="s">
        <v>638</v>
      </c>
      <c r="E421" s="392"/>
      <c r="F421" s="392" t="s">
        <v>639</v>
      </c>
      <c r="G421" s="392"/>
      <c r="H421" s="393"/>
      <c r="I421" s="393"/>
      <c r="J421" s="393"/>
      <c r="K421" s="393"/>
      <c r="L421" s="393"/>
      <c r="M421" s="394"/>
    </row>
    <row r="422" spans="1:17" ht="15.75" thickBot="1"/>
    <row r="423" spans="1:17" ht="15.75">
      <c r="A423" s="320"/>
      <c r="B423" s="321" t="s">
        <v>558</v>
      </c>
      <c r="C423" s="321"/>
      <c r="D423" s="321"/>
      <c r="E423" s="321"/>
      <c r="F423" s="321"/>
      <c r="G423" s="321"/>
      <c r="H423" s="321"/>
      <c r="I423" s="322"/>
      <c r="J423" s="323" t="s">
        <v>559</v>
      </c>
      <c r="K423" s="321"/>
      <c r="L423" s="321"/>
      <c r="M423" s="324"/>
    </row>
    <row r="424" spans="1:17" ht="21">
      <c r="A424" s="325" t="s">
        <v>560</v>
      </c>
      <c r="B424" s="201"/>
      <c r="C424" s="201"/>
      <c r="D424" s="201"/>
      <c r="E424" s="201"/>
      <c r="F424" s="201"/>
      <c r="G424" s="201"/>
      <c r="H424" s="201"/>
      <c r="I424" s="201"/>
      <c r="J424" s="201"/>
      <c r="K424" s="201"/>
      <c r="L424" s="201"/>
      <c r="M424" s="202"/>
    </row>
    <row r="425" spans="1:17" ht="21">
      <c r="A425" s="326"/>
      <c r="B425" s="327" t="s">
        <v>561</v>
      </c>
      <c r="C425" s="327"/>
      <c r="D425" s="327"/>
      <c r="E425" s="328"/>
      <c r="F425" s="297" t="s">
        <v>562</v>
      </c>
      <c r="G425" s="297"/>
      <c r="H425" s="329" t="s">
        <v>563</v>
      </c>
      <c r="I425" s="330"/>
      <c r="J425" s="331"/>
      <c r="K425" s="332" t="s">
        <v>564</v>
      </c>
      <c r="L425" s="10"/>
      <c r="M425" s="333"/>
    </row>
    <row r="426" spans="1:17">
      <c r="A426" s="334" t="s">
        <v>565</v>
      </c>
      <c r="B426" s="330"/>
      <c r="C426" s="330"/>
      <c r="D426" s="330"/>
      <c r="E426" s="330"/>
      <c r="F426" s="330"/>
      <c r="G426" s="330"/>
      <c r="H426" s="330"/>
      <c r="I426" s="330"/>
      <c r="J426" s="330"/>
      <c r="K426" s="330"/>
      <c r="L426" s="330"/>
      <c r="M426" s="335"/>
    </row>
    <row r="427" spans="1:17">
      <c r="A427" s="336" t="s">
        <v>566</v>
      </c>
      <c r="B427" s="337"/>
      <c r="C427" s="337"/>
      <c r="D427" s="337"/>
      <c r="E427" s="337"/>
      <c r="F427" s="337"/>
      <c r="G427" s="337"/>
      <c r="H427" s="337"/>
      <c r="I427" s="337"/>
      <c r="J427" s="337"/>
      <c r="K427" s="337"/>
      <c r="L427" s="337"/>
      <c r="M427" s="338"/>
      <c r="Q427" t="s">
        <v>650</v>
      </c>
    </row>
    <row r="428" spans="1:17">
      <c r="A428" s="339" t="s">
        <v>567</v>
      </c>
      <c r="B428" s="340"/>
      <c r="C428" s="341" t="s">
        <v>150</v>
      </c>
      <c r="D428" s="337"/>
      <c r="E428" s="337"/>
      <c r="F428" s="337"/>
      <c r="G428" s="342"/>
      <c r="H428" s="148" t="s">
        <v>569</v>
      </c>
      <c r="I428" s="343"/>
      <c r="J428" s="197">
        <v>10</v>
      </c>
      <c r="K428" s="197"/>
      <c r="L428" s="197"/>
      <c r="M428" s="198"/>
    </row>
    <row r="429" spans="1:17">
      <c r="A429" s="339" t="s">
        <v>570</v>
      </c>
      <c r="B429" s="340"/>
      <c r="C429" s="341" t="s">
        <v>3</v>
      </c>
      <c r="D429" s="337"/>
      <c r="E429" s="337"/>
      <c r="F429" s="337"/>
      <c r="G429" s="342"/>
      <c r="H429" s="148" t="s">
        <v>571</v>
      </c>
      <c r="I429" s="343"/>
      <c r="J429" s="197" t="s">
        <v>151</v>
      </c>
      <c r="K429" s="197"/>
      <c r="L429" s="197"/>
      <c r="M429" s="198"/>
    </row>
    <row r="430" spans="1:17">
      <c r="A430" s="339" t="s">
        <v>572</v>
      </c>
      <c r="B430" s="340"/>
      <c r="C430" s="344">
        <v>40012</v>
      </c>
      <c r="D430" s="337"/>
      <c r="E430" s="337"/>
      <c r="F430" s="337"/>
      <c r="G430" s="342"/>
      <c r="H430" s="148" t="s">
        <v>573</v>
      </c>
      <c r="I430" s="343"/>
      <c r="J430" s="197">
        <v>9018100001</v>
      </c>
      <c r="K430" s="197"/>
      <c r="L430" s="197"/>
      <c r="M430" s="198"/>
    </row>
    <row r="431" spans="1:17">
      <c r="A431" s="339" t="s">
        <v>574</v>
      </c>
      <c r="B431" s="340"/>
      <c r="C431" s="341" t="s">
        <v>651</v>
      </c>
      <c r="D431" s="337"/>
      <c r="E431" s="337"/>
      <c r="F431" s="337"/>
      <c r="G431" s="342"/>
      <c r="H431" s="345" t="s">
        <v>466</v>
      </c>
      <c r="I431" s="197"/>
      <c r="J431" s="197" t="s">
        <v>154</v>
      </c>
      <c r="K431" s="197"/>
      <c r="L431" s="197"/>
      <c r="M431" s="198"/>
    </row>
    <row r="432" spans="1:17">
      <c r="A432" s="346" t="s">
        <v>576</v>
      </c>
      <c r="B432" s="242"/>
      <c r="C432" s="242"/>
      <c r="D432" s="242"/>
      <c r="E432" s="242"/>
      <c r="F432" s="242"/>
      <c r="G432" s="242"/>
      <c r="H432" s="242"/>
      <c r="I432" s="242"/>
      <c r="J432" s="242"/>
      <c r="K432" s="242"/>
      <c r="L432" s="242"/>
      <c r="M432" s="347"/>
    </row>
    <row r="433" spans="1:17">
      <c r="A433" s="348" t="s">
        <v>577</v>
      </c>
      <c r="B433" s="242" t="s">
        <v>578</v>
      </c>
      <c r="C433" s="242"/>
      <c r="D433" s="242"/>
      <c r="E433" s="242"/>
      <c r="F433" s="242"/>
      <c r="G433" s="242"/>
      <c r="H433" s="242" t="s">
        <v>579</v>
      </c>
      <c r="I433" s="242"/>
      <c r="J433" s="242"/>
      <c r="K433" s="242"/>
      <c r="L433" s="242"/>
      <c r="M433" s="347"/>
    </row>
    <row r="434" spans="1:17" ht="30">
      <c r="A434" s="348"/>
      <c r="B434" s="349" t="s">
        <v>580</v>
      </c>
      <c r="C434" s="349" t="s">
        <v>581</v>
      </c>
      <c r="D434" s="349" t="s">
        <v>582</v>
      </c>
      <c r="E434" s="349" t="s">
        <v>583</v>
      </c>
      <c r="F434" s="349">
        <v>100</v>
      </c>
      <c r="G434" s="350" t="s">
        <v>403</v>
      </c>
      <c r="H434" s="349" t="s">
        <v>584</v>
      </c>
      <c r="I434" s="349" t="s">
        <v>581</v>
      </c>
      <c r="J434" s="349" t="s">
        <v>582</v>
      </c>
      <c r="K434" s="349" t="s">
        <v>585</v>
      </c>
      <c r="L434" s="349">
        <v>100</v>
      </c>
      <c r="M434" s="351" t="s">
        <v>403</v>
      </c>
    </row>
    <row r="435" spans="1:17">
      <c r="A435" s="352" t="s">
        <v>417</v>
      </c>
      <c r="B435" s="398">
        <v>7.75</v>
      </c>
      <c r="C435" s="150">
        <v>4</v>
      </c>
      <c r="D435" s="150">
        <v>4</v>
      </c>
      <c r="E435" s="398">
        <v>58.5</v>
      </c>
      <c r="F435" s="20">
        <v>74.25</v>
      </c>
      <c r="G435" s="150" t="str">
        <f t="shared" ref="G435:G439" si="46">IF(F435&gt;=91,"A1",IF(F435&gt;=81,"A2",IF(F435&gt;=71,"B1",IF(F435&gt;=61,"B2",IF(F435&gt;=51,"C1",IF(F435&gt;=41,"C2",IF(F435&gt;=33,"D","E")))))))</f>
        <v>B1</v>
      </c>
      <c r="H435" s="150">
        <v>7</v>
      </c>
      <c r="I435" s="150">
        <v>4</v>
      </c>
      <c r="J435" s="150">
        <v>3.5</v>
      </c>
      <c r="K435" s="20">
        <v>57.5</v>
      </c>
      <c r="L435" s="20">
        <f>SUM(H435:K435)</f>
        <v>72</v>
      </c>
      <c r="M435" s="150" t="str">
        <f>IF(L435&gt;=91,"A1",IF(L435&gt;=81,"A2",IF(L435&gt;=71,"B1",IF(L435&gt;=61,"B2",IF(L435&gt;=51,"C1",IF(L435&gt;=41,"C2",IF(L435&gt;=33,"D","E")))))))</f>
        <v>B1</v>
      </c>
    </row>
    <row r="436" spans="1:17">
      <c r="A436" s="352" t="s">
        <v>418</v>
      </c>
      <c r="B436" s="406">
        <v>7</v>
      </c>
      <c r="C436" s="150">
        <v>4</v>
      </c>
      <c r="D436" s="350">
        <v>4</v>
      </c>
      <c r="E436" s="150">
        <v>54.5</v>
      </c>
      <c r="F436" s="20">
        <f t="shared" ref="F436:F439" si="47">(B436+C436+D436+E436)</f>
        <v>69.5</v>
      </c>
      <c r="G436" s="150" t="str">
        <f t="shared" si="46"/>
        <v>B2</v>
      </c>
      <c r="H436" s="150">
        <v>7.5</v>
      </c>
      <c r="I436" s="150">
        <v>5</v>
      </c>
      <c r="J436" s="150">
        <v>4</v>
      </c>
      <c r="K436" s="150">
        <v>55.5</v>
      </c>
      <c r="L436" s="20">
        <f t="shared" ref="L436:L439" si="48">SUM(H436:K436)</f>
        <v>72</v>
      </c>
      <c r="M436" s="150" t="str">
        <f t="shared" ref="M436:M439" si="49">IF(L436&gt;=91,"A1",IF(L436&gt;=81,"A2",IF(L436&gt;=71,"B1",IF(L436&gt;=61,"B2",IF(L436&gt;=51,"C1",IF(L436&gt;=41,"C2",IF(L436&gt;=33,"D","E")))))))</f>
        <v>B1</v>
      </c>
    </row>
    <row r="437" spans="1:17" ht="15.75">
      <c r="A437" s="352" t="s">
        <v>586</v>
      </c>
      <c r="B437" s="150">
        <v>4.5</v>
      </c>
      <c r="C437" s="150">
        <v>3.5</v>
      </c>
      <c r="D437" s="150">
        <v>3.5</v>
      </c>
      <c r="E437" s="150">
        <v>27.5</v>
      </c>
      <c r="F437" s="150">
        <f t="shared" si="47"/>
        <v>39</v>
      </c>
      <c r="G437" s="150" t="str">
        <f t="shared" si="46"/>
        <v>D</v>
      </c>
      <c r="H437" s="27">
        <v>7.25</v>
      </c>
      <c r="I437" s="400">
        <v>4</v>
      </c>
      <c r="J437" s="20">
        <v>3.5</v>
      </c>
      <c r="K437" s="150">
        <v>47.5</v>
      </c>
      <c r="L437" s="20">
        <f t="shared" si="48"/>
        <v>62.25</v>
      </c>
      <c r="M437" s="150" t="str">
        <f t="shared" si="49"/>
        <v>B2</v>
      </c>
    </row>
    <row r="438" spans="1:17" ht="15.75">
      <c r="A438" s="352" t="s">
        <v>420</v>
      </c>
      <c r="B438" s="150">
        <v>4.5</v>
      </c>
      <c r="C438" s="150">
        <v>3</v>
      </c>
      <c r="D438" s="150">
        <v>2</v>
      </c>
      <c r="E438" s="150">
        <v>41.5</v>
      </c>
      <c r="F438" s="150">
        <f t="shared" si="47"/>
        <v>51</v>
      </c>
      <c r="G438" s="150" t="str">
        <f t="shared" si="46"/>
        <v>C1</v>
      </c>
      <c r="H438" s="27">
        <v>4.5</v>
      </c>
      <c r="I438" s="400">
        <v>4</v>
      </c>
      <c r="J438" s="20">
        <v>3.5</v>
      </c>
      <c r="K438" s="121">
        <v>41.5</v>
      </c>
      <c r="L438" s="20">
        <f t="shared" si="48"/>
        <v>53.5</v>
      </c>
      <c r="M438" s="150" t="str">
        <f t="shared" si="49"/>
        <v>C1</v>
      </c>
    </row>
    <row r="439" spans="1:17" ht="15.75">
      <c r="A439" s="352" t="s">
        <v>470</v>
      </c>
      <c r="B439" s="150">
        <v>6.25</v>
      </c>
      <c r="C439" s="150">
        <v>4</v>
      </c>
      <c r="D439" s="150">
        <v>5</v>
      </c>
      <c r="E439" s="150">
        <v>47</v>
      </c>
      <c r="F439" s="20">
        <f t="shared" si="47"/>
        <v>62.25</v>
      </c>
      <c r="G439" s="150" t="str">
        <f t="shared" si="46"/>
        <v>B2</v>
      </c>
      <c r="H439" s="27">
        <v>8.5</v>
      </c>
      <c r="I439" s="150">
        <v>4</v>
      </c>
      <c r="J439" s="150">
        <v>3.5</v>
      </c>
      <c r="K439" s="150">
        <v>45</v>
      </c>
      <c r="L439" s="20">
        <f t="shared" si="48"/>
        <v>61</v>
      </c>
      <c r="M439" s="150" t="str">
        <f t="shared" si="49"/>
        <v>B2</v>
      </c>
    </row>
    <row r="440" spans="1:17">
      <c r="A440" s="352" t="s">
        <v>587</v>
      </c>
      <c r="B440" s="6"/>
      <c r="C440" s="6"/>
      <c r="D440" s="6"/>
      <c r="E440" s="357">
        <v>36.5</v>
      </c>
      <c r="F440" s="121"/>
      <c r="G440" s="6"/>
      <c r="H440" s="6"/>
      <c r="I440" s="6"/>
      <c r="J440" s="6"/>
      <c r="K440" s="150">
        <v>32</v>
      </c>
      <c r="L440" s="6"/>
      <c r="M440" s="358"/>
    </row>
    <row r="441" spans="1:17" ht="26.25">
      <c r="A441" s="10" t="s">
        <v>588</v>
      </c>
      <c r="B441" s="10"/>
      <c r="C441" s="359" t="s">
        <v>589</v>
      </c>
      <c r="D441" s="360">
        <f>(F435+F436+F437+F438+F439)</f>
        <v>296</v>
      </c>
      <c r="E441" s="360"/>
      <c r="F441" s="359" t="s">
        <v>590</v>
      </c>
      <c r="G441" s="360">
        <f>(D441/500)*100</f>
        <v>59.199999999999996</v>
      </c>
      <c r="H441" s="360"/>
      <c r="I441" s="361"/>
      <c r="J441" s="362" t="s">
        <v>591</v>
      </c>
      <c r="K441" s="362"/>
      <c r="L441" s="242" t="str">
        <f>IF(G441&gt;=91,"A1",IF(G441&gt;=81,"A2",IF(G441&gt;=71,"B1",IF(G441&gt;=61,"B2",IF(G441&gt;=51,"C1",IF(G441&gt;=41,"C2",IF(G441&gt;=33,"D","E")))))))</f>
        <v>C1</v>
      </c>
      <c r="M441" s="242" t="str">
        <f t="shared" ref="M441:M443" si="50">IF(K441&gt;=91,"A1",IF(K441&gt;=81,"A2",IF(K441&gt;=71,"B1",IF(K441&gt;=61,"B2",IF(K441&gt;=51,"C1",IF(K441&gt;=41,"C2",IF(K441&gt;=33,"D","E")))))))</f>
        <v>E</v>
      </c>
    </row>
    <row r="442" spans="1:17" ht="26.25">
      <c r="A442" s="363" t="s">
        <v>592</v>
      </c>
      <c r="B442" s="10"/>
      <c r="C442" s="359" t="s">
        <v>593</v>
      </c>
      <c r="D442" s="360">
        <f>(L435+L436+L437+L438+L439)</f>
        <v>320.75</v>
      </c>
      <c r="E442" s="360"/>
      <c r="F442" s="359" t="s">
        <v>594</v>
      </c>
      <c r="G442" s="360">
        <f>D442/500*100</f>
        <v>64.149999999999991</v>
      </c>
      <c r="H442" s="364"/>
      <c r="I442" s="365"/>
      <c r="J442" s="362" t="s">
        <v>595</v>
      </c>
      <c r="K442" s="362"/>
      <c r="L442" s="242" t="str">
        <f>IF(G442&gt;=91,"A1",IF(G442&gt;=81,"A2",IF(G442&gt;=71,"B1",IF(G442&gt;=61,"B2",IF(G442&gt;=51,"C1",IF(G442&gt;=41,"C2",IF(G442&gt;=33,"D","E")))))))</f>
        <v>B2</v>
      </c>
      <c r="M442" s="242" t="str">
        <f t="shared" si="50"/>
        <v>E</v>
      </c>
      <c r="Q442" t="s">
        <v>650</v>
      </c>
    </row>
    <row r="443" spans="1:17">
      <c r="A443" s="366" t="s">
        <v>596</v>
      </c>
      <c r="B443" s="366"/>
      <c r="C443" s="366">
        <f>(D441+D442)</f>
        <v>616.75</v>
      </c>
      <c r="D443" s="367"/>
      <c r="E443" s="367"/>
      <c r="F443" s="366" t="s">
        <v>597</v>
      </c>
      <c r="G443" s="366"/>
      <c r="H443" s="366"/>
      <c r="I443" s="368">
        <f>(C443/1000)*100</f>
        <v>61.675000000000004</v>
      </c>
      <c r="J443" s="366" t="s">
        <v>598</v>
      </c>
      <c r="K443" s="366"/>
      <c r="L443" s="367" t="str">
        <f>IF(I443&gt;=91,"A1",IF(I443&gt;=81,"A2",IF(I443&gt;=71,"B1",IF(I443&gt;=61,"B2",IF(I443&gt;=51,"C1",IF(I443&gt;=41,"C2",IF(I443&gt;=33,"D","E")))))))</f>
        <v>B2</v>
      </c>
      <c r="M443" s="367" t="str">
        <f t="shared" si="50"/>
        <v>E</v>
      </c>
    </row>
    <row r="444" spans="1:17">
      <c r="A444" s="369" t="s">
        <v>599</v>
      </c>
      <c r="B444" s="370"/>
      <c r="C444" s="370"/>
      <c r="D444" s="370"/>
      <c r="E444" s="370"/>
      <c r="F444" s="370"/>
      <c r="G444" s="370"/>
      <c r="H444" s="370"/>
      <c r="I444" s="370"/>
      <c r="J444" s="370"/>
      <c r="K444" s="370"/>
      <c r="L444" s="370"/>
      <c r="M444" s="371"/>
    </row>
    <row r="445" spans="1:17">
      <c r="A445" s="346" t="s">
        <v>600</v>
      </c>
      <c r="B445" s="242"/>
      <c r="C445" s="242"/>
      <c r="D445" s="242"/>
      <c r="E445" s="242"/>
      <c r="F445" s="242"/>
      <c r="G445" s="242"/>
      <c r="H445" s="242"/>
      <c r="I445" s="242"/>
      <c r="J445" s="242"/>
      <c r="K445" s="242"/>
      <c r="L445" s="242"/>
      <c r="M445" s="347"/>
    </row>
    <row r="446" spans="1:17">
      <c r="A446" s="346" t="s">
        <v>601</v>
      </c>
      <c r="B446" s="242"/>
      <c r="C446" s="242"/>
      <c r="D446" s="242"/>
      <c r="E446" s="242"/>
      <c r="F446" s="242" t="s">
        <v>602</v>
      </c>
      <c r="G446" s="242"/>
      <c r="H446" s="242"/>
      <c r="I446" s="242"/>
      <c r="J446" s="242"/>
      <c r="K446" s="242" t="s">
        <v>603</v>
      </c>
      <c r="L446" s="242"/>
      <c r="M446" s="347"/>
    </row>
    <row r="447" spans="1:17">
      <c r="A447" s="345" t="s">
        <v>604</v>
      </c>
      <c r="B447" s="197"/>
      <c r="C447" s="197"/>
      <c r="D447" s="197"/>
      <c r="E447" s="197"/>
      <c r="F447" s="372" t="s">
        <v>605</v>
      </c>
      <c r="G447" s="372"/>
      <c r="H447" s="372"/>
      <c r="I447" s="372"/>
      <c r="J447" s="372"/>
      <c r="K447" s="372" t="s">
        <v>605</v>
      </c>
      <c r="L447" s="372"/>
      <c r="M447" s="373"/>
    </row>
    <row r="448" spans="1:17">
      <c r="A448" s="346" t="s">
        <v>606</v>
      </c>
      <c r="B448" s="242"/>
      <c r="C448" s="242"/>
      <c r="D448" s="242"/>
      <c r="E448" s="242"/>
      <c r="F448" s="242"/>
      <c r="G448" s="242"/>
      <c r="H448" s="242"/>
      <c r="I448" s="242"/>
      <c r="J448" s="242"/>
      <c r="K448" s="242"/>
      <c r="L448" s="242"/>
      <c r="M448" s="347"/>
    </row>
    <row r="449" spans="1:13">
      <c r="A449" s="346" t="s">
        <v>601</v>
      </c>
      <c r="B449" s="242"/>
      <c r="C449" s="242"/>
      <c r="D449" s="242"/>
      <c r="E449" s="242"/>
      <c r="F449" s="242" t="s">
        <v>602</v>
      </c>
      <c r="G449" s="242"/>
      <c r="H449" s="242"/>
      <c r="I449" s="242"/>
      <c r="J449" s="242"/>
      <c r="K449" s="242" t="s">
        <v>603</v>
      </c>
      <c r="L449" s="242"/>
      <c r="M449" s="347"/>
    </row>
    <row r="450" spans="1:13">
      <c r="A450" s="339" t="s">
        <v>607</v>
      </c>
      <c r="B450" s="340"/>
      <c r="C450" s="340"/>
      <c r="D450" s="340"/>
      <c r="E450" s="340"/>
      <c r="F450" s="242" t="s">
        <v>605</v>
      </c>
      <c r="G450" s="242"/>
      <c r="H450" s="242"/>
      <c r="I450" s="242"/>
      <c r="J450" s="242"/>
      <c r="K450" s="242" t="s">
        <v>605</v>
      </c>
      <c r="L450" s="242"/>
      <c r="M450" s="347"/>
    </row>
    <row r="451" spans="1:13">
      <c r="A451" s="409" t="s">
        <v>608</v>
      </c>
      <c r="B451" s="410"/>
      <c r="C451" s="410"/>
      <c r="D451" s="410"/>
      <c r="E451" s="411"/>
      <c r="F451" s="329" t="s">
        <v>605</v>
      </c>
      <c r="G451" s="330"/>
      <c r="H451" s="330"/>
      <c r="I451" s="330"/>
      <c r="J451" s="331"/>
      <c r="K451" s="329" t="s">
        <v>605</v>
      </c>
      <c r="L451" s="330"/>
      <c r="M451" s="335"/>
    </row>
    <row r="452" spans="1:13">
      <c r="A452" s="336" t="s">
        <v>609</v>
      </c>
      <c r="B452" s="337"/>
      <c r="C452" s="337"/>
      <c r="D452" s="337"/>
      <c r="E452" s="342"/>
      <c r="F452" s="329" t="s">
        <v>605</v>
      </c>
      <c r="G452" s="330"/>
      <c r="H452" s="330"/>
      <c r="I452" s="330"/>
      <c r="J452" s="331"/>
      <c r="K452" s="329" t="s">
        <v>605</v>
      </c>
      <c r="L452" s="330"/>
      <c r="M452" s="335"/>
    </row>
    <row r="453" spans="1:13">
      <c r="A453" s="336" t="s">
        <v>610</v>
      </c>
      <c r="B453" s="337"/>
      <c r="C453" s="337"/>
      <c r="D453" s="337"/>
      <c r="E453" s="342"/>
      <c r="F453" s="329" t="s">
        <v>605</v>
      </c>
      <c r="G453" s="330"/>
      <c r="H453" s="330"/>
      <c r="I453" s="330"/>
      <c r="J453" s="331"/>
      <c r="K453" s="329" t="s">
        <v>605</v>
      </c>
      <c r="L453" s="330"/>
      <c r="M453" s="335"/>
    </row>
    <row r="454" spans="1:13">
      <c r="A454" s="334" t="s">
        <v>611</v>
      </c>
      <c r="B454" s="330"/>
      <c r="C454" s="330"/>
      <c r="D454" s="330"/>
      <c r="E454" s="330"/>
      <c r="F454" s="330"/>
      <c r="G454" s="330"/>
      <c r="H454" s="330"/>
      <c r="I454" s="330"/>
      <c r="J454" s="330"/>
      <c r="K454" s="330"/>
      <c r="L454" s="330"/>
      <c r="M454" s="335"/>
    </row>
    <row r="455" spans="1:13">
      <c r="A455" s="346" t="s">
        <v>601</v>
      </c>
      <c r="B455" s="242"/>
      <c r="C455" s="242"/>
      <c r="D455" s="242"/>
      <c r="E455" s="242"/>
      <c r="F455" s="242" t="s">
        <v>602</v>
      </c>
      <c r="G455" s="242"/>
      <c r="H455" s="242"/>
      <c r="I455" s="242"/>
      <c r="J455" s="242"/>
      <c r="K455" s="242" t="s">
        <v>603</v>
      </c>
      <c r="L455" s="242"/>
      <c r="M455" s="347"/>
    </row>
    <row r="456" spans="1:13">
      <c r="A456" s="345" t="s">
        <v>555</v>
      </c>
      <c r="B456" s="197"/>
      <c r="C456" s="197"/>
      <c r="D456" s="197"/>
      <c r="E456" s="197"/>
      <c r="F456" s="197"/>
      <c r="G456" s="372">
        <v>155</v>
      </c>
      <c r="H456" s="372"/>
      <c r="I456" s="372"/>
      <c r="J456" s="372"/>
      <c r="K456" s="372"/>
      <c r="L456" s="372"/>
      <c r="M456" s="373"/>
    </row>
    <row r="457" spans="1:13">
      <c r="A457" s="352" t="s">
        <v>612</v>
      </c>
      <c r="B457" s="329" t="s">
        <v>640</v>
      </c>
      <c r="C457" s="330"/>
      <c r="D457" s="330"/>
      <c r="E457" s="330"/>
      <c r="F457" s="330"/>
      <c r="G457" s="330"/>
      <c r="H457" s="330"/>
      <c r="I457" s="330"/>
      <c r="J457" s="330"/>
      <c r="K457" s="330"/>
      <c r="L457" s="330"/>
      <c r="M457" s="335"/>
    </row>
    <row r="458" spans="1:13">
      <c r="A458" s="352" t="s">
        <v>614</v>
      </c>
      <c r="B458" s="329" t="s">
        <v>641</v>
      </c>
      <c r="C458" s="374"/>
      <c r="D458" s="374"/>
      <c r="E458" s="374"/>
      <c r="F458" s="374"/>
      <c r="G458" s="374"/>
      <c r="H458" s="374"/>
      <c r="I458" s="374"/>
      <c r="J458" s="374"/>
      <c r="K458" s="374"/>
      <c r="L458" s="374"/>
      <c r="M458" s="375"/>
    </row>
    <row r="459" spans="1:13">
      <c r="A459" s="346" t="s">
        <v>616</v>
      </c>
      <c r="B459" s="242"/>
      <c r="C459" s="242"/>
      <c r="D459" s="372"/>
      <c r="E459" s="372"/>
      <c r="F459" s="372"/>
      <c r="G459" s="372"/>
      <c r="H459" s="372"/>
      <c r="I459" s="372"/>
      <c r="J459" s="242" t="s">
        <v>617</v>
      </c>
      <c r="K459" s="242"/>
      <c r="L459" s="242"/>
      <c r="M459" s="347"/>
    </row>
    <row r="460" spans="1:13">
      <c r="A460" s="346"/>
      <c r="B460" s="242"/>
      <c r="C460" s="242"/>
      <c r="D460" s="372"/>
      <c r="E460" s="372"/>
      <c r="F460" s="372"/>
      <c r="G460" s="372"/>
      <c r="H460" s="372"/>
      <c r="I460" s="372"/>
      <c r="J460" s="242"/>
      <c r="K460" s="242"/>
      <c r="L460" s="242"/>
      <c r="M460" s="347"/>
    </row>
    <row r="461" spans="1:13">
      <c r="A461" s="346"/>
      <c r="B461" s="242"/>
      <c r="C461" s="242"/>
      <c r="D461" s="372"/>
      <c r="E461" s="372"/>
      <c r="F461" s="372"/>
      <c r="G461" s="372"/>
      <c r="H461" s="372"/>
      <c r="I461" s="372"/>
      <c r="J461" s="242"/>
      <c r="K461" s="242"/>
      <c r="L461" s="242"/>
      <c r="M461" s="347"/>
    </row>
    <row r="462" spans="1:13">
      <c r="A462" s="346"/>
      <c r="B462" s="242"/>
      <c r="C462" s="242"/>
      <c r="D462" s="372"/>
      <c r="E462" s="372"/>
      <c r="F462" s="372"/>
      <c r="G462" s="372"/>
      <c r="H462" s="372"/>
      <c r="I462" s="372"/>
      <c r="J462" s="242"/>
      <c r="K462" s="242"/>
      <c r="L462" s="242"/>
      <c r="M462" s="347"/>
    </row>
    <row r="463" spans="1:13">
      <c r="A463" s="376" t="s">
        <v>618</v>
      </c>
      <c r="B463" s="377"/>
      <c r="C463" s="377"/>
      <c r="D463" s="377"/>
      <c r="E463" s="377"/>
      <c r="F463" s="377"/>
      <c r="G463" s="377"/>
      <c r="H463" s="378" t="s">
        <v>619</v>
      </c>
      <c r="I463" s="379"/>
      <c r="J463" s="379"/>
      <c r="K463" s="379"/>
      <c r="L463" s="379"/>
      <c r="M463" s="380"/>
    </row>
    <row r="464" spans="1:13">
      <c r="A464" s="381" t="s">
        <v>620</v>
      </c>
      <c r="B464" s="377" t="s">
        <v>416</v>
      </c>
      <c r="C464" s="377"/>
      <c r="D464" s="382" t="s">
        <v>620</v>
      </c>
      <c r="E464" s="383"/>
      <c r="F464" s="377" t="s">
        <v>416</v>
      </c>
      <c r="G464" s="377"/>
      <c r="H464" s="384"/>
      <c r="I464" s="384"/>
      <c r="J464" s="385" t="s">
        <v>621</v>
      </c>
      <c r="K464" s="384"/>
      <c r="L464" s="385" t="s">
        <v>416</v>
      </c>
      <c r="M464" s="386"/>
    </row>
    <row r="465" spans="1:13">
      <c r="A465" s="387" t="s">
        <v>622</v>
      </c>
      <c r="B465" s="388" t="s">
        <v>623</v>
      </c>
      <c r="C465" s="388"/>
      <c r="D465" s="388" t="s">
        <v>624</v>
      </c>
      <c r="E465" s="388"/>
      <c r="F465" s="388" t="s">
        <v>625</v>
      </c>
      <c r="G465" s="388"/>
      <c r="H465" s="384"/>
      <c r="I465" s="384"/>
      <c r="J465" s="389">
        <v>3</v>
      </c>
      <c r="K465" s="390"/>
      <c r="L465" s="383" t="s">
        <v>605</v>
      </c>
      <c r="M465" s="386"/>
    </row>
    <row r="466" spans="1:13">
      <c r="A466" s="387" t="s">
        <v>626</v>
      </c>
      <c r="B466" s="388" t="s">
        <v>627</v>
      </c>
      <c r="C466" s="388"/>
      <c r="D466" s="388" t="s">
        <v>628</v>
      </c>
      <c r="E466" s="388"/>
      <c r="F466" s="388" t="s">
        <v>629</v>
      </c>
      <c r="G466" s="388"/>
      <c r="H466" s="384"/>
      <c r="I466" s="384"/>
      <c r="J466" s="389">
        <v>2</v>
      </c>
      <c r="K466" s="390"/>
      <c r="L466" s="383" t="s">
        <v>630</v>
      </c>
      <c r="M466" s="386"/>
    </row>
    <row r="467" spans="1:13">
      <c r="A467" s="387" t="s">
        <v>631</v>
      </c>
      <c r="B467" s="388" t="s">
        <v>632</v>
      </c>
      <c r="C467" s="388"/>
      <c r="D467" s="388" t="s">
        <v>633</v>
      </c>
      <c r="E467" s="388"/>
      <c r="F467" s="388" t="s">
        <v>634</v>
      </c>
      <c r="G467" s="388"/>
      <c r="H467" s="384"/>
      <c r="I467" s="384"/>
      <c r="J467" s="389">
        <v>1</v>
      </c>
      <c r="K467" s="390"/>
      <c r="L467" s="383" t="s">
        <v>635</v>
      </c>
      <c r="M467" s="386"/>
    </row>
    <row r="468" spans="1:13" ht="15.75" thickBot="1">
      <c r="A468" s="391" t="s">
        <v>636</v>
      </c>
      <c r="B468" s="392" t="s">
        <v>637</v>
      </c>
      <c r="C468" s="392"/>
      <c r="D468" s="392" t="s">
        <v>638</v>
      </c>
      <c r="E468" s="392"/>
      <c r="F468" s="392" t="s">
        <v>639</v>
      </c>
      <c r="G468" s="392"/>
      <c r="H468" s="393"/>
      <c r="I468" s="393"/>
      <c r="J468" s="393"/>
      <c r="K468" s="393"/>
      <c r="L468" s="393"/>
      <c r="M468" s="394"/>
    </row>
    <row r="469" spans="1:13" ht="15.75" thickBot="1"/>
    <row r="470" spans="1:13" ht="15.75">
      <c r="A470" s="320"/>
      <c r="B470" s="321" t="s">
        <v>558</v>
      </c>
      <c r="C470" s="321"/>
      <c r="D470" s="321"/>
      <c r="E470" s="321"/>
      <c r="F470" s="321"/>
      <c r="G470" s="321"/>
      <c r="H470" s="321"/>
      <c r="I470" s="322"/>
      <c r="J470" s="323" t="s">
        <v>559</v>
      </c>
      <c r="K470" s="321"/>
      <c r="L470" s="321"/>
      <c r="M470" s="324"/>
    </row>
    <row r="471" spans="1:13" ht="21">
      <c r="A471" s="325" t="s">
        <v>560</v>
      </c>
      <c r="B471" s="201"/>
      <c r="C471" s="201"/>
      <c r="D471" s="201"/>
      <c r="E471" s="201"/>
      <c r="F471" s="201"/>
      <c r="G471" s="201"/>
      <c r="H471" s="201"/>
      <c r="I471" s="201"/>
      <c r="J471" s="201"/>
      <c r="K471" s="201"/>
      <c r="L471" s="201"/>
      <c r="M471" s="202"/>
    </row>
    <row r="472" spans="1:13" ht="21">
      <c r="A472" s="326"/>
      <c r="B472" s="327" t="s">
        <v>561</v>
      </c>
      <c r="C472" s="327"/>
      <c r="D472" s="327"/>
      <c r="E472" s="328"/>
      <c r="F472" s="297" t="s">
        <v>562</v>
      </c>
      <c r="G472" s="297"/>
      <c r="H472" s="329" t="s">
        <v>563</v>
      </c>
      <c r="I472" s="330"/>
      <c r="J472" s="331"/>
      <c r="K472" s="332" t="s">
        <v>564</v>
      </c>
      <c r="L472" s="10"/>
      <c r="M472" s="333"/>
    </row>
    <row r="473" spans="1:13">
      <c r="A473" s="334" t="s">
        <v>565</v>
      </c>
      <c r="B473" s="330"/>
      <c r="C473" s="330"/>
      <c r="D473" s="330"/>
      <c r="E473" s="330"/>
      <c r="F473" s="330"/>
      <c r="G473" s="330"/>
      <c r="H473" s="330"/>
      <c r="I473" s="330"/>
      <c r="J473" s="330"/>
      <c r="K473" s="330"/>
      <c r="L473" s="330"/>
      <c r="M473" s="335"/>
    </row>
    <row r="474" spans="1:13">
      <c r="A474" s="336" t="s">
        <v>566</v>
      </c>
      <c r="B474" s="337"/>
      <c r="C474" s="337"/>
      <c r="D474" s="337"/>
      <c r="E474" s="337"/>
      <c r="F474" s="337"/>
      <c r="G474" s="337"/>
      <c r="H474" s="337"/>
      <c r="I474" s="337"/>
      <c r="J474" s="337"/>
      <c r="K474" s="337"/>
      <c r="L474" s="337"/>
      <c r="M474" s="338"/>
    </row>
    <row r="475" spans="1:13">
      <c r="A475" s="339" t="s">
        <v>567</v>
      </c>
      <c r="B475" s="340"/>
      <c r="C475" s="341" t="s">
        <v>158</v>
      </c>
      <c r="D475" s="337"/>
      <c r="E475" s="337"/>
      <c r="F475" s="337"/>
      <c r="G475" s="342"/>
      <c r="H475" s="148" t="s">
        <v>569</v>
      </c>
      <c r="I475" s="343"/>
      <c r="J475" s="197">
        <v>11</v>
      </c>
      <c r="K475" s="197"/>
      <c r="L475" s="197"/>
      <c r="M475" s="198"/>
    </row>
    <row r="476" spans="1:13">
      <c r="A476" s="339" t="s">
        <v>570</v>
      </c>
      <c r="B476" s="340"/>
      <c r="C476" s="341" t="s">
        <v>3</v>
      </c>
      <c r="D476" s="337"/>
      <c r="E476" s="337"/>
      <c r="F476" s="337"/>
      <c r="G476" s="342"/>
      <c r="H476" s="148" t="s">
        <v>571</v>
      </c>
      <c r="I476" s="343"/>
      <c r="J476" s="197" t="s">
        <v>160</v>
      </c>
      <c r="K476" s="197"/>
      <c r="L476" s="197"/>
      <c r="M476" s="198"/>
    </row>
    <row r="477" spans="1:13">
      <c r="A477" s="339" t="s">
        <v>572</v>
      </c>
      <c r="B477" s="340"/>
      <c r="C477" s="344">
        <v>39989</v>
      </c>
      <c r="D477" s="337"/>
      <c r="E477" s="337"/>
      <c r="F477" s="337"/>
      <c r="G477" s="342"/>
      <c r="H477" s="148" t="s">
        <v>573</v>
      </c>
      <c r="I477" s="343"/>
      <c r="J477" s="197">
        <v>9858614133</v>
      </c>
      <c r="K477" s="197"/>
      <c r="L477" s="197"/>
      <c r="M477" s="198"/>
    </row>
    <row r="478" spans="1:13">
      <c r="A478" s="339" t="s">
        <v>574</v>
      </c>
      <c r="B478" s="340"/>
      <c r="C478" s="341" t="s">
        <v>163</v>
      </c>
      <c r="D478" s="337"/>
      <c r="E478" s="337"/>
      <c r="F478" s="337"/>
      <c r="G478" s="342"/>
      <c r="H478" s="345" t="s">
        <v>466</v>
      </c>
      <c r="I478" s="197"/>
      <c r="J478" s="197" t="s">
        <v>164</v>
      </c>
      <c r="K478" s="197"/>
      <c r="L478" s="197"/>
      <c r="M478" s="198"/>
    </row>
    <row r="479" spans="1:13">
      <c r="A479" s="346" t="s">
        <v>576</v>
      </c>
      <c r="B479" s="242"/>
      <c r="C479" s="242"/>
      <c r="D479" s="242"/>
      <c r="E479" s="242"/>
      <c r="F479" s="242"/>
      <c r="G479" s="242"/>
      <c r="H479" s="242"/>
      <c r="I479" s="242"/>
      <c r="J479" s="242"/>
      <c r="K479" s="242"/>
      <c r="L479" s="242"/>
      <c r="M479" s="347"/>
    </row>
    <row r="480" spans="1:13">
      <c r="A480" s="348" t="s">
        <v>577</v>
      </c>
      <c r="B480" s="242" t="s">
        <v>578</v>
      </c>
      <c r="C480" s="242"/>
      <c r="D480" s="242"/>
      <c r="E480" s="242"/>
      <c r="F480" s="242"/>
      <c r="G480" s="242"/>
      <c r="H480" s="242" t="s">
        <v>579</v>
      </c>
      <c r="I480" s="242"/>
      <c r="J480" s="242"/>
      <c r="K480" s="242"/>
      <c r="L480" s="242"/>
      <c r="M480" s="347"/>
    </row>
    <row r="481" spans="1:13" ht="30">
      <c r="A481" s="348"/>
      <c r="B481" s="349" t="s">
        <v>580</v>
      </c>
      <c r="C481" s="349" t="s">
        <v>581</v>
      </c>
      <c r="D481" s="349" t="s">
        <v>582</v>
      </c>
      <c r="E481" s="349" t="s">
        <v>583</v>
      </c>
      <c r="F481" s="349">
        <v>100</v>
      </c>
      <c r="G481" s="350" t="s">
        <v>403</v>
      </c>
      <c r="H481" s="349" t="s">
        <v>584</v>
      </c>
      <c r="I481" s="349" t="s">
        <v>581</v>
      </c>
      <c r="J481" s="349" t="s">
        <v>582</v>
      </c>
      <c r="K481" s="349" t="s">
        <v>585</v>
      </c>
      <c r="L481" s="349">
        <v>100</v>
      </c>
      <c r="M481" s="351" t="s">
        <v>403</v>
      </c>
    </row>
    <row r="482" spans="1:13">
      <c r="A482" s="352" t="s">
        <v>417</v>
      </c>
      <c r="B482" s="399">
        <v>8.5</v>
      </c>
      <c r="C482" s="76">
        <v>4</v>
      </c>
      <c r="D482" s="76">
        <v>4</v>
      </c>
      <c r="E482" s="399">
        <v>59.5</v>
      </c>
      <c r="F482" s="355">
        <f t="shared" ref="F482" si="51">SUM(B482:E482)</f>
        <v>76</v>
      </c>
      <c r="G482" s="150" t="str">
        <f t="shared" ref="G482:G486" si="52">IF(F482&gt;=91,"A1",IF(F482&gt;=81,"A2",IF(F482&gt;=71,"B1",IF(F482&gt;=61,"B2",IF(F482&gt;=51,"C1",IF(F482&gt;=41,"C2",IF(F482&gt;=33,"D","E")))))))</f>
        <v>B1</v>
      </c>
      <c r="H482" s="121">
        <v>7.5</v>
      </c>
      <c r="I482" s="150">
        <v>4</v>
      </c>
      <c r="J482" s="150">
        <v>4</v>
      </c>
      <c r="K482" s="20">
        <v>58.5</v>
      </c>
      <c r="L482" s="20">
        <f>SUM(H482:K482)</f>
        <v>74</v>
      </c>
      <c r="M482" s="150" t="str">
        <f>IF(L482&gt;=91,"A1",IF(L482&gt;=81,"A2",IF(L482&gt;=71,"B1",IF(L482&gt;=61,"B2",IF(L482&gt;=51,"C1",IF(L482&gt;=41,"C2",IF(L482&gt;=33,"D","E")))))))</f>
        <v>B1</v>
      </c>
    </row>
    <row r="483" spans="1:13">
      <c r="A483" s="352" t="s">
        <v>418</v>
      </c>
      <c r="B483" s="399">
        <v>8.25</v>
      </c>
      <c r="C483" s="76">
        <v>5</v>
      </c>
      <c r="D483" s="28">
        <v>4</v>
      </c>
      <c r="E483" s="76">
        <v>64</v>
      </c>
      <c r="F483" s="355">
        <f t="shared" ref="F483:F486" si="53">(B483+C483+D483+E483)</f>
        <v>81.25</v>
      </c>
      <c r="G483" s="150" t="str">
        <f t="shared" si="52"/>
        <v>A2</v>
      </c>
      <c r="H483" s="121">
        <v>8</v>
      </c>
      <c r="I483" s="150">
        <v>5</v>
      </c>
      <c r="J483" s="150">
        <v>5</v>
      </c>
      <c r="K483" s="150">
        <v>68</v>
      </c>
      <c r="L483" s="20">
        <f t="shared" ref="L483:L486" si="54">SUM(H483:K483)</f>
        <v>86</v>
      </c>
      <c r="M483" s="150" t="str">
        <f t="shared" ref="M483:M486" si="55">IF(L483&gt;=91,"A1",IF(L483&gt;=81,"A2",IF(L483&gt;=71,"B1",IF(L483&gt;=61,"B2",IF(L483&gt;=51,"C1",IF(L483&gt;=41,"C2",IF(L483&gt;=33,"D","E")))))))</f>
        <v>A2</v>
      </c>
    </row>
    <row r="484" spans="1:13">
      <c r="A484" s="352" t="s">
        <v>586</v>
      </c>
      <c r="B484" s="76">
        <v>8.25</v>
      </c>
      <c r="C484" s="76">
        <v>4</v>
      </c>
      <c r="D484" s="76">
        <v>5</v>
      </c>
      <c r="E484" s="76">
        <v>55</v>
      </c>
      <c r="F484" s="356">
        <f t="shared" si="53"/>
        <v>72.25</v>
      </c>
      <c r="G484" s="150" t="str">
        <f t="shared" si="52"/>
        <v>B1</v>
      </c>
      <c r="H484" s="121">
        <v>8.25</v>
      </c>
      <c r="I484" s="150">
        <v>4</v>
      </c>
      <c r="J484" s="150">
        <v>3.5</v>
      </c>
      <c r="K484" s="150">
        <v>49</v>
      </c>
      <c r="L484" s="20">
        <f t="shared" si="54"/>
        <v>64.75</v>
      </c>
      <c r="M484" s="150" t="str">
        <f t="shared" si="55"/>
        <v>B2</v>
      </c>
    </row>
    <row r="485" spans="1:13" ht="15.75">
      <c r="A485" s="352" t="s">
        <v>420</v>
      </c>
      <c r="B485" s="76">
        <v>8</v>
      </c>
      <c r="C485" s="76">
        <v>5</v>
      </c>
      <c r="D485" s="76">
        <v>5</v>
      </c>
      <c r="E485" s="76">
        <v>58.5</v>
      </c>
      <c r="F485" s="356">
        <f t="shared" si="53"/>
        <v>76.5</v>
      </c>
      <c r="G485" s="150" t="str">
        <f t="shared" si="52"/>
        <v>B1</v>
      </c>
      <c r="H485" s="86">
        <v>8</v>
      </c>
      <c r="I485" s="400">
        <v>5</v>
      </c>
      <c r="J485" s="20">
        <v>5</v>
      </c>
      <c r="K485" s="121">
        <v>60.5</v>
      </c>
      <c r="L485" s="20">
        <f t="shared" si="54"/>
        <v>78.5</v>
      </c>
      <c r="M485" s="150" t="str">
        <f t="shared" si="55"/>
        <v>B1</v>
      </c>
    </row>
    <row r="486" spans="1:13" ht="15.75">
      <c r="A486" s="352" t="s">
        <v>470</v>
      </c>
      <c r="B486" s="76">
        <v>8</v>
      </c>
      <c r="C486" s="76">
        <v>4</v>
      </c>
      <c r="D486" s="76">
        <v>4</v>
      </c>
      <c r="E486" s="76">
        <v>52.5</v>
      </c>
      <c r="F486" s="355">
        <f t="shared" si="53"/>
        <v>68.5</v>
      </c>
      <c r="G486" s="150" t="str">
        <f t="shared" si="52"/>
        <v>B2</v>
      </c>
      <c r="H486" s="86">
        <v>8.75</v>
      </c>
      <c r="I486" s="150">
        <v>5</v>
      </c>
      <c r="J486" s="150">
        <v>5</v>
      </c>
      <c r="K486" s="150">
        <v>63.5</v>
      </c>
      <c r="L486" s="20">
        <f t="shared" si="54"/>
        <v>82.25</v>
      </c>
      <c r="M486" s="150" t="str">
        <f t="shared" si="55"/>
        <v>A2</v>
      </c>
    </row>
    <row r="487" spans="1:13">
      <c r="A487" s="352" t="s">
        <v>587</v>
      </c>
      <c r="B487" s="6"/>
      <c r="C487" s="6"/>
      <c r="D487" s="6"/>
      <c r="E487" s="357">
        <v>44.5</v>
      </c>
      <c r="F487" s="121"/>
      <c r="G487" s="6"/>
      <c r="H487" s="6"/>
      <c r="I487" s="6"/>
      <c r="J487" s="6"/>
      <c r="K487" s="150">
        <v>41</v>
      </c>
      <c r="L487" s="6"/>
      <c r="M487" s="150"/>
    </row>
    <row r="488" spans="1:13" ht="26.25">
      <c r="A488" s="10" t="s">
        <v>588</v>
      </c>
      <c r="B488" s="10"/>
      <c r="C488" s="359" t="s">
        <v>589</v>
      </c>
      <c r="D488" s="360">
        <f>(F482+F483+F484+F485+F486)</f>
        <v>374.5</v>
      </c>
      <c r="E488" s="360"/>
      <c r="F488" s="359" t="s">
        <v>590</v>
      </c>
      <c r="G488" s="360">
        <f>(D488/500)*100</f>
        <v>74.900000000000006</v>
      </c>
      <c r="H488" s="360"/>
      <c r="I488" s="361"/>
      <c r="J488" s="362" t="s">
        <v>591</v>
      </c>
      <c r="K488" s="362"/>
      <c r="L488" s="242" t="str">
        <f>IF(G488&gt;=91,"A1",IF(G488&gt;=81,"A2",IF(G488&gt;=71,"B1",IF(G488&gt;=61,"B2",IF(G488&gt;=51,"C1",IF(G488&gt;=41,"C2",IF(G488&gt;=33,"D","E")))))))</f>
        <v>B1</v>
      </c>
      <c r="M488" s="242" t="str">
        <f t="shared" ref="M488:M490" si="56">IF(K488&gt;=91,"A1",IF(K488&gt;=81,"A2",IF(K488&gt;=71,"B1",IF(K488&gt;=61,"B2",IF(K488&gt;=51,"C1",IF(K488&gt;=41,"C2",IF(K488&gt;=33,"D","E")))))))</f>
        <v>E</v>
      </c>
    </row>
    <row r="489" spans="1:13" ht="26.25">
      <c r="A489" s="363" t="s">
        <v>592</v>
      </c>
      <c r="B489" s="10"/>
      <c r="C489" s="359" t="s">
        <v>593</v>
      </c>
      <c r="D489" s="360">
        <f>(L482+L483+L484+L485+L486)</f>
        <v>385.5</v>
      </c>
      <c r="E489" s="360"/>
      <c r="F489" s="359" t="s">
        <v>594</v>
      </c>
      <c r="G489" s="360">
        <f>D489/500*100</f>
        <v>77.100000000000009</v>
      </c>
      <c r="H489" s="364"/>
      <c r="I489" s="365"/>
      <c r="J489" s="362" t="s">
        <v>595</v>
      </c>
      <c r="K489" s="362"/>
      <c r="L489" s="242" t="str">
        <f>IF(G489&gt;=91,"A1",IF(G489&gt;=81,"A2",IF(G489&gt;=71,"B1",IF(G489&gt;=61,"B2",IF(G489&gt;=51,"C1",IF(G489&gt;=41,"C2",IF(G489&gt;=33,"D","E")))))))</f>
        <v>B1</v>
      </c>
      <c r="M489" s="242" t="str">
        <f t="shared" si="56"/>
        <v>E</v>
      </c>
    </row>
    <row r="490" spans="1:13">
      <c r="A490" s="366" t="s">
        <v>596</v>
      </c>
      <c r="B490" s="366"/>
      <c r="C490" s="366">
        <f>(D488+D489)</f>
        <v>760</v>
      </c>
      <c r="D490" s="367"/>
      <c r="E490" s="367"/>
      <c r="F490" s="366" t="s">
        <v>597</v>
      </c>
      <c r="G490" s="366"/>
      <c r="H490" s="366"/>
      <c r="I490" s="366">
        <f>(C490/1000)*100</f>
        <v>76</v>
      </c>
      <c r="J490" s="366" t="s">
        <v>598</v>
      </c>
      <c r="K490" s="366"/>
      <c r="L490" s="367" t="str">
        <f>IF(I490&gt;=91,"A1",IF(I490&gt;=81,"A2",IF(I490&gt;=71,"B1",IF(I490&gt;=61,"B2",IF(I490&gt;=51,"C1",IF(I490&gt;=41,"C2",IF(I490&gt;=33,"D","E")))))))</f>
        <v>B1</v>
      </c>
      <c r="M490" s="367" t="str">
        <f t="shared" si="56"/>
        <v>E</v>
      </c>
    </row>
    <row r="491" spans="1:13">
      <c r="A491" s="369" t="s">
        <v>599</v>
      </c>
      <c r="B491" s="370"/>
      <c r="C491" s="370"/>
      <c r="D491" s="370"/>
      <c r="E491" s="370"/>
      <c r="F491" s="370"/>
      <c r="G491" s="370"/>
      <c r="H491" s="370"/>
      <c r="I491" s="370"/>
      <c r="J491" s="370"/>
      <c r="K491" s="370"/>
      <c r="L491" s="370"/>
      <c r="M491" s="371"/>
    </row>
    <row r="492" spans="1:13">
      <c r="A492" s="346" t="s">
        <v>600</v>
      </c>
      <c r="B492" s="242"/>
      <c r="C492" s="242"/>
      <c r="D492" s="242"/>
      <c r="E492" s="242"/>
      <c r="F492" s="242"/>
      <c r="G492" s="242"/>
      <c r="H492" s="242"/>
      <c r="I492" s="242"/>
      <c r="J492" s="242"/>
      <c r="K492" s="242"/>
      <c r="L492" s="242"/>
      <c r="M492" s="347"/>
    </row>
    <row r="493" spans="1:13">
      <c r="A493" s="346" t="s">
        <v>601</v>
      </c>
      <c r="B493" s="242"/>
      <c r="C493" s="242"/>
      <c r="D493" s="242"/>
      <c r="E493" s="242"/>
      <c r="F493" s="242" t="s">
        <v>602</v>
      </c>
      <c r="G493" s="242"/>
      <c r="H493" s="242"/>
      <c r="I493" s="242"/>
      <c r="J493" s="242"/>
      <c r="K493" s="242" t="s">
        <v>603</v>
      </c>
      <c r="L493" s="242"/>
      <c r="M493" s="347"/>
    </row>
    <row r="494" spans="1:13">
      <c r="A494" s="345" t="s">
        <v>604</v>
      </c>
      <c r="B494" s="197"/>
      <c r="C494" s="197"/>
      <c r="D494" s="197"/>
      <c r="E494" s="197"/>
      <c r="F494" s="372" t="s">
        <v>605</v>
      </c>
      <c r="G494" s="372"/>
      <c r="H494" s="372"/>
      <c r="I494" s="372"/>
      <c r="J494" s="372"/>
      <c r="K494" s="372" t="s">
        <v>605</v>
      </c>
      <c r="L494" s="372"/>
      <c r="M494" s="373"/>
    </row>
    <row r="495" spans="1:13">
      <c r="A495" s="346" t="s">
        <v>606</v>
      </c>
      <c r="B495" s="242"/>
      <c r="C495" s="242"/>
      <c r="D495" s="242"/>
      <c r="E495" s="242"/>
      <c r="F495" s="242"/>
      <c r="G495" s="242"/>
      <c r="H495" s="242"/>
      <c r="I495" s="242"/>
      <c r="J495" s="242"/>
      <c r="K495" s="242"/>
      <c r="L495" s="242"/>
      <c r="M495" s="347"/>
    </row>
    <row r="496" spans="1:13">
      <c r="A496" s="346" t="s">
        <v>601</v>
      </c>
      <c r="B496" s="242"/>
      <c r="C496" s="242"/>
      <c r="D496" s="242"/>
      <c r="E496" s="242"/>
      <c r="F496" s="242" t="s">
        <v>602</v>
      </c>
      <c r="G496" s="242"/>
      <c r="H496" s="242"/>
      <c r="I496" s="242"/>
      <c r="J496" s="242"/>
      <c r="K496" s="242" t="s">
        <v>603</v>
      </c>
      <c r="L496" s="242"/>
      <c r="M496" s="347"/>
    </row>
    <row r="497" spans="1:13">
      <c r="A497" s="339" t="s">
        <v>607</v>
      </c>
      <c r="B497" s="340"/>
      <c r="C497" s="340"/>
      <c r="D497" s="340"/>
      <c r="E497" s="340"/>
      <c r="F497" s="242" t="s">
        <v>630</v>
      </c>
      <c r="G497" s="242"/>
      <c r="H497" s="242"/>
      <c r="I497" s="242"/>
      <c r="J497" s="242"/>
      <c r="K497" s="242" t="s">
        <v>630</v>
      </c>
      <c r="L497" s="242"/>
      <c r="M497" s="347"/>
    </row>
    <row r="498" spans="1:13">
      <c r="A498" s="339" t="s">
        <v>608</v>
      </c>
      <c r="B498" s="340"/>
      <c r="C498" s="340"/>
      <c r="D498" s="340"/>
      <c r="E498" s="340"/>
      <c r="F498" s="242" t="s">
        <v>605</v>
      </c>
      <c r="G498" s="242"/>
      <c r="H498" s="242"/>
      <c r="I498" s="242"/>
      <c r="J498" s="242"/>
      <c r="K498" s="242" t="s">
        <v>605</v>
      </c>
      <c r="L498" s="242"/>
      <c r="M498" s="347"/>
    </row>
    <row r="499" spans="1:13">
      <c r="A499" s="336" t="s">
        <v>609</v>
      </c>
      <c r="B499" s="337"/>
      <c r="C499" s="337"/>
      <c r="D499" s="337"/>
      <c r="E499" s="342"/>
      <c r="F499" s="329" t="s">
        <v>605</v>
      </c>
      <c r="G499" s="330"/>
      <c r="H499" s="330"/>
      <c r="I499" s="330"/>
      <c r="J499" s="331"/>
      <c r="K499" s="329" t="s">
        <v>605</v>
      </c>
      <c r="L499" s="330"/>
      <c r="M499" s="335"/>
    </row>
    <row r="500" spans="1:13">
      <c r="A500" s="336" t="s">
        <v>610</v>
      </c>
      <c r="B500" s="337"/>
      <c r="C500" s="337"/>
      <c r="D500" s="337"/>
      <c r="E500" s="342"/>
      <c r="F500" s="329" t="s">
        <v>605</v>
      </c>
      <c r="G500" s="330"/>
      <c r="H500" s="330"/>
      <c r="I500" s="330"/>
      <c r="J500" s="331"/>
      <c r="K500" s="329" t="s">
        <v>605</v>
      </c>
      <c r="L500" s="330"/>
      <c r="M500" s="335"/>
    </row>
    <row r="501" spans="1:13">
      <c r="A501" s="346" t="s">
        <v>611</v>
      </c>
      <c r="B501" s="242"/>
      <c r="C501" s="242"/>
      <c r="D501" s="242"/>
      <c r="E501" s="242"/>
      <c r="F501" s="242"/>
      <c r="G501" s="242"/>
      <c r="H501" s="242"/>
      <c r="I501" s="242"/>
      <c r="J501" s="242"/>
      <c r="K501" s="242"/>
      <c r="L501" s="242"/>
      <c r="M501" s="347"/>
    </row>
    <row r="502" spans="1:13">
      <c r="A502" s="346" t="s">
        <v>601</v>
      </c>
      <c r="B502" s="242"/>
      <c r="C502" s="242"/>
      <c r="D502" s="242"/>
      <c r="E502" s="242"/>
      <c r="F502" s="242" t="s">
        <v>602</v>
      </c>
      <c r="G502" s="242"/>
      <c r="H502" s="242"/>
      <c r="I502" s="242"/>
      <c r="J502" s="242"/>
      <c r="K502" s="242" t="s">
        <v>603</v>
      </c>
      <c r="L502" s="242"/>
      <c r="M502" s="347"/>
    </row>
    <row r="503" spans="1:13">
      <c r="A503" s="345" t="s">
        <v>555</v>
      </c>
      <c r="B503" s="197"/>
      <c r="C503" s="197"/>
      <c r="D503" s="197"/>
      <c r="E503" s="197"/>
      <c r="F503" s="197"/>
      <c r="G503" s="372">
        <v>197</v>
      </c>
      <c r="H503" s="372"/>
      <c r="I503" s="372"/>
      <c r="J503" s="372"/>
      <c r="K503" s="372"/>
      <c r="L503" s="372"/>
      <c r="M503" s="373"/>
    </row>
    <row r="504" spans="1:13">
      <c r="A504" s="352" t="s">
        <v>612</v>
      </c>
      <c r="B504" s="329" t="s">
        <v>640</v>
      </c>
      <c r="C504" s="374"/>
      <c r="D504" s="374"/>
      <c r="E504" s="374"/>
      <c r="F504" s="374"/>
      <c r="G504" s="374"/>
      <c r="H504" s="374"/>
      <c r="I504" s="374"/>
      <c r="J504" s="374"/>
      <c r="K504" s="374"/>
      <c r="L504" s="374"/>
      <c r="M504" s="375"/>
    </row>
    <row r="505" spans="1:13">
      <c r="A505" s="352" t="s">
        <v>614</v>
      </c>
      <c r="B505" s="329" t="s">
        <v>641</v>
      </c>
      <c r="C505" s="330"/>
      <c r="D505" s="330"/>
      <c r="E505" s="330"/>
      <c r="F505" s="330"/>
      <c r="G505" s="330"/>
      <c r="H505" s="330"/>
      <c r="I505" s="330"/>
      <c r="J505" s="330"/>
      <c r="K505" s="330"/>
      <c r="L505" s="330"/>
      <c r="M505" s="335"/>
    </row>
    <row r="506" spans="1:13">
      <c r="A506" s="346" t="s">
        <v>616</v>
      </c>
      <c r="B506" s="242"/>
      <c r="C506" s="242"/>
      <c r="D506" s="372"/>
      <c r="E506" s="372"/>
      <c r="F506" s="372"/>
      <c r="G506" s="372"/>
      <c r="H506" s="372"/>
      <c r="I506" s="372"/>
      <c r="J506" s="242" t="s">
        <v>617</v>
      </c>
      <c r="K506" s="242"/>
      <c r="L506" s="242"/>
      <c r="M506" s="347"/>
    </row>
    <row r="507" spans="1:13">
      <c r="A507" s="346"/>
      <c r="B507" s="242"/>
      <c r="C507" s="242"/>
      <c r="D507" s="372"/>
      <c r="E507" s="372"/>
      <c r="F507" s="372"/>
      <c r="G507" s="372"/>
      <c r="H507" s="372"/>
      <c r="I507" s="372"/>
      <c r="J507" s="242"/>
      <c r="K507" s="242"/>
      <c r="L507" s="242"/>
      <c r="M507" s="347"/>
    </row>
    <row r="508" spans="1:13">
      <c r="A508" s="346"/>
      <c r="B508" s="242"/>
      <c r="C508" s="242"/>
      <c r="D508" s="372"/>
      <c r="E508" s="372"/>
      <c r="F508" s="372"/>
      <c r="G508" s="372"/>
      <c r="H508" s="372"/>
      <c r="I508" s="372"/>
      <c r="J508" s="242"/>
      <c r="K508" s="242"/>
      <c r="L508" s="242"/>
      <c r="M508" s="347"/>
    </row>
    <row r="509" spans="1:13">
      <c r="A509" s="346"/>
      <c r="B509" s="242"/>
      <c r="C509" s="242"/>
      <c r="D509" s="372"/>
      <c r="E509" s="372"/>
      <c r="F509" s="372"/>
      <c r="G509" s="372"/>
      <c r="H509" s="372"/>
      <c r="I509" s="372"/>
      <c r="J509" s="242"/>
      <c r="K509" s="242"/>
      <c r="L509" s="242"/>
      <c r="M509" s="347"/>
    </row>
    <row r="510" spans="1:13">
      <c r="A510" s="376" t="s">
        <v>618</v>
      </c>
      <c r="B510" s="377"/>
      <c r="C510" s="377"/>
      <c r="D510" s="377"/>
      <c r="E510" s="377"/>
      <c r="F510" s="377"/>
      <c r="G510" s="377"/>
      <c r="H510" s="378" t="s">
        <v>619</v>
      </c>
      <c r="I510" s="379"/>
      <c r="J510" s="379"/>
      <c r="K510" s="379"/>
      <c r="L510" s="379"/>
      <c r="M510" s="380"/>
    </row>
    <row r="511" spans="1:13">
      <c r="A511" s="381" t="s">
        <v>620</v>
      </c>
      <c r="B511" s="377" t="s">
        <v>416</v>
      </c>
      <c r="C511" s="377"/>
      <c r="D511" s="382" t="s">
        <v>620</v>
      </c>
      <c r="E511" s="383"/>
      <c r="F511" s="377" t="s">
        <v>416</v>
      </c>
      <c r="G511" s="377"/>
      <c r="H511" s="384"/>
      <c r="I511" s="384"/>
      <c r="J511" s="385" t="s">
        <v>621</v>
      </c>
      <c r="K511" s="384"/>
      <c r="L511" s="385" t="s">
        <v>416</v>
      </c>
      <c r="M511" s="386"/>
    </row>
    <row r="512" spans="1:13">
      <c r="A512" s="387" t="s">
        <v>622</v>
      </c>
      <c r="B512" s="388" t="s">
        <v>623</v>
      </c>
      <c r="C512" s="388"/>
      <c r="D512" s="388" t="s">
        <v>624</v>
      </c>
      <c r="E512" s="388"/>
      <c r="F512" s="388" t="s">
        <v>625</v>
      </c>
      <c r="G512" s="388"/>
      <c r="H512" s="384"/>
      <c r="I512" s="384"/>
      <c r="J512" s="389">
        <v>3</v>
      </c>
      <c r="K512" s="390"/>
      <c r="L512" s="383" t="s">
        <v>605</v>
      </c>
      <c r="M512" s="386"/>
    </row>
    <row r="513" spans="1:13">
      <c r="A513" s="387" t="s">
        <v>626</v>
      </c>
      <c r="B513" s="388" t="s">
        <v>627</v>
      </c>
      <c r="C513" s="388"/>
      <c r="D513" s="388" t="s">
        <v>628</v>
      </c>
      <c r="E513" s="388"/>
      <c r="F513" s="388" t="s">
        <v>629</v>
      </c>
      <c r="G513" s="388"/>
      <c r="H513" s="384"/>
      <c r="I513" s="384"/>
      <c r="J513" s="389">
        <v>2</v>
      </c>
      <c r="K513" s="390"/>
      <c r="L513" s="383" t="s">
        <v>630</v>
      </c>
      <c r="M513" s="386"/>
    </row>
    <row r="514" spans="1:13">
      <c r="A514" s="387" t="s">
        <v>631</v>
      </c>
      <c r="B514" s="388" t="s">
        <v>632</v>
      </c>
      <c r="C514" s="388"/>
      <c r="D514" s="388" t="s">
        <v>633</v>
      </c>
      <c r="E514" s="388"/>
      <c r="F514" s="388" t="s">
        <v>634</v>
      </c>
      <c r="G514" s="388"/>
      <c r="H514" s="384"/>
      <c r="I514" s="384"/>
      <c r="J514" s="389">
        <v>1</v>
      </c>
      <c r="K514" s="390"/>
      <c r="L514" s="383" t="s">
        <v>635</v>
      </c>
      <c r="M514" s="386"/>
    </row>
    <row r="515" spans="1:13" ht="15.75" thickBot="1">
      <c r="A515" s="391" t="s">
        <v>636</v>
      </c>
      <c r="B515" s="392" t="s">
        <v>637</v>
      </c>
      <c r="C515" s="392"/>
      <c r="D515" s="392" t="s">
        <v>638</v>
      </c>
      <c r="E515" s="392"/>
      <c r="F515" s="392" t="s">
        <v>639</v>
      </c>
      <c r="G515" s="392"/>
      <c r="H515" s="393"/>
      <c r="I515" s="393"/>
      <c r="J515" s="393"/>
      <c r="K515" s="393"/>
      <c r="L515" s="393"/>
      <c r="M515" s="394"/>
    </row>
    <row r="516" spans="1:13" ht="15.75" thickBot="1"/>
    <row r="517" spans="1:13" ht="15.75">
      <c r="A517" s="320"/>
      <c r="B517" s="321" t="s">
        <v>558</v>
      </c>
      <c r="C517" s="321"/>
      <c r="D517" s="321"/>
      <c r="E517" s="321"/>
      <c r="F517" s="321"/>
      <c r="G517" s="321"/>
      <c r="H517" s="321"/>
      <c r="I517" s="322"/>
      <c r="J517" s="323" t="s">
        <v>559</v>
      </c>
      <c r="K517" s="321"/>
      <c r="L517" s="321"/>
      <c r="M517" s="324"/>
    </row>
    <row r="518" spans="1:13" ht="21">
      <c r="A518" s="325" t="s">
        <v>560</v>
      </c>
      <c r="B518" s="201"/>
      <c r="C518" s="201"/>
      <c r="D518" s="201"/>
      <c r="E518" s="201"/>
      <c r="F518" s="201"/>
      <c r="G518" s="201"/>
      <c r="H518" s="201"/>
      <c r="I518" s="201"/>
      <c r="J518" s="201"/>
      <c r="K518" s="201"/>
      <c r="L518" s="201"/>
      <c r="M518" s="202"/>
    </row>
    <row r="519" spans="1:13" ht="21">
      <c r="A519" s="326"/>
      <c r="B519" s="327" t="s">
        <v>561</v>
      </c>
      <c r="C519" s="327"/>
      <c r="D519" s="327"/>
      <c r="E519" s="328"/>
      <c r="F519" s="297" t="s">
        <v>562</v>
      </c>
      <c r="G519" s="297"/>
      <c r="H519" s="329" t="s">
        <v>563</v>
      </c>
      <c r="I519" s="330"/>
      <c r="J519" s="331"/>
      <c r="K519" s="332" t="s">
        <v>564</v>
      </c>
      <c r="L519" s="10"/>
      <c r="M519" s="333"/>
    </row>
    <row r="520" spans="1:13">
      <c r="A520" s="334" t="s">
        <v>565</v>
      </c>
      <c r="B520" s="330"/>
      <c r="C520" s="330"/>
      <c r="D520" s="330"/>
      <c r="E520" s="330"/>
      <c r="F520" s="330"/>
      <c r="G520" s="330"/>
      <c r="H520" s="330"/>
      <c r="I520" s="330"/>
      <c r="J520" s="330"/>
      <c r="K520" s="330"/>
      <c r="L520" s="330"/>
      <c r="M520" s="335"/>
    </row>
    <row r="521" spans="1:13">
      <c r="A521" s="336" t="s">
        <v>566</v>
      </c>
      <c r="B521" s="337"/>
      <c r="C521" s="337"/>
      <c r="D521" s="337"/>
      <c r="E521" s="337"/>
      <c r="F521" s="337"/>
      <c r="G521" s="337"/>
      <c r="H521" s="337"/>
      <c r="I521" s="337"/>
      <c r="J521" s="337"/>
      <c r="K521" s="337"/>
      <c r="L521" s="337"/>
      <c r="M521" s="338"/>
    </row>
    <row r="522" spans="1:13">
      <c r="A522" s="339" t="s">
        <v>567</v>
      </c>
      <c r="B522" s="340"/>
      <c r="C522" s="341" t="s">
        <v>169</v>
      </c>
      <c r="D522" s="337"/>
      <c r="E522" s="337"/>
      <c r="F522" s="337"/>
      <c r="G522" s="342"/>
      <c r="H522" s="148" t="s">
        <v>569</v>
      </c>
      <c r="I522" s="343"/>
      <c r="J522" s="197">
        <v>12</v>
      </c>
      <c r="K522" s="197"/>
      <c r="L522" s="197"/>
      <c r="M522" s="198"/>
    </row>
    <row r="523" spans="1:13">
      <c r="A523" s="339" t="s">
        <v>570</v>
      </c>
      <c r="B523" s="340"/>
      <c r="C523" s="341" t="s">
        <v>3</v>
      </c>
      <c r="D523" s="337"/>
      <c r="E523" s="337"/>
      <c r="F523" s="337"/>
      <c r="G523" s="342"/>
      <c r="H523" s="148" t="s">
        <v>571</v>
      </c>
      <c r="I523" s="343"/>
      <c r="J523" s="197" t="s">
        <v>171</v>
      </c>
      <c r="K523" s="197"/>
      <c r="L523" s="197"/>
      <c r="M523" s="198"/>
    </row>
    <row r="524" spans="1:13">
      <c r="A524" s="339" t="s">
        <v>572</v>
      </c>
      <c r="B524" s="340"/>
      <c r="C524" s="344">
        <v>39784</v>
      </c>
      <c r="D524" s="337"/>
      <c r="E524" s="337"/>
      <c r="F524" s="337"/>
      <c r="G524" s="342"/>
      <c r="H524" s="148" t="s">
        <v>573</v>
      </c>
      <c r="I524" s="343"/>
      <c r="J524" s="197">
        <v>9419182382</v>
      </c>
      <c r="K524" s="197"/>
      <c r="L524" s="197"/>
      <c r="M524" s="198"/>
    </row>
    <row r="525" spans="1:13">
      <c r="A525" s="339" t="s">
        <v>574</v>
      </c>
      <c r="B525" s="340"/>
      <c r="C525" s="341" t="s">
        <v>173</v>
      </c>
      <c r="D525" s="337"/>
      <c r="E525" s="337"/>
      <c r="F525" s="337"/>
      <c r="G525" s="342"/>
      <c r="H525" s="345" t="s">
        <v>466</v>
      </c>
      <c r="I525" s="197"/>
      <c r="J525" s="197" t="s">
        <v>652</v>
      </c>
      <c r="K525" s="197"/>
      <c r="L525" s="197"/>
      <c r="M525" s="198"/>
    </row>
    <row r="526" spans="1:13">
      <c r="A526" s="346" t="s">
        <v>576</v>
      </c>
      <c r="B526" s="242"/>
      <c r="C526" s="242"/>
      <c r="D526" s="242"/>
      <c r="E526" s="242"/>
      <c r="F526" s="242"/>
      <c r="G526" s="242"/>
      <c r="H526" s="242"/>
      <c r="I526" s="242"/>
      <c r="J526" s="242"/>
      <c r="K526" s="242"/>
      <c r="L526" s="242"/>
      <c r="M526" s="347"/>
    </row>
    <row r="527" spans="1:13">
      <c r="A527" s="348" t="s">
        <v>577</v>
      </c>
      <c r="B527" s="242" t="s">
        <v>578</v>
      </c>
      <c r="C527" s="242"/>
      <c r="D527" s="242"/>
      <c r="E527" s="242"/>
      <c r="F527" s="242"/>
      <c r="G527" s="242"/>
      <c r="H527" s="242" t="s">
        <v>579</v>
      </c>
      <c r="I527" s="242"/>
      <c r="J527" s="242"/>
      <c r="K527" s="242"/>
      <c r="L527" s="242"/>
      <c r="M527" s="347"/>
    </row>
    <row r="528" spans="1:13" ht="30">
      <c r="A528" s="348"/>
      <c r="B528" s="349" t="s">
        <v>580</v>
      </c>
      <c r="C528" s="349" t="s">
        <v>581</v>
      </c>
      <c r="D528" s="349" t="s">
        <v>582</v>
      </c>
      <c r="E528" s="349" t="s">
        <v>583</v>
      </c>
      <c r="F528" s="349">
        <v>100</v>
      </c>
      <c r="G528" s="350" t="s">
        <v>403</v>
      </c>
      <c r="H528" s="349" t="s">
        <v>584</v>
      </c>
      <c r="I528" s="349" t="s">
        <v>581</v>
      </c>
      <c r="J528" s="349" t="s">
        <v>582</v>
      </c>
      <c r="K528" s="349" t="s">
        <v>585</v>
      </c>
      <c r="L528" s="349">
        <v>100</v>
      </c>
      <c r="M528" s="351" t="s">
        <v>403</v>
      </c>
    </row>
    <row r="529" spans="1:13">
      <c r="A529" s="352" t="s">
        <v>417</v>
      </c>
      <c r="B529" s="399">
        <v>8.75</v>
      </c>
      <c r="C529" s="76">
        <v>4</v>
      </c>
      <c r="D529" s="76">
        <v>5</v>
      </c>
      <c r="E529" s="399">
        <v>66</v>
      </c>
      <c r="F529" s="354">
        <f t="shared" ref="F529" si="57">SUM(B529:E529)</f>
        <v>83.75</v>
      </c>
      <c r="G529" s="150" t="str">
        <f t="shared" ref="G529:G533" si="58">IF(F529&gt;=91,"A1",IF(F529&gt;=81,"A2",IF(F529&gt;=71,"B1",IF(F529&gt;=61,"B2",IF(F529&gt;=51,"C1",IF(F529&gt;=41,"C2",IF(F529&gt;=33,"D","E")))))))</f>
        <v>A2</v>
      </c>
      <c r="H529" s="150">
        <v>7.75</v>
      </c>
      <c r="I529" s="150">
        <v>5</v>
      </c>
      <c r="J529" s="150">
        <v>5</v>
      </c>
      <c r="K529" s="20">
        <v>65</v>
      </c>
      <c r="L529" s="20">
        <f>SUM(H529:K529)</f>
        <v>82.75</v>
      </c>
      <c r="M529" s="150" t="str">
        <f>IF(L529&gt;=91,"A1",IF(L529&gt;=81,"A2",IF(L529&gt;=71,"B1",IF(L529&gt;=61,"B2",IF(L529&gt;=51,"C1",IF(L529&gt;=41,"C2",IF(L529&gt;=33,"D","E")))))))</f>
        <v>A2</v>
      </c>
    </row>
    <row r="530" spans="1:13">
      <c r="A530" s="352" t="s">
        <v>418</v>
      </c>
      <c r="B530" s="399">
        <v>8.25</v>
      </c>
      <c r="C530" s="76">
        <v>5</v>
      </c>
      <c r="D530" s="28">
        <v>4</v>
      </c>
      <c r="E530" s="76">
        <v>61.5</v>
      </c>
      <c r="F530" s="354">
        <f t="shared" ref="F530:F533" si="59">(B530+C530+D530+E530)</f>
        <v>78.75</v>
      </c>
      <c r="G530" s="150" t="str">
        <f t="shared" si="58"/>
        <v>B1</v>
      </c>
      <c r="H530" s="150">
        <v>8.25</v>
      </c>
      <c r="I530" s="150">
        <v>5</v>
      </c>
      <c r="J530" s="150">
        <v>5</v>
      </c>
      <c r="K530" s="150">
        <v>66.5</v>
      </c>
      <c r="L530" s="20">
        <f t="shared" ref="L530:L533" si="60">SUM(H530:K530)</f>
        <v>84.75</v>
      </c>
      <c r="M530" s="150" t="str">
        <f t="shared" ref="M530:M533" si="61">IF(L530&gt;=91,"A1",IF(L530&gt;=81,"A2",IF(L530&gt;=71,"B1",IF(L530&gt;=61,"B2",IF(L530&gt;=51,"C1",IF(L530&gt;=41,"C2",IF(L530&gt;=33,"D","E")))))))</f>
        <v>A2</v>
      </c>
    </row>
    <row r="531" spans="1:13">
      <c r="A531" s="352" t="s">
        <v>586</v>
      </c>
      <c r="B531" s="76">
        <v>8</v>
      </c>
      <c r="C531" s="76">
        <v>5</v>
      </c>
      <c r="D531" s="76">
        <v>5</v>
      </c>
      <c r="E531" s="76">
        <v>67</v>
      </c>
      <c r="F531" s="76">
        <f t="shared" si="59"/>
        <v>85</v>
      </c>
      <c r="G531" s="150" t="str">
        <f t="shared" si="58"/>
        <v>A2</v>
      </c>
      <c r="H531" s="150">
        <v>8.75</v>
      </c>
      <c r="I531" s="150">
        <v>5</v>
      </c>
      <c r="J531" s="150">
        <v>4</v>
      </c>
      <c r="K531" s="150">
        <v>55</v>
      </c>
      <c r="L531" s="20">
        <f t="shared" si="60"/>
        <v>72.75</v>
      </c>
      <c r="M531" s="150" t="str">
        <f t="shared" si="61"/>
        <v>B1</v>
      </c>
    </row>
    <row r="532" spans="1:13" ht="15.75">
      <c r="A532" s="352" t="s">
        <v>420</v>
      </c>
      <c r="B532" s="76">
        <v>7.5</v>
      </c>
      <c r="C532" s="76">
        <v>5</v>
      </c>
      <c r="D532" s="76">
        <v>4</v>
      </c>
      <c r="E532" s="76">
        <v>59</v>
      </c>
      <c r="F532" s="76">
        <f t="shared" si="59"/>
        <v>75.5</v>
      </c>
      <c r="G532" s="150" t="str">
        <f t="shared" si="58"/>
        <v>B1</v>
      </c>
      <c r="H532" s="86">
        <v>6.75</v>
      </c>
      <c r="I532" s="400">
        <v>5</v>
      </c>
      <c r="J532" s="20">
        <v>5</v>
      </c>
      <c r="K532" s="121">
        <v>56.5</v>
      </c>
      <c r="L532" s="20">
        <f t="shared" si="60"/>
        <v>73.25</v>
      </c>
      <c r="M532" s="150" t="str">
        <f t="shared" si="61"/>
        <v>B1</v>
      </c>
    </row>
    <row r="533" spans="1:13" ht="15.75">
      <c r="A533" s="352" t="s">
        <v>470</v>
      </c>
      <c r="B533" s="76">
        <v>7.75</v>
      </c>
      <c r="C533" s="76">
        <v>4</v>
      </c>
      <c r="D533" s="76">
        <v>5</v>
      </c>
      <c r="E533" s="76">
        <v>65.5</v>
      </c>
      <c r="F533" s="354">
        <f t="shared" si="59"/>
        <v>82.25</v>
      </c>
      <c r="G533" s="150" t="str">
        <f t="shared" si="58"/>
        <v>A2</v>
      </c>
      <c r="H533" s="86">
        <v>9.75</v>
      </c>
      <c r="I533" s="150">
        <v>5</v>
      </c>
      <c r="J533" s="150">
        <v>5</v>
      </c>
      <c r="K533" s="150">
        <v>60</v>
      </c>
      <c r="L533" s="20">
        <f t="shared" si="60"/>
        <v>79.75</v>
      </c>
      <c r="M533" s="150" t="str">
        <f t="shared" si="61"/>
        <v>B1</v>
      </c>
    </row>
    <row r="534" spans="1:13">
      <c r="A534" s="352" t="s">
        <v>587</v>
      </c>
      <c r="B534" s="6"/>
      <c r="C534" s="6"/>
      <c r="D534" s="6"/>
      <c r="E534" s="357">
        <v>42</v>
      </c>
      <c r="F534" s="121"/>
      <c r="G534" s="6"/>
      <c r="H534" s="6"/>
      <c r="I534" s="6"/>
      <c r="J534" s="6"/>
      <c r="K534" s="150">
        <v>47.5</v>
      </c>
      <c r="L534" s="6"/>
      <c r="M534" s="150"/>
    </row>
    <row r="535" spans="1:13" ht="26.25">
      <c r="A535" s="10" t="s">
        <v>588</v>
      </c>
      <c r="B535" s="10"/>
      <c r="C535" s="359" t="s">
        <v>589</v>
      </c>
      <c r="D535" s="360">
        <f>(F529+F530+F531+F532+F533)</f>
        <v>405.25</v>
      </c>
      <c r="E535" s="360"/>
      <c r="F535" s="359" t="s">
        <v>590</v>
      </c>
      <c r="G535" s="360">
        <f>(D535/500)*100</f>
        <v>81.05</v>
      </c>
      <c r="H535" s="360"/>
      <c r="I535" s="361"/>
      <c r="J535" s="362" t="s">
        <v>591</v>
      </c>
      <c r="K535" s="362"/>
      <c r="L535" s="242" t="str">
        <f>IF(G535&gt;=91,"A1",IF(G535&gt;=81,"A2",IF(G535&gt;=71,"B1",IF(G535&gt;=61,"B2",IF(G535&gt;=51,"C1",IF(G535&gt;=41,"C2",IF(G535&gt;=33,"D","E")))))))</f>
        <v>A2</v>
      </c>
      <c r="M535" s="242" t="str">
        <f t="shared" ref="M535:M537" si="62">IF(K535&gt;=91,"A1",IF(K535&gt;=81,"A2",IF(K535&gt;=71,"B1",IF(K535&gt;=61,"B2",IF(K535&gt;=51,"C1",IF(K535&gt;=41,"C2",IF(K535&gt;=33,"D","E")))))))</f>
        <v>E</v>
      </c>
    </row>
    <row r="536" spans="1:13" ht="26.25">
      <c r="A536" s="363" t="s">
        <v>592</v>
      </c>
      <c r="B536" s="10"/>
      <c r="C536" s="359" t="s">
        <v>593</v>
      </c>
      <c r="D536" s="360">
        <f>(L529+L530+L531+L532+L533)</f>
        <v>393.25</v>
      </c>
      <c r="E536" s="360"/>
      <c r="F536" s="359" t="s">
        <v>594</v>
      </c>
      <c r="G536" s="360">
        <f>D536/500*100</f>
        <v>78.649999999999991</v>
      </c>
      <c r="H536" s="364"/>
      <c r="I536" s="365"/>
      <c r="J536" s="362" t="s">
        <v>595</v>
      </c>
      <c r="K536" s="362"/>
      <c r="L536" s="242" t="str">
        <f>IF(G536&gt;=91,"A1",IF(G536&gt;=81,"A2",IF(G536&gt;=71,"B1",IF(G536&gt;=61,"B2",IF(G536&gt;=51,"C1",IF(G536&gt;=41,"C2",IF(G536&gt;=33,"D","E")))))))</f>
        <v>B1</v>
      </c>
      <c r="M536" s="242" t="str">
        <f t="shared" si="62"/>
        <v>E</v>
      </c>
    </row>
    <row r="537" spans="1:13">
      <c r="A537" s="366" t="s">
        <v>596</v>
      </c>
      <c r="B537" s="366"/>
      <c r="C537" s="366">
        <f>(D535+D536)</f>
        <v>798.5</v>
      </c>
      <c r="D537" s="367"/>
      <c r="E537" s="367"/>
      <c r="F537" s="366" t="s">
        <v>597</v>
      </c>
      <c r="G537" s="366"/>
      <c r="H537" s="366"/>
      <c r="I537" s="366">
        <f>(C537/1000)*100</f>
        <v>79.849999999999994</v>
      </c>
      <c r="J537" s="366" t="s">
        <v>598</v>
      </c>
      <c r="K537" s="366"/>
      <c r="L537" s="367" t="str">
        <f>IF(I537&gt;=91,"A1",IF(I537&gt;=81,"A2",IF(I537&gt;=71,"B1",IF(I537&gt;=61,"B2",IF(I537&gt;=51,"C1",IF(I537&gt;=41,"C2",IF(I537&gt;=33,"D","E")))))))</f>
        <v>B1</v>
      </c>
      <c r="M537" s="367" t="str">
        <f t="shared" si="62"/>
        <v>E</v>
      </c>
    </row>
    <row r="538" spans="1:13">
      <c r="A538" s="369" t="s">
        <v>599</v>
      </c>
      <c r="B538" s="370"/>
      <c r="C538" s="370"/>
      <c r="D538" s="370"/>
      <c r="E538" s="370"/>
      <c r="F538" s="370"/>
      <c r="G538" s="370"/>
      <c r="H538" s="370"/>
      <c r="I538" s="370"/>
      <c r="J538" s="370"/>
      <c r="K538" s="370"/>
      <c r="L538" s="370"/>
      <c r="M538" s="371"/>
    </row>
    <row r="539" spans="1:13">
      <c r="A539" s="346" t="s">
        <v>600</v>
      </c>
      <c r="B539" s="242"/>
      <c r="C539" s="242"/>
      <c r="D539" s="242"/>
      <c r="E539" s="242"/>
      <c r="F539" s="242"/>
      <c r="G539" s="242"/>
      <c r="H539" s="242"/>
      <c r="I539" s="242"/>
      <c r="J539" s="242"/>
      <c r="K539" s="242"/>
      <c r="L539" s="242"/>
      <c r="M539" s="347"/>
    </row>
    <row r="540" spans="1:13">
      <c r="A540" s="346" t="s">
        <v>601</v>
      </c>
      <c r="B540" s="242"/>
      <c r="C540" s="242"/>
      <c r="D540" s="242"/>
      <c r="E540" s="242"/>
      <c r="F540" s="242" t="s">
        <v>602</v>
      </c>
      <c r="G540" s="242"/>
      <c r="H540" s="242"/>
      <c r="I540" s="242"/>
      <c r="J540" s="242"/>
      <c r="K540" s="242" t="s">
        <v>603</v>
      </c>
      <c r="L540" s="242"/>
      <c r="M540" s="347"/>
    </row>
    <row r="541" spans="1:13">
      <c r="A541" s="345" t="s">
        <v>604</v>
      </c>
      <c r="B541" s="197"/>
      <c r="C541" s="197"/>
      <c r="D541" s="197"/>
      <c r="E541" s="197"/>
      <c r="F541" s="242" t="s">
        <v>605</v>
      </c>
      <c r="G541" s="242"/>
      <c r="H541" s="242"/>
      <c r="I541" s="242"/>
      <c r="J541" s="242"/>
      <c r="K541" s="242" t="s">
        <v>605</v>
      </c>
      <c r="L541" s="242"/>
      <c r="M541" s="347"/>
    </row>
    <row r="542" spans="1:13">
      <c r="A542" s="346" t="s">
        <v>606</v>
      </c>
      <c r="B542" s="242"/>
      <c r="C542" s="242"/>
      <c r="D542" s="242"/>
      <c r="E542" s="242"/>
      <c r="F542" s="242"/>
      <c r="G542" s="242"/>
      <c r="H542" s="242"/>
      <c r="I542" s="242"/>
      <c r="J542" s="242"/>
      <c r="K542" s="242"/>
      <c r="L542" s="242"/>
      <c r="M542" s="347"/>
    </row>
    <row r="543" spans="1:13">
      <c r="A543" s="346" t="s">
        <v>601</v>
      </c>
      <c r="B543" s="242"/>
      <c r="C543" s="242"/>
      <c r="D543" s="242"/>
      <c r="E543" s="242"/>
      <c r="F543" s="242" t="s">
        <v>602</v>
      </c>
      <c r="G543" s="242"/>
      <c r="H543" s="242"/>
      <c r="I543" s="242"/>
      <c r="J543" s="242"/>
      <c r="K543" s="242" t="s">
        <v>603</v>
      </c>
      <c r="L543" s="242"/>
      <c r="M543" s="347"/>
    </row>
    <row r="544" spans="1:13">
      <c r="A544" s="339" t="s">
        <v>607</v>
      </c>
      <c r="B544" s="340"/>
      <c r="C544" s="340"/>
      <c r="D544" s="340"/>
      <c r="E544" s="340"/>
      <c r="F544" s="242" t="s">
        <v>630</v>
      </c>
      <c r="G544" s="242"/>
      <c r="H544" s="242"/>
      <c r="I544" s="242"/>
      <c r="J544" s="242"/>
      <c r="K544" s="242" t="s">
        <v>630</v>
      </c>
      <c r="L544" s="242"/>
      <c r="M544" s="347"/>
    </row>
    <row r="545" spans="1:13">
      <c r="A545" s="339" t="s">
        <v>608</v>
      </c>
      <c r="B545" s="340"/>
      <c r="C545" s="340"/>
      <c r="D545" s="340"/>
      <c r="E545" s="340"/>
      <c r="F545" s="242" t="s">
        <v>605</v>
      </c>
      <c r="G545" s="242"/>
      <c r="H545" s="242"/>
      <c r="I545" s="242"/>
      <c r="J545" s="242"/>
      <c r="K545" s="242" t="s">
        <v>605</v>
      </c>
      <c r="L545" s="242"/>
      <c r="M545" s="347"/>
    </row>
    <row r="546" spans="1:13">
      <c r="A546" s="336" t="s">
        <v>609</v>
      </c>
      <c r="B546" s="337"/>
      <c r="C546" s="337"/>
      <c r="D546" s="337"/>
      <c r="E546" s="342"/>
      <c r="F546" s="329" t="s">
        <v>605</v>
      </c>
      <c r="G546" s="330"/>
      <c r="H546" s="330"/>
      <c r="I546" s="330"/>
      <c r="J546" s="331"/>
      <c r="K546" s="329" t="s">
        <v>605</v>
      </c>
      <c r="L546" s="330"/>
      <c r="M546" s="335"/>
    </row>
    <row r="547" spans="1:13">
      <c r="A547" s="336" t="s">
        <v>610</v>
      </c>
      <c r="B547" s="337"/>
      <c r="C547" s="337"/>
      <c r="D547" s="337"/>
      <c r="E547" s="342"/>
      <c r="F547" s="329" t="s">
        <v>605</v>
      </c>
      <c r="G547" s="330"/>
      <c r="H547" s="330"/>
      <c r="I547" s="330"/>
      <c r="J547" s="331"/>
      <c r="K547" s="329" t="s">
        <v>605</v>
      </c>
      <c r="L547" s="330"/>
      <c r="M547" s="335"/>
    </row>
    <row r="548" spans="1:13">
      <c r="A548" s="346" t="s">
        <v>611</v>
      </c>
      <c r="B548" s="242"/>
      <c r="C548" s="242"/>
      <c r="D548" s="242"/>
      <c r="E548" s="242"/>
      <c r="F548" s="242"/>
      <c r="G548" s="242"/>
      <c r="H548" s="242"/>
      <c r="I548" s="242"/>
      <c r="J548" s="242"/>
      <c r="K548" s="242"/>
      <c r="L548" s="242"/>
      <c r="M548" s="347"/>
    </row>
    <row r="549" spans="1:13">
      <c r="A549" s="346" t="s">
        <v>601</v>
      </c>
      <c r="B549" s="242"/>
      <c r="C549" s="242"/>
      <c r="D549" s="242"/>
      <c r="E549" s="242"/>
      <c r="F549" s="242" t="s">
        <v>602</v>
      </c>
      <c r="G549" s="242"/>
      <c r="H549" s="242"/>
      <c r="I549" s="242"/>
      <c r="J549" s="242"/>
      <c r="K549" s="242" t="s">
        <v>603</v>
      </c>
      <c r="L549" s="242"/>
      <c r="M549" s="347"/>
    </row>
    <row r="550" spans="1:13">
      <c r="A550" s="345" t="s">
        <v>555</v>
      </c>
      <c r="B550" s="197"/>
      <c r="C550" s="197"/>
      <c r="D550" s="197"/>
      <c r="E550" s="197"/>
      <c r="F550" s="197"/>
      <c r="G550" s="372">
        <v>169</v>
      </c>
      <c r="H550" s="372"/>
      <c r="I550" s="372"/>
      <c r="J550" s="372"/>
      <c r="K550" s="372"/>
      <c r="L550" s="372"/>
      <c r="M550" s="373"/>
    </row>
    <row r="551" spans="1:13">
      <c r="A551" s="352" t="s">
        <v>612</v>
      </c>
      <c r="B551" s="329" t="s">
        <v>640</v>
      </c>
      <c r="C551" s="330"/>
      <c r="D551" s="330"/>
      <c r="E551" s="330"/>
      <c r="F551" s="330"/>
      <c r="G551" s="330"/>
      <c r="H551" s="330"/>
      <c r="I551" s="330"/>
      <c r="J551" s="330"/>
      <c r="K551" s="330"/>
      <c r="L551" s="330"/>
      <c r="M551" s="335"/>
    </row>
    <row r="552" spans="1:13">
      <c r="A552" s="352" t="s">
        <v>614</v>
      </c>
      <c r="B552" s="329" t="s">
        <v>641</v>
      </c>
      <c r="C552" s="330"/>
      <c r="D552" s="330"/>
      <c r="E552" s="330"/>
      <c r="F552" s="330"/>
      <c r="G552" s="330"/>
      <c r="H552" s="330"/>
      <c r="I552" s="330"/>
      <c r="J552" s="330"/>
      <c r="K552" s="330"/>
      <c r="L552" s="330"/>
      <c r="M552" s="335"/>
    </row>
    <row r="553" spans="1:13">
      <c r="A553" s="346" t="s">
        <v>616</v>
      </c>
      <c r="B553" s="242"/>
      <c r="C553" s="242"/>
      <c r="D553" s="372"/>
      <c r="E553" s="372"/>
      <c r="F553" s="372"/>
      <c r="G553" s="372"/>
      <c r="H553" s="372"/>
      <c r="I553" s="372"/>
      <c r="J553" s="242" t="s">
        <v>617</v>
      </c>
      <c r="K553" s="242"/>
      <c r="L553" s="242"/>
      <c r="M553" s="347"/>
    </row>
    <row r="554" spans="1:13">
      <c r="A554" s="346"/>
      <c r="B554" s="242"/>
      <c r="C554" s="242"/>
      <c r="D554" s="372"/>
      <c r="E554" s="372"/>
      <c r="F554" s="372"/>
      <c r="G554" s="372"/>
      <c r="H554" s="372"/>
      <c r="I554" s="372"/>
      <c r="J554" s="242"/>
      <c r="K554" s="242"/>
      <c r="L554" s="242"/>
      <c r="M554" s="347"/>
    </row>
    <row r="555" spans="1:13">
      <c r="A555" s="346"/>
      <c r="B555" s="242"/>
      <c r="C555" s="242"/>
      <c r="D555" s="372"/>
      <c r="E555" s="372"/>
      <c r="F555" s="372"/>
      <c r="G555" s="372"/>
      <c r="H555" s="372"/>
      <c r="I555" s="372"/>
      <c r="J555" s="242"/>
      <c r="K555" s="242"/>
      <c r="L555" s="242"/>
      <c r="M555" s="347"/>
    </row>
    <row r="556" spans="1:13">
      <c r="A556" s="346"/>
      <c r="B556" s="242"/>
      <c r="C556" s="242"/>
      <c r="D556" s="372"/>
      <c r="E556" s="372"/>
      <c r="F556" s="372"/>
      <c r="G556" s="372"/>
      <c r="H556" s="372"/>
      <c r="I556" s="372"/>
      <c r="J556" s="242"/>
      <c r="K556" s="242"/>
      <c r="L556" s="242"/>
      <c r="M556" s="347"/>
    </row>
    <row r="557" spans="1:13">
      <c r="A557" s="376" t="s">
        <v>618</v>
      </c>
      <c r="B557" s="377"/>
      <c r="C557" s="377"/>
      <c r="D557" s="377"/>
      <c r="E557" s="377"/>
      <c r="F557" s="377"/>
      <c r="G557" s="377"/>
      <c r="H557" s="378" t="s">
        <v>619</v>
      </c>
      <c r="I557" s="379"/>
      <c r="J557" s="379"/>
      <c r="K557" s="379"/>
      <c r="L557" s="379"/>
      <c r="M557" s="380"/>
    </row>
    <row r="558" spans="1:13">
      <c r="A558" s="381" t="s">
        <v>620</v>
      </c>
      <c r="B558" s="377" t="s">
        <v>416</v>
      </c>
      <c r="C558" s="377"/>
      <c r="D558" s="382" t="s">
        <v>620</v>
      </c>
      <c r="E558" s="383"/>
      <c r="F558" s="377" t="s">
        <v>416</v>
      </c>
      <c r="G558" s="377"/>
      <c r="H558" s="384"/>
      <c r="I558" s="384"/>
      <c r="J558" s="385" t="s">
        <v>621</v>
      </c>
      <c r="K558" s="384"/>
      <c r="L558" s="385" t="s">
        <v>416</v>
      </c>
      <c r="M558" s="386"/>
    </row>
    <row r="559" spans="1:13">
      <c r="A559" s="387" t="s">
        <v>622</v>
      </c>
      <c r="B559" s="388" t="s">
        <v>623</v>
      </c>
      <c r="C559" s="388"/>
      <c r="D559" s="388" t="s">
        <v>624</v>
      </c>
      <c r="E559" s="388"/>
      <c r="F559" s="388" t="s">
        <v>625</v>
      </c>
      <c r="G559" s="388"/>
      <c r="H559" s="384"/>
      <c r="I559" s="384"/>
      <c r="J559" s="389">
        <v>3</v>
      </c>
      <c r="K559" s="390"/>
      <c r="L559" s="383" t="s">
        <v>605</v>
      </c>
      <c r="M559" s="386"/>
    </row>
    <row r="560" spans="1:13">
      <c r="A560" s="387" t="s">
        <v>626</v>
      </c>
      <c r="B560" s="388" t="s">
        <v>627</v>
      </c>
      <c r="C560" s="388"/>
      <c r="D560" s="388" t="s">
        <v>628</v>
      </c>
      <c r="E560" s="388"/>
      <c r="F560" s="388" t="s">
        <v>629</v>
      </c>
      <c r="G560" s="388"/>
      <c r="H560" s="384"/>
      <c r="I560" s="384"/>
      <c r="J560" s="389">
        <v>2</v>
      </c>
      <c r="K560" s="390"/>
      <c r="L560" s="383" t="s">
        <v>630</v>
      </c>
      <c r="M560" s="386"/>
    </row>
    <row r="561" spans="1:13">
      <c r="A561" s="387" t="s">
        <v>631</v>
      </c>
      <c r="B561" s="388" t="s">
        <v>632</v>
      </c>
      <c r="C561" s="388"/>
      <c r="D561" s="388" t="s">
        <v>633</v>
      </c>
      <c r="E561" s="388"/>
      <c r="F561" s="388" t="s">
        <v>634</v>
      </c>
      <c r="G561" s="388"/>
      <c r="H561" s="384"/>
      <c r="I561" s="384"/>
      <c r="J561" s="389">
        <v>1</v>
      </c>
      <c r="K561" s="390"/>
      <c r="L561" s="383" t="s">
        <v>635</v>
      </c>
      <c r="M561" s="386"/>
    </row>
    <row r="562" spans="1:13" ht="15.75" thickBot="1">
      <c r="A562" s="391" t="s">
        <v>636</v>
      </c>
      <c r="B562" s="392" t="s">
        <v>637</v>
      </c>
      <c r="C562" s="392"/>
      <c r="D562" s="392" t="s">
        <v>638</v>
      </c>
      <c r="E562" s="392"/>
      <c r="F562" s="392" t="s">
        <v>639</v>
      </c>
      <c r="G562" s="392"/>
      <c r="H562" s="393"/>
      <c r="I562" s="393"/>
      <c r="J562" s="393"/>
      <c r="K562" s="393"/>
      <c r="L562" s="393"/>
      <c r="M562" s="394"/>
    </row>
    <row r="563" spans="1:13" ht="15.75" thickBot="1"/>
    <row r="564" spans="1:13" ht="15.75">
      <c r="A564" s="320"/>
      <c r="B564" s="321" t="s">
        <v>558</v>
      </c>
      <c r="C564" s="321"/>
      <c r="D564" s="321"/>
      <c r="E564" s="321"/>
      <c r="F564" s="321"/>
      <c r="G564" s="321"/>
      <c r="H564" s="321"/>
      <c r="I564" s="322"/>
      <c r="J564" s="323" t="s">
        <v>559</v>
      </c>
      <c r="K564" s="321"/>
      <c r="L564" s="321"/>
      <c r="M564" s="324"/>
    </row>
    <row r="565" spans="1:13" ht="21">
      <c r="A565" s="325" t="s">
        <v>560</v>
      </c>
      <c r="B565" s="201"/>
      <c r="C565" s="201"/>
      <c r="D565" s="201"/>
      <c r="E565" s="201"/>
      <c r="F565" s="201"/>
      <c r="G565" s="201"/>
      <c r="H565" s="201"/>
      <c r="I565" s="201"/>
      <c r="J565" s="201"/>
      <c r="K565" s="201"/>
      <c r="L565" s="201"/>
      <c r="M565" s="202"/>
    </row>
    <row r="566" spans="1:13" ht="21">
      <c r="A566" s="326"/>
      <c r="B566" s="327" t="s">
        <v>561</v>
      </c>
      <c r="C566" s="327"/>
      <c r="D566" s="327"/>
      <c r="E566" s="328"/>
      <c r="F566" s="297" t="s">
        <v>562</v>
      </c>
      <c r="G566" s="297"/>
      <c r="H566" s="329" t="s">
        <v>563</v>
      </c>
      <c r="I566" s="330"/>
      <c r="J566" s="331"/>
      <c r="K566" s="332" t="s">
        <v>564</v>
      </c>
      <c r="L566" s="10"/>
      <c r="M566" s="333"/>
    </row>
    <row r="567" spans="1:13">
      <c r="A567" s="334" t="s">
        <v>565</v>
      </c>
      <c r="B567" s="330"/>
      <c r="C567" s="330"/>
      <c r="D567" s="330"/>
      <c r="E567" s="330"/>
      <c r="F567" s="330"/>
      <c r="G567" s="330"/>
      <c r="H567" s="330"/>
      <c r="I567" s="330"/>
      <c r="J567" s="330"/>
      <c r="K567" s="330"/>
      <c r="L567" s="330"/>
      <c r="M567" s="335"/>
    </row>
    <row r="568" spans="1:13">
      <c r="A568" s="336" t="s">
        <v>566</v>
      </c>
      <c r="B568" s="337"/>
      <c r="C568" s="337"/>
      <c r="D568" s="337"/>
      <c r="E568" s="337"/>
      <c r="F568" s="337"/>
      <c r="G568" s="337"/>
      <c r="H568" s="337"/>
      <c r="I568" s="337"/>
      <c r="J568" s="337"/>
      <c r="K568" s="337"/>
      <c r="L568" s="337"/>
      <c r="M568" s="338"/>
    </row>
    <row r="569" spans="1:13">
      <c r="A569" s="339" t="s">
        <v>567</v>
      </c>
      <c r="B569" s="340"/>
      <c r="C569" s="341" t="s">
        <v>179</v>
      </c>
      <c r="D569" s="337"/>
      <c r="E569" s="337"/>
      <c r="F569" s="337"/>
      <c r="G569" s="342"/>
      <c r="H569" s="148" t="s">
        <v>569</v>
      </c>
      <c r="I569" s="343"/>
      <c r="J569" s="197">
        <v>13</v>
      </c>
      <c r="K569" s="197"/>
      <c r="L569" s="197"/>
      <c r="M569" s="198"/>
    </row>
    <row r="570" spans="1:13">
      <c r="A570" s="339" t="s">
        <v>570</v>
      </c>
      <c r="B570" s="340"/>
      <c r="C570" s="341" t="s">
        <v>3</v>
      </c>
      <c r="D570" s="337"/>
      <c r="E570" s="337"/>
      <c r="F570" s="337"/>
      <c r="G570" s="342"/>
      <c r="H570" s="148" t="s">
        <v>571</v>
      </c>
      <c r="I570" s="343"/>
      <c r="J570" s="197" t="s">
        <v>181</v>
      </c>
      <c r="K570" s="197"/>
      <c r="L570" s="197"/>
      <c r="M570" s="198"/>
    </row>
    <row r="571" spans="1:13">
      <c r="A571" s="339" t="s">
        <v>572</v>
      </c>
      <c r="B571" s="340"/>
      <c r="C571" s="344">
        <v>40079</v>
      </c>
      <c r="D571" s="337"/>
      <c r="E571" s="337"/>
      <c r="F571" s="337"/>
      <c r="G571" s="342"/>
      <c r="H571" s="148" t="s">
        <v>573</v>
      </c>
      <c r="I571" s="343"/>
      <c r="J571" s="197">
        <v>9858404003</v>
      </c>
      <c r="K571" s="197"/>
      <c r="L571" s="197"/>
      <c r="M571" s="198"/>
    </row>
    <row r="572" spans="1:13">
      <c r="A572" s="339" t="s">
        <v>574</v>
      </c>
      <c r="B572" s="340"/>
      <c r="C572" s="341" t="s">
        <v>183</v>
      </c>
      <c r="D572" s="337"/>
      <c r="E572" s="337"/>
      <c r="F572" s="337"/>
      <c r="G572" s="342"/>
      <c r="H572" s="345" t="s">
        <v>466</v>
      </c>
      <c r="I572" s="197"/>
      <c r="J572" s="197" t="s">
        <v>488</v>
      </c>
      <c r="K572" s="197"/>
      <c r="L572" s="197"/>
      <c r="M572" s="198"/>
    </row>
    <row r="573" spans="1:13">
      <c r="A573" s="346" t="s">
        <v>576</v>
      </c>
      <c r="B573" s="242"/>
      <c r="C573" s="242"/>
      <c r="D573" s="242"/>
      <c r="E573" s="242"/>
      <c r="F573" s="242"/>
      <c r="G573" s="242"/>
      <c r="H573" s="242"/>
      <c r="I573" s="242"/>
      <c r="J573" s="242"/>
      <c r="K573" s="242"/>
      <c r="L573" s="242"/>
      <c r="M573" s="347"/>
    </row>
    <row r="574" spans="1:13">
      <c r="A574" s="348" t="s">
        <v>577</v>
      </c>
      <c r="B574" s="242" t="s">
        <v>578</v>
      </c>
      <c r="C574" s="242"/>
      <c r="D574" s="242"/>
      <c r="E574" s="242"/>
      <c r="F574" s="242"/>
      <c r="G574" s="242"/>
      <c r="H574" s="242" t="s">
        <v>579</v>
      </c>
      <c r="I574" s="242"/>
      <c r="J574" s="242"/>
      <c r="K574" s="242"/>
      <c r="L574" s="242"/>
      <c r="M574" s="347"/>
    </row>
    <row r="575" spans="1:13" ht="30">
      <c r="A575" s="348"/>
      <c r="B575" s="349" t="s">
        <v>580</v>
      </c>
      <c r="C575" s="349" t="s">
        <v>581</v>
      </c>
      <c r="D575" s="349" t="s">
        <v>582</v>
      </c>
      <c r="E575" s="349" t="s">
        <v>583</v>
      </c>
      <c r="F575" s="349">
        <v>100</v>
      </c>
      <c r="G575" s="350" t="s">
        <v>403</v>
      </c>
      <c r="H575" s="349" t="s">
        <v>584</v>
      </c>
      <c r="I575" s="349" t="s">
        <v>581</v>
      </c>
      <c r="J575" s="349" t="s">
        <v>582</v>
      </c>
      <c r="K575" s="349" t="s">
        <v>585</v>
      </c>
      <c r="L575" s="349">
        <v>100</v>
      </c>
      <c r="M575" s="351" t="s">
        <v>403</v>
      </c>
    </row>
    <row r="576" spans="1:13">
      <c r="A576" s="352" t="s">
        <v>417</v>
      </c>
      <c r="B576" s="399">
        <v>8.25</v>
      </c>
      <c r="C576" s="76">
        <v>4</v>
      </c>
      <c r="D576" s="76">
        <v>4</v>
      </c>
      <c r="E576" s="399">
        <v>68</v>
      </c>
      <c r="F576" s="354">
        <f t="shared" ref="F576" si="63">SUM(B576:E576)</f>
        <v>84.25</v>
      </c>
      <c r="G576" s="150" t="str">
        <f t="shared" ref="G576:G580" si="64">IF(F576&gt;=91,"A1",IF(F576&gt;=81,"A2",IF(F576&gt;=71,"B1",IF(F576&gt;=61,"B2",IF(F576&gt;=51,"C1",IF(F576&gt;=41,"C2",IF(F576&gt;=33,"D","E")))))))</f>
        <v>A2</v>
      </c>
      <c r="H576" s="150">
        <v>7.75</v>
      </c>
      <c r="I576" s="150">
        <v>4.5</v>
      </c>
      <c r="J576" s="150">
        <v>5</v>
      </c>
      <c r="K576" s="20">
        <v>63.5</v>
      </c>
      <c r="L576" s="20">
        <f>SUM(H576:K576)</f>
        <v>80.75</v>
      </c>
      <c r="M576" s="150" t="str">
        <f>IF(L576&gt;=91,"A1",IF(L576&gt;=81,"A2",IF(L576&gt;=71,"B1",IF(L576&gt;=61,"B2",IF(L576&gt;=51,"C1",IF(L576&gt;=41,"C2",IF(L576&gt;=33,"D","E")))))))</f>
        <v>B1</v>
      </c>
    </row>
    <row r="577" spans="1:13">
      <c r="A577" s="352" t="s">
        <v>418</v>
      </c>
      <c r="B577" s="399">
        <v>8</v>
      </c>
      <c r="C577" s="76">
        <v>5</v>
      </c>
      <c r="D577" s="28">
        <v>4</v>
      </c>
      <c r="E577" s="76">
        <v>61</v>
      </c>
      <c r="F577" s="354">
        <f t="shared" ref="F577:F580" si="65">(B577+C577+D577+E577)</f>
        <v>78</v>
      </c>
      <c r="G577" s="150" t="str">
        <f t="shared" si="64"/>
        <v>B1</v>
      </c>
      <c r="H577" s="150">
        <v>8</v>
      </c>
      <c r="I577" s="150">
        <v>5</v>
      </c>
      <c r="J577" s="150">
        <v>5</v>
      </c>
      <c r="K577" s="150">
        <v>64.5</v>
      </c>
      <c r="L577" s="20">
        <f t="shared" ref="L577:L580" si="66">SUM(H577:K577)</f>
        <v>82.5</v>
      </c>
      <c r="M577" s="150" t="str">
        <f t="shared" ref="M577:M580" si="67">IF(L577&gt;=91,"A1",IF(L577&gt;=81,"A2",IF(L577&gt;=71,"B1",IF(L577&gt;=61,"B2",IF(L577&gt;=51,"C1",IF(L577&gt;=41,"C2",IF(L577&gt;=33,"D","E")))))))</f>
        <v>A2</v>
      </c>
    </row>
    <row r="578" spans="1:13">
      <c r="A578" s="352" t="s">
        <v>586</v>
      </c>
      <c r="B578" s="76">
        <v>6</v>
      </c>
      <c r="C578" s="76">
        <v>5</v>
      </c>
      <c r="D578" s="76">
        <v>4</v>
      </c>
      <c r="E578" s="76">
        <v>56.5</v>
      </c>
      <c r="F578" s="76">
        <f t="shared" si="65"/>
        <v>71.5</v>
      </c>
      <c r="G578" s="150" t="str">
        <f t="shared" si="64"/>
        <v>B1</v>
      </c>
      <c r="H578" s="150">
        <v>9</v>
      </c>
      <c r="I578" s="150">
        <v>5</v>
      </c>
      <c r="J578" s="150">
        <v>5</v>
      </c>
      <c r="K578" s="150">
        <v>70.5</v>
      </c>
      <c r="L578" s="20">
        <f t="shared" si="66"/>
        <v>89.5</v>
      </c>
      <c r="M578" s="150" t="str">
        <f t="shared" si="67"/>
        <v>A2</v>
      </c>
    </row>
    <row r="579" spans="1:13" ht="15.75">
      <c r="A579" s="352" t="s">
        <v>420</v>
      </c>
      <c r="B579" s="76">
        <v>3.5</v>
      </c>
      <c r="C579" s="76">
        <v>4</v>
      </c>
      <c r="D579" s="76">
        <v>4</v>
      </c>
      <c r="E579" s="76">
        <v>63</v>
      </c>
      <c r="F579" s="76">
        <f t="shared" si="65"/>
        <v>74.5</v>
      </c>
      <c r="G579" s="150" t="str">
        <f t="shared" si="64"/>
        <v>B1</v>
      </c>
      <c r="H579" s="86">
        <v>8.25</v>
      </c>
      <c r="I579" s="400">
        <v>4</v>
      </c>
      <c r="J579" s="20">
        <v>5</v>
      </c>
      <c r="K579" s="121">
        <v>61</v>
      </c>
      <c r="L579" s="20">
        <f t="shared" si="66"/>
        <v>78.25</v>
      </c>
      <c r="M579" s="150" t="str">
        <f t="shared" si="67"/>
        <v>B1</v>
      </c>
    </row>
    <row r="580" spans="1:13" ht="15.75">
      <c r="A580" s="352" t="s">
        <v>470</v>
      </c>
      <c r="B580" s="76">
        <v>9.75</v>
      </c>
      <c r="C580" s="76">
        <v>4</v>
      </c>
      <c r="D580" s="76">
        <v>4</v>
      </c>
      <c r="E580" s="76">
        <v>59.5</v>
      </c>
      <c r="F580" s="354">
        <f t="shared" si="65"/>
        <v>77.25</v>
      </c>
      <c r="G580" s="150" t="str">
        <f t="shared" si="64"/>
        <v>B1</v>
      </c>
      <c r="H580" s="86">
        <v>8.75</v>
      </c>
      <c r="I580" s="150">
        <v>5</v>
      </c>
      <c r="J580" s="150">
        <v>5</v>
      </c>
      <c r="K580" s="150">
        <v>66</v>
      </c>
      <c r="L580" s="20">
        <f t="shared" si="66"/>
        <v>84.75</v>
      </c>
      <c r="M580" s="150" t="str">
        <f t="shared" si="67"/>
        <v>A2</v>
      </c>
    </row>
    <row r="581" spans="1:13" ht="15.75">
      <c r="A581" s="352" t="s">
        <v>587</v>
      </c>
      <c r="B581" s="6"/>
      <c r="C581" s="6"/>
      <c r="D581" s="6"/>
      <c r="E581" s="412">
        <v>42</v>
      </c>
      <c r="F581" s="121"/>
      <c r="G581" s="6"/>
      <c r="H581" s="6"/>
      <c r="I581" s="6"/>
      <c r="J581" s="6"/>
      <c r="K581" s="150">
        <v>39</v>
      </c>
      <c r="L581" s="6"/>
      <c r="M581" s="358"/>
    </row>
    <row r="582" spans="1:13" ht="26.25">
      <c r="A582" s="10" t="s">
        <v>588</v>
      </c>
      <c r="B582" s="10"/>
      <c r="C582" s="359" t="s">
        <v>589</v>
      </c>
      <c r="D582" s="360">
        <f>(F576+F577+F578+F579+F580)</f>
        <v>385.5</v>
      </c>
      <c r="E582" s="360"/>
      <c r="F582" s="359" t="s">
        <v>590</v>
      </c>
      <c r="G582" s="360">
        <f>(D582/500)*100</f>
        <v>77.100000000000009</v>
      </c>
      <c r="H582" s="360"/>
      <c r="I582" s="361"/>
      <c r="J582" s="362" t="s">
        <v>591</v>
      </c>
      <c r="K582" s="362"/>
      <c r="L582" s="242" t="str">
        <f>IF(G582&gt;=91,"A1",IF(G582&gt;=81,"A2",IF(G582&gt;=71,"B1",IF(G582&gt;=61,"B2",IF(G582&gt;=51,"C1",IF(G582&gt;=41,"C2",IF(G582&gt;=33,"D","E")))))))</f>
        <v>B1</v>
      </c>
      <c r="M582" s="242" t="str">
        <f t="shared" ref="M582:M584" si="68">IF(K582&gt;=91,"A1",IF(K582&gt;=81,"A2",IF(K582&gt;=71,"B1",IF(K582&gt;=61,"B2",IF(K582&gt;=51,"C1",IF(K582&gt;=41,"C2",IF(K582&gt;=33,"D","E")))))))</f>
        <v>E</v>
      </c>
    </row>
    <row r="583" spans="1:13" ht="26.25">
      <c r="A583" s="363" t="s">
        <v>592</v>
      </c>
      <c r="B583" s="10"/>
      <c r="C583" s="359" t="s">
        <v>593</v>
      </c>
      <c r="D583" s="360">
        <f>(L576+L577+L578+L579+L580)</f>
        <v>415.75</v>
      </c>
      <c r="E583" s="360"/>
      <c r="F583" s="359" t="s">
        <v>594</v>
      </c>
      <c r="G583" s="360">
        <f>D583/500*100</f>
        <v>83.15</v>
      </c>
      <c r="H583" s="364"/>
      <c r="I583" s="365"/>
      <c r="J583" s="362" t="s">
        <v>595</v>
      </c>
      <c r="K583" s="362"/>
      <c r="L583" s="242" t="str">
        <f>IF(G583&gt;=91,"A1",IF(G583&gt;=81,"A2",IF(G583&gt;=71,"B1",IF(G583&gt;=61,"B2",IF(G583&gt;=51,"C1",IF(G583&gt;=41,"C2",IF(G583&gt;=33,"D","E")))))))</f>
        <v>A2</v>
      </c>
      <c r="M583" s="242" t="str">
        <f t="shared" si="68"/>
        <v>E</v>
      </c>
    </row>
    <row r="584" spans="1:13">
      <c r="A584" s="366" t="s">
        <v>596</v>
      </c>
      <c r="B584" s="366"/>
      <c r="C584" s="366">
        <f>(D582+D583)</f>
        <v>801.25</v>
      </c>
      <c r="D584" s="367"/>
      <c r="E584" s="367"/>
      <c r="F584" s="366" t="s">
        <v>597</v>
      </c>
      <c r="G584" s="366"/>
      <c r="H584" s="366"/>
      <c r="I584" s="368">
        <f>(C584/1000)*100</f>
        <v>80.125</v>
      </c>
      <c r="J584" s="366" t="s">
        <v>598</v>
      </c>
      <c r="K584" s="366"/>
      <c r="L584" s="367" t="str">
        <f>IF(I584&gt;=91,"A1",IF(I584&gt;=81,"A2",IF(I584&gt;=71,"B1",IF(I584&gt;=61,"B2",IF(I584&gt;=51,"C1",IF(I584&gt;=41,"C2",IF(I584&gt;=33,"D","E")))))))</f>
        <v>B1</v>
      </c>
      <c r="M584" s="367" t="str">
        <f t="shared" si="68"/>
        <v>E</v>
      </c>
    </row>
    <row r="585" spans="1:13">
      <c r="A585" s="369" t="s">
        <v>599</v>
      </c>
      <c r="B585" s="370"/>
      <c r="C585" s="370"/>
      <c r="D585" s="370"/>
      <c r="E585" s="370"/>
      <c r="F585" s="370"/>
      <c r="G585" s="370"/>
      <c r="H585" s="370"/>
      <c r="I585" s="370"/>
      <c r="J585" s="370"/>
      <c r="K585" s="370"/>
      <c r="L585" s="370"/>
      <c r="M585" s="371"/>
    </row>
    <row r="586" spans="1:13">
      <c r="A586" s="346" t="s">
        <v>600</v>
      </c>
      <c r="B586" s="242"/>
      <c r="C586" s="242"/>
      <c r="D586" s="242"/>
      <c r="E586" s="242"/>
      <c r="F586" s="242"/>
      <c r="G586" s="242"/>
      <c r="H586" s="242"/>
      <c r="I586" s="242"/>
      <c r="J586" s="242"/>
      <c r="K586" s="242"/>
      <c r="L586" s="242"/>
      <c r="M586" s="347"/>
    </row>
    <row r="587" spans="1:13">
      <c r="A587" s="346" t="s">
        <v>601</v>
      </c>
      <c r="B587" s="242"/>
      <c r="C587" s="242"/>
      <c r="D587" s="242"/>
      <c r="E587" s="242"/>
      <c r="F587" s="242" t="s">
        <v>602</v>
      </c>
      <c r="G587" s="242"/>
      <c r="H587" s="242"/>
      <c r="I587" s="242"/>
      <c r="J587" s="242"/>
      <c r="K587" s="242" t="s">
        <v>603</v>
      </c>
      <c r="L587" s="242"/>
      <c r="M587" s="347"/>
    </row>
    <row r="588" spans="1:13">
      <c r="A588" s="345" t="s">
        <v>604</v>
      </c>
      <c r="B588" s="197"/>
      <c r="C588" s="197"/>
      <c r="D588" s="197"/>
      <c r="E588" s="197"/>
      <c r="F588" s="372" t="s">
        <v>605</v>
      </c>
      <c r="G588" s="372"/>
      <c r="H588" s="372"/>
      <c r="I588" s="372"/>
      <c r="J588" s="372"/>
      <c r="K588" s="372" t="s">
        <v>605</v>
      </c>
      <c r="L588" s="372"/>
      <c r="M588" s="373"/>
    </row>
    <row r="589" spans="1:13">
      <c r="A589" s="346" t="s">
        <v>606</v>
      </c>
      <c r="B589" s="242"/>
      <c r="C589" s="242"/>
      <c r="D589" s="242"/>
      <c r="E589" s="242"/>
      <c r="F589" s="242"/>
      <c r="G589" s="242"/>
      <c r="H589" s="242"/>
      <c r="I589" s="242"/>
      <c r="J589" s="242"/>
      <c r="K589" s="242"/>
      <c r="L589" s="242"/>
      <c r="M589" s="347"/>
    </row>
    <row r="590" spans="1:13">
      <c r="A590" s="346" t="s">
        <v>601</v>
      </c>
      <c r="B590" s="242"/>
      <c r="C590" s="242"/>
      <c r="D590" s="242"/>
      <c r="E590" s="242"/>
      <c r="F590" s="242" t="s">
        <v>602</v>
      </c>
      <c r="G590" s="242"/>
      <c r="H590" s="242"/>
      <c r="I590" s="242"/>
      <c r="J590" s="242"/>
      <c r="K590" s="242" t="s">
        <v>603</v>
      </c>
      <c r="L590" s="242"/>
      <c r="M590" s="347"/>
    </row>
    <row r="591" spans="1:13">
      <c r="A591" s="339" t="s">
        <v>607</v>
      </c>
      <c r="B591" s="340"/>
      <c r="C591" s="340"/>
      <c r="D591" s="340"/>
      <c r="E591" s="340"/>
      <c r="F591" s="242" t="s">
        <v>605</v>
      </c>
      <c r="G591" s="242"/>
      <c r="H591" s="242"/>
      <c r="I591" s="242"/>
      <c r="J591" s="242"/>
      <c r="K591" s="242" t="s">
        <v>605</v>
      </c>
      <c r="L591" s="242"/>
      <c r="M591" s="347"/>
    </row>
    <row r="592" spans="1:13">
      <c r="A592" s="339" t="s">
        <v>608</v>
      </c>
      <c r="B592" s="340"/>
      <c r="C592" s="340"/>
      <c r="D592" s="340"/>
      <c r="E592" s="340"/>
      <c r="F592" s="242" t="s">
        <v>605</v>
      </c>
      <c r="G592" s="242"/>
      <c r="H592" s="242"/>
      <c r="I592" s="242"/>
      <c r="J592" s="242"/>
      <c r="K592" s="242" t="s">
        <v>605</v>
      </c>
      <c r="L592" s="242"/>
      <c r="M592" s="347"/>
    </row>
    <row r="593" spans="1:13">
      <c r="A593" s="336" t="s">
        <v>609</v>
      </c>
      <c r="B593" s="337"/>
      <c r="C593" s="337"/>
      <c r="D593" s="337"/>
      <c r="E593" s="342"/>
      <c r="F593" s="329" t="s">
        <v>605</v>
      </c>
      <c r="G593" s="330"/>
      <c r="H593" s="330"/>
      <c r="I593" s="330"/>
      <c r="J593" s="331"/>
      <c r="K593" s="329" t="s">
        <v>605</v>
      </c>
      <c r="L593" s="330"/>
      <c r="M593" s="335"/>
    </row>
    <row r="594" spans="1:13">
      <c r="A594" s="336" t="s">
        <v>610</v>
      </c>
      <c r="B594" s="337"/>
      <c r="C594" s="337"/>
      <c r="D594" s="337"/>
      <c r="E594" s="342"/>
      <c r="F594" s="329" t="s">
        <v>605</v>
      </c>
      <c r="G594" s="330"/>
      <c r="H594" s="330"/>
      <c r="I594" s="330"/>
      <c r="J594" s="331"/>
      <c r="K594" s="329" t="s">
        <v>605</v>
      </c>
      <c r="L594" s="330"/>
      <c r="M594" s="335"/>
    </row>
    <row r="595" spans="1:13">
      <c r="A595" s="346" t="s">
        <v>611</v>
      </c>
      <c r="B595" s="242"/>
      <c r="C595" s="242"/>
      <c r="D595" s="242"/>
      <c r="E595" s="242"/>
      <c r="F595" s="242"/>
      <c r="G595" s="242"/>
      <c r="H595" s="242"/>
      <c r="I595" s="242"/>
      <c r="J595" s="242"/>
      <c r="K595" s="242"/>
      <c r="L595" s="242"/>
      <c r="M595" s="347"/>
    </row>
    <row r="596" spans="1:13">
      <c r="A596" s="346" t="s">
        <v>601</v>
      </c>
      <c r="B596" s="242"/>
      <c r="C596" s="242"/>
      <c r="D596" s="242"/>
      <c r="E596" s="242"/>
      <c r="F596" s="242" t="s">
        <v>602</v>
      </c>
      <c r="G596" s="242"/>
      <c r="H596" s="242"/>
      <c r="I596" s="242"/>
      <c r="J596" s="242"/>
      <c r="K596" s="242" t="s">
        <v>603</v>
      </c>
      <c r="L596" s="242"/>
      <c r="M596" s="347"/>
    </row>
    <row r="597" spans="1:13">
      <c r="A597" s="345" t="s">
        <v>555</v>
      </c>
      <c r="B597" s="197"/>
      <c r="C597" s="197"/>
      <c r="D597" s="197"/>
      <c r="E597" s="197"/>
      <c r="F597" s="197"/>
      <c r="G597" s="372">
        <v>140</v>
      </c>
      <c r="H597" s="372"/>
      <c r="I597" s="372"/>
      <c r="J597" s="372"/>
      <c r="K597" s="372"/>
      <c r="L597" s="372"/>
      <c r="M597" s="373"/>
    </row>
    <row r="598" spans="1:13">
      <c r="A598" s="352" t="s">
        <v>612</v>
      </c>
      <c r="B598" s="329" t="s">
        <v>613</v>
      </c>
      <c r="C598" s="330"/>
      <c r="D598" s="330"/>
      <c r="E598" s="330"/>
      <c r="F598" s="330"/>
      <c r="G598" s="330"/>
      <c r="H598" s="330"/>
      <c r="I598" s="330"/>
      <c r="J598" s="330"/>
      <c r="K598" s="330"/>
      <c r="L598" s="330"/>
      <c r="M598" s="335"/>
    </row>
    <row r="599" spans="1:13">
      <c r="A599" s="352" t="s">
        <v>614</v>
      </c>
      <c r="B599" s="329" t="s">
        <v>641</v>
      </c>
      <c r="C599" s="374"/>
      <c r="D599" s="374"/>
      <c r="E599" s="374"/>
      <c r="F599" s="374"/>
      <c r="G599" s="374"/>
      <c r="H599" s="374"/>
      <c r="I599" s="374"/>
      <c r="J599" s="374"/>
      <c r="K599" s="374"/>
      <c r="L599" s="374"/>
      <c r="M599" s="375"/>
    </row>
    <row r="600" spans="1:13">
      <c r="A600" s="346" t="s">
        <v>616</v>
      </c>
      <c r="B600" s="242"/>
      <c r="C600" s="242"/>
      <c r="D600" s="372"/>
      <c r="E600" s="372"/>
      <c r="F600" s="372"/>
      <c r="G600" s="372"/>
      <c r="H600" s="372"/>
      <c r="I600" s="372"/>
      <c r="J600" s="242" t="s">
        <v>617</v>
      </c>
      <c r="K600" s="242"/>
      <c r="L600" s="242"/>
      <c r="M600" s="347"/>
    </row>
    <row r="601" spans="1:13">
      <c r="A601" s="346"/>
      <c r="B601" s="242"/>
      <c r="C601" s="242"/>
      <c r="D601" s="372"/>
      <c r="E601" s="372"/>
      <c r="F601" s="372"/>
      <c r="G601" s="372"/>
      <c r="H601" s="372"/>
      <c r="I601" s="372"/>
      <c r="J601" s="242"/>
      <c r="K601" s="242"/>
      <c r="L601" s="242"/>
      <c r="M601" s="347"/>
    </row>
    <row r="602" spans="1:13">
      <c r="A602" s="346"/>
      <c r="B602" s="242"/>
      <c r="C602" s="242"/>
      <c r="D602" s="372"/>
      <c r="E602" s="372"/>
      <c r="F602" s="372"/>
      <c r="G602" s="372"/>
      <c r="H602" s="372"/>
      <c r="I602" s="372"/>
      <c r="J602" s="242"/>
      <c r="K602" s="242"/>
      <c r="L602" s="242"/>
      <c r="M602" s="347"/>
    </row>
    <row r="603" spans="1:13">
      <c r="A603" s="346"/>
      <c r="B603" s="242"/>
      <c r="C603" s="242"/>
      <c r="D603" s="372"/>
      <c r="E603" s="372"/>
      <c r="F603" s="372"/>
      <c r="G603" s="372"/>
      <c r="H603" s="372"/>
      <c r="I603" s="372"/>
      <c r="J603" s="242"/>
      <c r="K603" s="242"/>
      <c r="L603" s="242"/>
      <c r="M603" s="347"/>
    </row>
    <row r="604" spans="1:13">
      <c r="A604" s="376" t="s">
        <v>618</v>
      </c>
      <c r="B604" s="377"/>
      <c r="C604" s="377"/>
      <c r="D604" s="377"/>
      <c r="E604" s="377"/>
      <c r="F604" s="377"/>
      <c r="G604" s="377"/>
      <c r="H604" s="378" t="s">
        <v>619</v>
      </c>
      <c r="I604" s="379"/>
      <c r="J604" s="379"/>
      <c r="K604" s="379"/>
      <c r="L604" s="379"/>
      <c r="M604" s="380"/>
    </row>
    <row r="605" spans="1:13">
      <c r="A605" s="381" t="s">
        <v>620</v>
      </c>
      <c r="B605" s="377" t="s">
        <v>416</v>
      </c>
      <c r="C605" s="377"/>
      <c r="D605" s="382" t="s">
        <v>620</v>
      </c>
      <c r="E605" s="383"/>
      <c r="F605" s="377" t="s">
        <v>416</v>
      </c>
      <c r="G605" s="377"/>
      <c r="H605" s="384"/>
      <c r="I605" s="384"/>
      <c r="J605" s="385" t="s">
        <v>621</v>
      </c>
      <c r="K605" s="384"/>
      <c r="L605" s="385" t="s">
        <v>416</v>
      </c>
      <c r="M605" s="386"/>
    </row>
    <row r="606" spans="1:13">
      <c r="A606" s="387" t="s">
        <v>622</v>
      </c>
      <c r="B606" s="388" t="s">
        <v>623</v>
      </c>
      <c r="C606" s="388"/>
      <c r="D606" s="388" t="s">
        <v>624</v>
      </c>
      <c r="E606" s="388"/>
      <c r="F606" s="388" t="s">
        <v>625</v>
      </c>
      <c r="G606" s="388"/>
      <c r="H606" s="384"/>
      <c r="I606" s="384"/>
      <c r="J606" s="389">
        <v>3</v>
      </c>
      <c r="K606" s="390"/>
      <c r="L606" s="383" t="s">
        <v>605</v>
      </c>
      <c r="M606" s="386"/>
    </row>
    <row r="607" spans="1:13">
      <c r="A607" s="387" t="s">
        <v>626</v>
      </c>
      <c r="B607" s="388" t="s">
        <v>627</v>
      </c>
      <c r="C607" s="388"/>
      <c r="D607" s="388" t="s">
        <v>628</v>
      </c>
      <c r="E607" s="388"/>
      <c r="F607" s="388" t="s">
        <v>629</v>
      </c>
      <c r="G607" s="388"/>
      <c r="H607" s="384"/>
      <c r="I607" s="384"/>
      <c r="J607" s="389">
        <v>2</v>
      </c>
      <c r="K607" s="390"/>
      <c r="L607" s="383" t="s">
        <v>630</v>
      </c>
      <c r="M607" s="386"/>
    </row>
    <row r="608" spans="1:13">
      <c r="A608" s="387" t="s">
        <v>631</v>
      </c>
      <c r="B608" s="388" t="s">
        <v>632</v>
      </c>
      <c r="C608" s="388"/>
      <c r="D608" s="388" t="s">
        <v>633</v>
      </c>
      <c r="E608" s="388"/>
      <c r="F608" s="388" t="s">
        <v>634</v>
      </c>
      <c r="G608" s="388"/>
      <c r="H608" s="384"/>
      <c r="I608" s="384"/>
      <c r="J608" s="389">
        <v>1</v>
      </c>
      <c r="K608" s="390"/>
      <c r="L608" s="383" t="s">
        <v>635</v>
      </c>
      <c r="M608" s="386"/>
    </row>
    <row r="609" spans="1:13" ht="15.75" thickBot="1">
      <c r="A609" s="391" t="s">
        <v>636</v>
      </c>
      <c r="B609" s="392" t="s">
        <v>637</v>
      </c>
      <c r="C609" s="392"/>
      <c r="D609" s="392" t="s">
        <v>638</v>
      </c>
      <c r="E609" s="392"/>
      <c r="F609" s="392" t="s">
        <v>639</v>
      </c>
      <c r="G609" s="392"/>
      <c r="H609" s="393"/>
      <c r="I609" s="393"/>
      <c r="J609" s="393"/>
      <c r="K609" s="393"/>
      <c r="L609" s="393"/>
      <c r="M609" s="394"/>
    </row>
    <row r="610" spans="1:13" ht="15.75" thickBot="1"/>
    <row r="611" spans="1:13" ht="15.75">
      <c r="A611" s="320"/>
      <c r="B611" s="321" t="s">
        <v>558</v>
      </c>
      <c r="C611" s="321"/>
      <c r="D611" s="321"/>
      <c r="E611" s="321"/>
      <c r="F611" s="321"/>
      <c r="G611" s="321"/>
      <c r="H611" s="321"/>
      <c r="I611" s="322"/>
      <c r="J611" s="323" t="s">
        <v>559</v>
      </c>
      <c r="K611" s="321"/>
      <c r="L611" s="321"/>
      <c r="M611" s="324"/>
    </row>
    <row r="612" spans="1:13" ht="21">
      <c r="A612" s="325" t="s">
        <v>560</v>
      </c>
      <c r="B612" s="201"/>
      <c r="C612" s="201"/>
      <c r="D612" s="201"/>
      <c r="E612" s="201"/>
      <c r="F612" s="201"/>
      <c r="G612" s="201"/>
      <c r="H612" s="201"/>
      <c r="I612" s="201"/>
      <c r="J612" s="201"/>
      <c r="K612" s="201"/>
      <c r="L612" s="201"/>
      <c r="M612" s="202"/>
    </row>
    <row r="613" spans="1:13" ht="21">
      <c r="A613" s="326"/>
      <c r="B613" s="327" t="s">
        <v>561</v>
      </c>
      <c r="C613" s="327"/>
      <c r="D613" s="327"/>
      <c r="E613" s="328"/>
      <c r="F613" s="297" t="s">
        <v>562</v>
      </c>
      <c r="G613" s="297"/>
      <c r="H613" s="329" t="s">
        <v>563</v>
      </c>
      <c r="I613" s="330"/>
      <c r="J613" s="331"/>
      <c r="K613" s="332" t="s">
        <v>564</v>
      </c>
      <c r="L613" s="10"/>
      <c r="M613" s="333"/>
    </row>
    <row r="614" spans="1:13">
      <c r="A614" s="334" t="s">
        <v>565</v>
      </c>
      <c r="B614" s="330"/>
      <c r="C614" s="330"/>
      <c r="D614" s="330"/>
      <c r="E614" s="330"/>
      <c r="F614" s="330"/>
      <c r="G614" s="330"/>
      <c r="H614" s="330"/>
      <c r="I614" s="330"/>
      <c r="J614" s="330"/>
      <c r="K614" s="330"/>
      <c r="L614" s="330"/>
      <c r="M614" s="335"/>
    </row>
    <row r="615" spans="1:13">
      <c r="A615" s="336" t="s">
        <v>566</v>
      </c>
      <c r="B615" s="337"/>
      <c r="C615" s="337"/>
      <c r="D615" s="337"/>
      <c r="E615" s="337"/>
      <c r="F615" s="337"/>
      <c r="G615" s="337"/>
      <c r="H615" s="337"/>
      <c r="I615" s="337"/>
      <c r="J615" s="337"/>
      <c r="K615" s="337"/>
      <c r="L615" s="337"/>
      <c r="M615" s="338"/>
    </row>
    <row r="616" spans="1:13">
      <c r="A616" s="339" t="s">
        <v>567</v>
      </c>
      <c r="B616" s="340"/>
      <c r="C616" s="341" t="s">
        <v>191</v>
      </c>
      <c r="D616" s="337"/>
      <c r="E616" s="337"/>
      <c r="F616" s="337"/>
      <c r="G616" s="342"/>
      <c r="H616" s="148" t="s">
        <v>569</v>
      </c>
      <c r="I616" s="343"/>
      <c r="J616" s="197">
        <v>14</v>
      </c>
      <c r="K616" s="197"/>
      <c r="L616" s="197"/>
      <c r="M616" s="198"/>
    </row>
    <row r="617" spans="1:13">
      <c r="A617" s="339" t="s">
        <v>570</v>
      </c>
      <c r="B617" s="340"/>
      <c r="C617" s="341" t="s">
        <v>3</v>
      </c>
      <c r="D617" s="337"/>
      <c r="E617" s="337"/>
      <c r="F617" s="337"/>
      <c r="G617" s="342"/>
      <c r="H617" s="148" t="s">
        <v>571</v>
      </c>
      <c r="I617" s="343"/>
      <c r="J617" s="197" t="s">
        <v>193</v>
      </c>
      <c r="K617" s="197"/>
      <c r="L617" s="197"/>
      <c r="M617" s="198"/>
    </row>
    <row r="618" spans="1:13">
      <c r="A618" s="339" t="s">
        <v>572</v>
      </c>
      <c r="B618" s="340"/>
      <c r="C618" s="344">
        <v>39791</v>
      </c>
      <c r="D618" s="337"/>
      <c r="E618" s="337"/>
      <c r="F618" s="337"/>
      <c r="G618" s="342"/>
      <c r="H618" s="148" t="s">
        <v>573</v>
      </c>
      <c r="I618" s="343"/>
      <c r="J618" s="197">
        <v>9596789979</v>
      </c>
      <c r="K618" s="197"/>
      <c r="L618" s="197"/>
      <c r="M618" s="198"/>
    </row>
    <row r="619" spans="1:13">
      <c r="A619" s="339" t="s">
        <v>574</v>
      </c>
      <c r="B619" s="340"/>
      <c r="C619" s="341" t="s">
        <v>196</v>
      </c>
      <c r="D619" s="337"/>
      <c r="E619" s="337"/>
      <c r="F619" s="337"/>
      <c r="G619" s="342"/>
      <c r="H619" s="345" t="s">
        <v>466</v>
      </c>
      <c r="I619" s="197"/>
      <c r="J619" s="197" t="s">
        <v>197</v>
      </c>
      <c r="K619" s="197"/>
      <c r="L619" s="197"/>
      <c r="M619" s="198"/>
    </row>
    <row r="620" spans="1:13">
      <c r="A620" s="346" t="s">
        <v>576</v>
      </c>
      <c r="B620" s="242"/>
      <c r="C620" s="242"/>
      <c r="D620" s="242"/>
      <c r="E620" s="242"/>
      <c r="F620" s="242"/>
      <c r="G620" s="242"/>
      <c r="H620" s="242"/>
      <c r="I620" s="242"/>
      <c r="J620" s="242"/>
      <c r="K620" s="242"/>
      <c r="L620" s="242"/>
      <c r="M620" s="347"/>
    </row>
    <row r="621" spans="1:13">
      <c r="A621" s="348" t="s">
        <v>577</v>
      </c>
      <c r="B621" s="242" t="s">
        <v>578</v>
      </c>
      <c r="C621" s="242"/>
      <c r="D621" s="242"/>
      <c r="E621" s="242"/>
      <c r="F621" s="242"/>
      <c r="G621" s="242"/>
      <c r="H621" s="242" t="s">
        <v>579</v>
      </c>
      <c r="I621" s="242"/>
      <c r="J621" s="242"/>
      <c r="K621" s="242"/>
      <c r="L621" s="242"/>
      <c r="M621" s="347"/>
    </row>
    <row r="622" spans="1:13" ht="30">
      <c r="A622" s="348"/>
      <c r="B622" s="349" t="s">
        <v>580</v>
      </c>
      <c r="C622" s="349" t="s">
        <v>581</v>
      </c>
      <c r="D622" s="349" t="s">
        <v>582</v>
      </c>
      <c r="E622" s="349" t="s">
        <v>583</v>
      </c>
      <c r="F622" s="349">
        <v>100</v>
      </c>
      <c r="G622" s="350" t="s">
        <v>403</v>
      </c>
      <c r="H622" s="349" t="s">
        <v>584</v>
      </c>
      <c r="I622" s="349" t="s">
        <v>581</v>
      </c>
      <c r="J622" s="349" t="s">
        <v>582</v>
      </c>
      <c r="K622" s="349" t="s">
        <v>585</v>
      </c>
      <c r="L622" s="349">
        <v>100</v>
      </c>
      <c r="M622" s="351" t="s">
        <v>403</v>
      </c>
    </row>
    <row r="623" spans="1:13">
      <c r="A623" s="352" t="s">
        <v>417</v>
      </c>
      <c r="B623" s="399">
        <v>5.25</v>
      </c>
      <c r="C623" s="76">
        <v>3</v>
      </c>
      <c r="D623" s="76">
        <v>3</v>
      </c>
      <c r="E623" s="399">
        <v>42.5</v>
      </c>
      <c r="F623" s="354">
        <f t="shared" ref="F623" si="69">SUM(B623:E623)</f>
        <v>53.75</v>
      </c>
      <c r="G623" s="150" t="str">
        <f t="shared" ref="G623:G627" si="70">IF(F623&gt;=91,"A1",IF(F623&gt;=81,"A2",IF(F623&gt;=71,"B1",IF(F623&gt;=61,"B2",IF(F623&gt;=51,"C1",IF(F623&gt;=41,"C2",IF(F623&gt;=33,"D","E")))))))</f>
        <v>C1</v>
      </c>
      <c r="H623" s="150">
        <v>6.25</v>
      </c>
      <c r="I623" s="150">
        <v>3.5</v>
      </c>
      <c r="J623" s="150">
        <v>2.5</v>
      </c>
      <c r="K623" s="20">
        <v>32</v>
      </c>
      <c r="L623" s="20">
        <f>SUM(H623:K623)</f>
        <v>44.25</v>
      </c>
      <c r="M623" s="150" t="str">
        <f t="shared" ref="M623:M627" si="71">IF(L623&gt;=91,"A1",IF(L623&gt;=81,"A2",IF(L623&gt;=71,"B1",IF(L623&gt;=61,"B2",IF(L623&gt;=51,"C1",IF(L623&gt;=41,"C2",IF(L623&gt;=33,"D","E")))))))</f>
        <v>C2</v>
      </c>
    </row>
    <row r="624" spans="1:13">
      <c r="A624" s="352" t="s">
        <v>418</v>
      </c>
      <c r="B624" s="399">
        <v>5.75</v>
      </c>
      <c r="C624" s="76">
        <v>4</v>
      </c>
      <c r="D624" s="28">
        <v>4</v>
      </c>
      <c r="E624" s="76">
        <v>48</v>
      </c>
      <c r="F624" s="354">
        <f t="shared" ref="F624:F627" si="72">(B624+C624+D624+E624)</f>
        <v>61.75</v>
      </c>
      <c r="G624" s="150" t="str">
        <f t="shared" si="70"/>
        <v>B2</v>
      </c>
      <c r="H624" s="150">
        <v>6.25</v>
      </c>
      <c r="I624" s="150">
        <v>4</v>
      </c>
      <c r="J624" s="150">
        <v>3</v>
      </c>
      <c r="K624" s="150">
        <v>41</v>
      </c>
      <c r="L624" s="20">
        <f t="shared" ref="L624:L627" si="73">SUM(H624:K624)</f>
        <v>54.25</v>
      </c>
      <c r="M624" s="150" t="str">
        <f t="shared" si="71"/>
        <v>C1</v>
      </c>
    </row>
    <row r="625" spans="1:13">
      <c r="A625" s="352" t="s">
        <v>586</v>
      </c>
      <c r="B625" s="76">
        <v>3.5</v>
      </c>
      <c r="C625" s="76">
        <v>3.5</v>
      </c>
      <c r="D625" s="76">
        <v>4</v>
      </c>
      <c r="E625" s="76">
        <v>27.5</v>
      </c>
      <c r="F625" s="76">
        <f t="shared" si="72"/>
        <v>38.5</v>
      </c>
      <c r="G625" s="150" t="str">
        <f t="shared" si="70"/>
        <v>D</v>
      </c>
      <c r="H625" s="150">
        <v>3.5</v>
      </c>
      <c r="I625" s="150">
        <v>3</v>
      </c>
      <c r="J625" s="150">
        <v>2</v>
      </c>
      <c r="K625" s="150">
        <v>22</v>
      </c>
      <c r="L625" s="20">
        <f t="shared" si="73"/>
        <v>30.5</v>
      </c>
      <c r="M625" s="150" t="str">
        <f t="shared" si="71"/>
        <v>E</v>
      </c>
    </row>
    <row r="626" spans="1:13" ht="15.75">
      <c r="A626" s="352" t="s">
        <v>420</v>
      </c>
      <c r="B626" s="76">
        <v>4.5</v>
      </c>
      <c r="C626" s="76">
        <v>3</v>
      </c>
      <c r="D626" s="76">
        <v>2</v>
      </c>
      <c r="E626" s="76">
        <v>31</v>
      </c>
      <c r="F626" s="76">
        <f t="shared" si="72"/>
        <v>40.5</v>
      </c>
      <c r="G626" s="150" t="str">
        <f t="shared" si="70"/>
        <v>D</v>
      </c>
      <c r="H626" s="86">
        <v>2.75</v>
      </c>
      <c r="I626" s="400">
        <v>3</v>
      </c>
      <c r="J626" s="20">
        <v>2</v>
      </c>
      <c r="K626" s="121">
        <v>28</v>
      </c>
      <c r="L626" s="20">
        <f t="shared" si="73"/>
        <v>35.75</v>
      </c>
      <c r="M626" s="150" t="str">
        <f t="shared" si="71"/>
        <v>D</v>
      </c>
    </row>
    <row r="627" spans="1:13" ht="15.75">
      <c r="A627" s="352" t="s">
        <v>470</v>
      </c>
      <c r="B627" s="76">
        <v>3.75</v>
      </c>
      <c r="C627" s="76">
        <v>3</v>
      </c>
      <c r="D627" s="76">
        <v>3</v>
      </c>
      <c r="E627" s="76">
        <v>19</v>
      </c>
      <c r="F627" s="354">
        <f t="shared" si="72"/>
        <v>28.75</v>
      </c>
      <c r="G627" s="150" t="str">
        <f t="shared" si="70"/>
        <v>E</v>
      </c>
      <c r="H627" s="86">
        <v>4</v>
      </c>
      <c r="I627" s="150">
        <v>3.5</v>
      </c>
      <c r="J627" s="150">
        <v>3.5</v>
      </c>
      <c r="K627" s="150">
        <v>22.5</v>
      </c>
      <c r="L627" s="20">
        <f t="shared" si="73"/>
        <v>33.5</v>
      </c>
      <c r="M627" s="150" t="str">
        <f t="shared" si="71"/>
        <v>D</v>
      </c>
    </row>
    <row r="628" spans="1:13">
      <c r="A628" s="352" t="s">
        <v>587</v>
      </c>
      <c r="B628" s="6"/>
      <c r="C628" s="6"/>
      <c r="D628" s="6"/>
      <c r="E628" s="357">
        <v>24</v>
      </c>
      <c r="F628" s="121"/>
      <c r="G628" s="6"/>
      <c r="H628" s="6"/>
      <c r="I628" s="150"/>
      <c r="J628" s="150"/>
      <c r="K628" s="150">
        <v>35.5</v>
      </c>
      <c r="L628" s="6"/>
      <c r="M628" s="358"/>
    </row>
    <row r="629" spans="1:13" ht="26.25">
      <c r="A629" s="10" t="s">
        <v>588</v>
      </c>
      <c r="B629" s="10"/>
      <c r="C629" s="359" t="s">
        <v>589</v>
      </c>
      <c r="D629" s="360">
        <f>(F623+F624+F625+F626+F627)</f>
        <v>223.25</v>
      </c>
      <c r="E629" s="360"/>
      <c r="F629" s="359" t="s">
        <v>590</v>
      </c>
      <c r="G629" s="360">
        <f>(D629/500)*100</f>
        <v>44.65</v>
      </c>
      <c r="H629" s="360"/>
      <c r="I629" s="361"/>
      <c r="J629" s="362" t="s">
        <v>591</v>
      </c>
      <c r="K629" s="362"/>
      <c r="L629" s="242" t="str">
        <f>IF(G629&gt;=91,"A1",IF(G629&gt;=81,"A2",IF(G629&gt;=71,"B1",IF(G629&gt;=61,"B2",IF(G629&gt;=51,"C1",IF(G629&gt;=41,"C2",IF(G629&gt;=33,"D","E")))))))</f>
        <v>C2</v>
      </c>
      <c r="M629" s="242" t="str">
        <f t="shared" ref="M629:M631" si="74">IF(K629&gt;=91,"A1",IF(K629&gt;=81,"A2",IF(K629&gt;=71,"B1",IF(K629&gt;=61,"B2",IF(K629&gt;=51,"C1",IF(K629&gt;=41,"C2",IF(K629&gt;=33,"D","E")))))))</f>
        <v>E</v>
      </c>
    </row>
    <row r="630" spans="1:13" ht="26.25">
      <c r="A630" s="363" t="s">
        <v>592</v>
      </c>
      <c r="B630" s="10"/>
      <c r="C630" s="359" t="s">
        <v>593</v>
      </c>
      <c r="D630" s="360">
        <f>(L623+L624+L625+L626+L627)</f>
        <v>198.25</v>
      </c>
      <c r="E630" s="360"/>
      <c r="F630" s="359" t="s">
        <v>594</v>
      </c>
      <c r="G630" s="360">
        <f>D630/500*100</f>
        <v>39.65</v>
      </c>
      <c r="H630" s="364"/>
      <c r="I630" s="365"/>
      <c r="J630" s="362" t="s">
        <v>595</v>
      </c>
      <c r="K630" s="362"/>
      <c r="L630" s="242" t="str">
        <f>IF(G630&gt;=91,"A1",IF(G630&gt;=81,"A2",IF(G630&gt;=71,"B1",IF(G630&gt;=61,"B2",IF(G630&gt;=51,"C1",IF(G630&gt;=41,"C2",IF(G630&gt;=33,"D","E")))))))</f>
        <v>D</v>
      </c>
      <c r="M630" s="242" t="str">
        <f t="shared" si="74"/>
        <v>E</v>
      </c>
    </row>
    <row r="631" spans="1:13">
      <c r="A631" s="366" t="s">
        <v>596</v>
      </c>
      <c r="B631" s="366"/>
      <c r="C631" s="366">
        <f>(D629+D630)</f>
        <v>421.5</v>
      </c>
      <c r="D631" s="367"/>
      <c r="E631" s="367"/>
      <c r="F631" s="366" t="s">
        <v>597</v>
      </c>
      <c r="G631" s="366"/>
      <c r="H631" s="366"/>
      <c r="I631" s="366">
        <f>(C631/1000)*100</f>
        <v>42.15</v>
      </c>
      <c r="J631" s="366" t="s">
        <v>598</v>
      </c>
      <c r="K631" s="366"/>
      <c r="L631" s="367" t="str">
        <f>IF(I631&gt;=91,"A1",IF(I631&gt;=81,"A2",IF(I631&gt;=71,"B1",IF(I631&gt;=61,"B2",IF(I631&gt;=51,"C1",IF(I631&gt;=41,"C2",IF(I631&gt;=33,"D","E")))))))</f>
        <v>C2</v>
      </c>
      <c r="M631" s="367" t="str">
        <f t="shared" si="74"/>
        <v>E</v>
      </c>
    </row>
    <row r="632" spans="1:13">
      <c r="A632" s="369" t="s">
        <v>599</v>
      </c>
      <c r="B632" s="370"/>
      <c r="C632" s="370"/>
      <c r="D632" s="370"/>
      <c r="E632" s="370"/>
      <c r="F632" s="370"/>
      <c r="G632" s="370"/>
      <c r="H632" s="370"/>
      <c r="I632" s="370"/>
      <c r="J632" s="370"/>
      <c r="K632" s="370"/>
      <c r="L632" s="370"/>
      <c r="M632" s="371"/>
    </row>
    <row r="633" spans="1:13">
      <c r="A633" s="346" t="s">
        <v>600</v>
      </c>
      <c r="B633" s="242"/>
      <c r="C633" s="242"/>
      <c r="D633" s="242"/>
      <c r="E633" s="242"/>
      <c r="F633" s="242"/>
      <c r="G633" s="242"/>
      <c r="H633" s="242"/>
      <c r="I633" s="242"/>
      <c r="J633" s="242"/>
      <c r="K633" s="242"/>
      <c r="L633" s="242"/>
      <c r="M633" s="347"/>
    </row>
    <row r="634" spans="1:13">
      <c r="A634" s="346" t="s">
        <v>601</v>
      </c>
      <c r="B634" s="242"/>
      <c r="C634" s="242"/>
      <c r="D634" s="242"/>
      <c r="E634" s="242"/>
      <c r="F634" s="242" t="s">
        <v>602</v>
      </c>
      <c r="G634" s="242"/>
      <c r="H634" s="242"/>
      <c r="I634" s="242"/>
      <c r="J634" s="242"/>
      <c r="K634" s="242" t="s">
        <v>603</v>
      </c>
      <c r="L634" s="242"/>
      <c r="M634" s="347"/>
    </row>
    <row r="635" spans="1:13">
      <c r="A635" s="345" t="s">
        <v>604</v>
      </c>
      <c r="B635" s="197"/>
      <c r="C635" s="197"/>
      <c r="D635" s="197"/>
      <c r="E635" s="197"/>
      <c r="F635" s="242" t="s">
        <v>605</v>
      </c>
      <c r="G635" s="242"/>
      <c r="H635" s="242"/>
      <c r="I635" s="242"/>
      <c r="J635" s="242"/>
      <c r="K635" s="242" t="s">
        <v>605</v>
      </c>
      <c r="L635" s="242"/>
      <c r="M635" s="347"/>
    </row>
    <row r="636" spans="1:13">
      <c r="A636" s="346" t="s">
        <v>606</v>
      </c>
      <c r="B636" s="242"/>
      <c r="C636" s="242"/>
      <c r="D636" s="242"/>
      <c r="E636" s="242"/>
      <c r="F636" s="242"/>
      <c r="G636" s="242"/>
      <c r="H636" s="242"/>
      <c r="I636" s="242"/>
      <c r="J636" s="242"/>
      <c r="K636" s="242"/>
      <c r="L636" s="242"/>
      <c r="M636" s="347"/>
    </row>
    <row r="637" spans="1:13">
      <c r="A637" s="346" t="s">
        <v>601</v>
      </c>
      <c r="B637" s="242"/>
      <c r="C637" s="242"/>
      <c r="D637" s="242"/>
      <c r="E637" s="242"/>
      <c r="F637" s="242" t="s">
        <v>602</v>
      </c>
      <c r="G637" s="242"/>
      <c r="H637" s="242"/>
      <c r="I637" s="242"/>
      <c r="J637" s="242"/>
      <c r="K637" s="242" t="s">
        <v>603</v>
      </c>
      <c r="L637" s="242"/>
      <c r="M637" s="347"/>
    </row>
    <row r="638" spans="1:13">
      <c r="A638" s="339" t="s">
        <v>607</v>
      </c>
      <c r="B638" s="340"/>
      <c r="C638" s="340"/>
      <c r="D638" s="340"/>
      <c r="E638" s="340"/>
      <c r="F638" s="242" t="s">
        <v>630</v>
      </c>
      <c r="G638" s="242"/>
      <c r="H638" s="242"/>
      <c r="I638" s="242"/>
      <c r="J638" s="242"/>
      <c r="K638" s="242" t="s">
        <v>630</v>
      </c>
      <c r="L638" s="242"/>
      <c r="M638" s="347"/>
    </row>
    <row r="639" spans="1:13">
      <c r="A639" s="339" t="s">
        <v>608</v>
      </c>
      <c r="B639" s="340"/>
      <c r="C639" s="340"/>
      <c r="D639" s="340"/>
      <c r="E639" s="340"/>
      <c r="F639" s="242" t="s">
        <v>630</v>
      </c>
      <c r="G639" s="242"/>
      <c r="H639" s="242"/>
      <c r="I639" s="242"/>
      <c r="J639" s="242"/>
      <c r="K639" s="242" t="s">
        <v>630</v>
      </c>
      <c r="L639" s="242"/>
      <c r="M639" s="347"/>
    </row>
    <row r="640" spans="1:13">
      <c r="A640" s="336" t="s">
        <v>609</v>
      </c>
      <c r="B640" s="337"/>
      <c r="C640" s="337"/>
      <c r="D640" s="337"/>
      <c r="E640" s="342"/>
      <c r="F640" s="329" t="s">
        <v>605</v>
      </c>
      <c r="G640" s="330"/>
      <c r="H640" s="330"/>
      <c r="I640" s="330"/>
      <c r="J640" s="331"/>
      <c r="K640" s="329" t="s">
        <v>605</v>
      </c>
      <c r="L640" s="330"/>
      <c r="M640" s="335"/>
    </row>
    <row r="641" spans="1:13">
      <c r="A641" s="336" t="s">
        <v>610</v>
      </c>
      <c r="B641" s="337"/>
      <c r="C641" s="337"/>
      <c r="D641" s="337"/>
      <c r="E641" s="342"/>
      <c r="F641" s="329" t="s">
        <v>605</v>
      </c>
      <c r="G641" s="330"/>
      <c r="H641" s="330"/>
      <c r="I641" s="330"/>
      <c r="J641" s="331"/>
      <c r="K641" s="329" t="s">
        <v>605</v>
      </c>
      <c r="L641" s="330"/>
      <c r="M641" s="335"/>
    </row>
    <row r="642" spans="1:13">
      <c r="A642" s="346" t="s">
        <v>611</v>
      </c>
      <c r="B642" s="242"/>
      <c r="C642" s="242"/>
      <c r="D642" s="242"/>
      <c r="E642" s="242"/>
      <c r="F642" s="242"/>
      <c r="G642" s="242"/>
      <c r="H642" s="242"/>
      <c r="I642" s="242"/>
      <c r="J642" s="242"/>
      <c r="K642" s="242"/>
      <c r="L642" s="242"/>
      <c r="M642" s="347"/>
    </row>
    <row r="643" spans="1:13">
      <c r="A643" s="346" t="s">
        <v>601</v>
      </c>
      <c r="B643" s="242"/>
      <c r="C643" s="242"/>
      <c r="D643" s="242"/>
      <c r="E643" s="242"/>
      <c r="F643" s="242" t="s">
        <v>602</v>
      </c>
      <c r="G643" s="242"/>
      <c r="H643" s="242"/>
      <c r="I643" s="242"/>
      <c r="J643" s="242"/>
      <c r="K643" s="242" t="s">
        <v>603</v>
      </c>
      <c r="L643" s="242"/>
      <c r="M643" s="347"/>
    </row>
    <row r="644" spans="1:13">
      <c r="A644" s="345" t="s">
        <v>555</v>
      </c>
      <c r="B644" s="197"/>
      <c r="C644" s="197"/>
      <c r="D644" s="197"/>
      <c r="E644" s="197"/>
      <c r="F644" s="197"/>
      <c r="G644" s="372">
        <v>101</v>
      </c>
      <c r="H644" s="372"/>
      <c r="I644" s="372"/>
      <c r="J644" s="372"/>
      <c r="K644" s="372"/>
      <c r="L644" s="372"/>
      <c r="M644" s="373"/>
    </row>
    <row r="645" spans="1:13">
      <c r="A645" s="352" t="s">
        <v>612</v>
      </c>
      <c r="B645" s="329" t="s">
        <v>640</v>
      </c>
      <c r="C645" s="330"/>
      <c r="D645" s="330"/>
      <c r="E645" s="330"/>
      <c r="F645" s="330"/>
      <c r="G645" s="330"/>
      <c r="H645" s="330"/>
      <c r="I645" s="330"/>
      <c r="J645" s="330"/>
      <c r="K645" s="330"/>
      <c r="L645" s="330"/>
      <c r="M645" s="335"/>
    </row>
    <row r="646" spans="1:13">
      <c r="A646" s="352" t="s">
        <v>614</v>
      </c>
      <c r="B646" s="329" t="s">
        <v>641</v>
      </c>
      <c r="C646" s="374"/>
      <c r="D646" s="374"/>
      <c r="E646" s="374"/>
      <c r="F646" s="374"/>
      <c r="G646" s="374"/>
      <c r="H646" s="374"/>
      <c r="I646" s="374"/>
      <c r="J646" s="374"/>
      <c r="K646" s="374"/>
      <c r="L646" s="374"/>
      <c r="M646" s="375"/>
    </row>
    <row r="647" spans="1:13">
      <c r="A647" s="346" t="s">
        <v>616</v>
      </c>
      <c r="B647" s="242"/>
      <c r="C647" s="242"/>
      <c r="D647" s="372"/>
      <c r="E647" s="372"/>
      <c r="F647" s="372"/>
      <c r="G647" s="372"/>
      <c r="H647" s="372"/>
      <c r="I647" s="372"/>
      <c r="J647" s="242" t="s">
        <v>617</v>
      </c>
      <c r="K647" s="242"/>
      <c r="L647" s="242"/>
      <c r="M647" s="347"/>
    </row>
    <row r="648" spans="1:13">
      <c r="A648" s="346"/>
      <c r="B648" s="242"/>
      <c r="C648" s="242"/>
      <c r="D648" s="372"/>
      <c r="E648" s="372"/>
      <c r="F648" s="372"/>
      <c r="G648" s="372"/>
      <c r="H648" s="372"/>
      <c r="I648" s="372"/>
      <c r="J648" s="242"/>
      <c r="K648" s="242"/>
      <c r="L648" s="242"/>
      <c r="M648" s="347"/>
    </row>
    <row r="649" spans="1:13">
      <c r="A649" s="346"/>
      <c r="B649" s="242"/>
      <c r="C649" s="242"/>
      <c r="D649" s="372"/>
      <c r="E649" s="372"/>
      <c r="F649" s="372"/>
      <c r="G649" s="372"/>
      <c r="H649" s="372"/>
      <c r="I649" s="372"/>
      <c r="J649" s="242"/>
      <c r="K649" s="242"/>
      <c r="L649" s="242"/>
      <c r="M649" s="347"/>
    </row>
    <row r="650" spans="1:13">
      <c r="A650" s="346"/>
      <c r="B650" s="242"/>
      <c r="C650" s="242"/>
      <c r="D650" s="372"/>
      <c r="E650" s="372"/>
      <c r="F650" s="372"/>
      <c r="G650" s="372"/>
      <c r="H650" s="372"/>
      <c r="I650" s="372"/>
      <c r="J650" s="242"/>
      <c r="K650" s="242"/>
      <c r="L650" s="242"/>
      <c r="M650" s="347"/>
    </row>
    <row r="651" spans="1:13">
      <c r="A651" s="376" t="s">
        <v>618</v>
      </c>
      <c r="B651" s="377"/>
      <c r="C651" s="377"/>
      <c r="D651" s="377"/>
      <c r="E651" s="377"/>
      <c r="F651" s="377"/>
      <c r="G651" s="377"/>
      <c r="H651" s="378" t="s">
        <v>619</v>
      </c>
      <c r="I651" s="379"/>
      <c r="J651" s="379"/>
      <c r="K651" s="379"/>
      <c r="L651" s="379"/>
      <c r="M651" s="380"/>
    </row>
    <row r="652" spans="1:13">
      <c r="A652" s="381" t="s">
        <v>620</v>
      </c>
      <c r="B652" s="377" t="s">
        <v>416</v>
      </c>
      <c r="C652" s="377"/>
      <c r="D652" s="382" t="s">
        <v>620</v>
      </c>
      <c r="E652" s="383"/>
      <c r="F652" s="377" t="s">
        <v>416</v>
      </c>
      <c r="G652" s="377"/>
      <c r="H652" s="384"/>
      <c r="I652" s="384"/>
      <c r="J652" s="385" t="s">
        <v>621</v>
      </c>
      <c r="K652" s="384"/>
      <c r="L652" s="385" t="s">
        <v>416</v>
      </c>
      <c r="M652" s="386"/>
    </row>
    <row r="653" spans="1:13">
      <c r="A653" s="387" t="s">
        <v>622</v>
      </c>
      <c r="B653" s="388" t="s">
        <v>623</v>
      </c>
      <c r="C653" s="388"/>
      <c r="D653" s="388" t="s">
        <v>624</v>
      </c>
      <c r="E653" s="388"/>
      <c r="F653" s="388" t="s">
        <v>625</v>
      </c>
      <c r="G653" s="388"/>
      <c r="H653" s="384"/>
      <c r="I653" s="384"/>
      <c r="J653" s="389">
        <v>3</v>
      </c>
      <c r="K653" s="390"/>
      <c r="L653" s="383" t="s">
        <v>605</v>
      </c>
      <c r="M653" s="386"/>
    </row>
    <row r="654" spans="1:13">
      <c r="A654" s="387" t="s">
        <v>626</v>
      </c>
      <c r="B654" s="388" t="s">
        <v>627</v>
      </c>
      <c r="C654" s="388"/>
      <c r="D654" s="388" t="s">
        <v>628</v>
      </c>
      <c r="E654" s="388"/>
      <c r="F654" s="388" t="s">
        <v>629</v>
      </c>
      <c r="G654" s="388"/>
      <c r="H654" s="384"/>
      <c r="I654" s="384"/>
      <c r="J654" s="389">
        <v>2</v>
      </c>
      <c r="K654" s="390"/>
      <c r="L654" s="383" t="s">
        <v>630</v>
      </c>
      <c r="M654" s="386"/>
    </row>
    <row r="655" spans="1:13">
      <c r="A655" s="387" t="s">
        <v>631</v>
      </c>
      <c r="B655" s="388" t="s">
        <v>632</v>
      </c>
      <c r="C655" s="388"/>
      <c r="D655" s="388" t="s">
        <v>633</v>
      </c>
      <c r="E655" s="388"/>
      <c r="F655" s="388" t="s">
        <v>634</v>
      </c>
      <c r="G655" s="388"/>
      <c r="H655" s="384"/>
      <c r="I655" s="384"/>
      <c r="J655" s="389">
        <v>1</v>
      </c>
      <c r="K655" s="390"/>
      <c r="L655" s="383" t="s">
        <v>635</v>
      </c>
      <c r="M655" s="386"/>
    </row>
    <row r="656" spans="1:13" ht="15.75" thickBot="1">
      <c r="A656" s="391" t="s">
        <v>636</v>
      </c>
      <c r="B656" s="392" t="s">
        <v>637</v>
      </c>
      <c r="C656" s="392"/>
      <c r="D656" s="392" t="s">
        <v>638</v>
      </c>
      <c r="E656" s="392"/>
      <c r="F656" s="392" t="s">
        <v>639</v>
      </c>
      <c r="G656" s="392"/>
      <c r="H656" s="393"/>
      <c r="I656" s="393"/>
      <c r="J656" s="393"/>
      <c r="K656" s="393"/>
      <c r="L656" s="393"/>
      <c r="M656" s="394"/>
    </row>
    <row r="657" spans="1:13" ht="15.75" thickBot="1"/>
    <row r="658" spans="1:13" ht="15.75">
      <c r="A658" s="320"/>
      <c r="B658" s="321" t="s">
        <v>558</v>
      </c>
      <c r="C658" s="321"/>
      <c r="D658" s="321"/>
      <c r="E658" s="321"/>
      <c r="F658" s="321"/>
      <c r="G658" s="321"/>
      <c r="H658" s="321"/>
      <c r="I658" s="322"/>
      <c r="J658" s="323" t="s">
        <v>559</v>
      </c>
      <c r="K658" s="321"/>
      <c r="L658" s="321"/>
      <c r="M658" s="324"/>
    </row>
    <row r="659" spans="1:13" ht="21">
      <c r="A659" s="325" t="s">
        <v>560</v>
      </c>
      <c r="B659" s="201"/>
      <c r="C659" s="201"/>
      <c r="D659" s="201"/>
      <c r="E659" s="201"/>
      <c r="F659" s="201"/>
      <c r="G659" s="201"/>
      <c r="H659" s="201"/>
      <c r="I659" s="201"/>
      <c r="J659" s="201"/>
      <c r="K659" s="201"/>
      <c r="L659" s="201"/>
      <c r="M659" s="202"/>
    </row>
    <row r="660" spans="1:13" ht="21">
      <c r="A660" s="326"/>
      <c r="B660" s="327" t="s">
        <v>561</v>
      </c>
      <c r="C660" s="327"/>
      <c r="D660" s="327"/>
      <c r="E660" s="328"/>
      <c r="F660" s="297" t="s">
        <v>562</v>
      </c>
      <c r="G660" s="297"/>
      <c r="H660" s="329" t="s">
        <v>563</v>
      </c>
      <c r="I660" s="330"/>
      <c r="J660" s="331"/>
      <c r="K660" s="332" t="s">
        <v>564</v>
      </c>
      <c r="L660" s="10"/>
      <c r="M660" s="333"/>
    </row>
    <row r="661" spans="1:13">
      <c r="A661" s="334" t="s">
        <v>565</v>
      </c>
      <c r="B661" s="330"/>
      <c r="C661" s="330"/>
      <c r="D661" s="330"/>
      <c r="E661" s="330"/>
      <c r="F661" s="330"/>
      <c r="G661" s="330"/>
      <c r="H661" s="330"/>
      <c r="I661" s="330"/>
      <c r="J661" s="330"/>
      <c r="K661" s="330"/>
      <c r="L661" s="330"/>
      <c r="M661" s="335"/>
    </row>
    <row r="662" spans="1:13">
      <c r="A662" s="336" t="s">
        <v>566</v>
      </c>
      <c r="B662" s="337"/>
      <c r="C662" s="337"/>
      <c r="D662" s="337"/>
      <c r="E662" s="337"/>
      <c r="F662" s="337"/>
      <c r="G662" s="337"/>
      <c r="H662" s="337"/>
      <c r="I662" s="337"/>
      <c r="J662" s="337"/>
      <c r="K662" s="337"/>
      <c r="L662" s="337"/>
      <c r="M662" s="338"/>
    </row>
    <row r="663" spans="1:13">
      <c r="A663" s="339" t="s">
        <v>567</v>
      </c>
      <c r="B663" s="340"/>
      <c r="C663" s="341" t="s">
        <v>200</v>
      </c>
      <c r="D663" s="337"/>
      <c r="E663" s="337"/>
      <c r="F663" s="337"/>
      <c r="G663" s="342"/>
      <c r="H663" s="148" t="s">
        <v>569</v>
      </c>
      <c r="I663" s="343"/>
      <c r="J663" s="197">
        <v>15</v>
      </c>
      <c r="K663" s="197"/>
      <c r="L663" s="197"/>
      <c r="M663" s="198"/>
    </row>
    <row r="664" spans="1:13">
      <c r="A664" s="339" t="s">
        <v>570</v>
      </c>
      <c r="B664" s="340"/>
      <c r="C664" s="341" t="s">
        <v>3</v>
      </c>
      <c r="D664" s="337"/>
      <c r="E664" s="337"/>
      <c r="F664" s="337"/>
      <c r="G664" s="342"/>
      <c r="H664" s="148" t="s">
        <v>571</v>
      </c>
      <c r="I664" s="343"/>
      <c r="J664" s="197" t="s">
        <v>202</v>
      </c>
      <c r="K664" s="197"/>
      <c r="L664" s="197"/>
      <c r="M664" s="198"/>
    </row>
    <row r="665" spans="1:13">
      <c r="A665" s="339" t="s">
        <v>572</v>
      </c>
      <c r="B665" s="340"/>
      <c r="C665" s="344">
        <v>39940</v>
      </c>
      <c r="D665" s="337"/>
      <c r="E665" s="337"/>
      <c r="F665" s="337"/>
      <c r="G665" s="342"/>
      <c r="H665" s="148" t="s">
        <v>573</v>
      </c>
      <c r="I665" s="343"/>
      <c r="J665" s="197">
        <v>9858219530</v>
      </c>
      <c r="K665" s="197"/>
      <c r="L665" s="197"/>
      <c r="M665" s="198"/>
    </row>
    <row r="666" spans="1:13">
      <c r="A666" s="339" t="s">
        <v>574</v>
      </c>
      <c r="B666" s="340"/>
      <c r="C666" s="341" t="s">
        <v>204</v>
      </c>
      <c r="D666" s="337"/>
      <c r="E666" s="337"/>
      <c r="F666" s="337"/>
      <c r="G666" s="342"/>
      <c r="H666" s="345" t="s">
        <v>466</v>
      </c>
      <c r="I666" s="197"/>
      <c r="J666" s="197" t="s">
        <v>205</v>
      </c>
      <c r="K666" s="197"/>
      <c r="L666" s="197"/>
      <c r="M666" s="198"/>
    </row>
    <row r="667" spans="1:13">
      <c r="A667" s="346" t="s">
        <v>576</v>
      </c>
      <c r="B667" s="242"/>
      <c r="C667" s="242"/>
      <c r="D667" s="242"/>
      <c r="E667" s="242"/>
      <c r="F667" s="242"/>
      <c r="G667" s="242"/>
      <c r="H667" s="242"/>
      <c r="I667" s="242"/>
      <c r="J667" s="242"/>
      <c r="K667" s="242"/>
      <c r="L667" s="242"/>
      <c r="M667" s="347"/>
    </row>
    <row r="668" spans="1:13">
      <c r="A668" s="348" t="s">
        <v>577</v>
      </c>
      <c r="B668" s="242" t="s">
        <v>578</v>
      </c>
      <c r="C668" s="242"/>
      <c r="D668" s="242"/>
      <c r="E668" s="242"/>
      <c r="F668" s="242"/>
      <c r="G668" s="242"/>
      <c r="H668" s="242" t="s">
        <v>579</v>
      </c>
      <c r="I668" s="242"/>
      <c r="J668" s="242"/>
      <c r="K668" s="242"/>
      <c r="L668" s="242"/>
      <c r="M668" s="347"/>
    </row>
    <row r="669" spans="1:13" ht="30">
      <c r="A669" s="348"/>
      <c r="B669" s="349" t="s">
        <v>580</v>
      </c>
      <c r="C669" s="349" t="s">
        <v>581</v>
      </c>
      <c r="D669" s="349" t="s">
        <v>582</v>
      </c>
      <c r="E669" s="349" t="s">
        <v>583</v>
      </c>
      <c r="F669" s="349">
        <v>100</v>
      </c>
      <c r="G669" s="350" t="s">
        <v>403</v>
      </c>
      <c r="H669" s="349" t="s">
        <v>584</v>
      </c>
      <c r="I669" s="349" t="s">
        <v>581</v>
      </c>
      <c r="J669" s="349" t="s">
        <v>582</v>
      </c>
      <c r="K669" s="349" t="s">
        <v>585</v>
      </c>
      <c r="L669" s="349">
        <v>100</v>
      </c>
      <c r="M669" s="351" t="s">
        <v>403</v>
      </c>
    </row>
    <row r="670" spans="1:13">
      <c r="A670" s="352" t="s">
        <v>417</v>
      </c>
      <c r="B670" s="399">
        <v>5.5</v>
      </c>
      <c r="C670" s="76">
        <v>3.5</v>
      </c>
      <c r="D670" s="76">
        <v>3.5</v>
      </c>
      <c r="E670" s="399">
        <v>46</v>
      </c>
      <c r="F670" s="354">
        <f t="shared" ref="F670" si="75">SUM(B670:E670)</f>
        <v>58.5</v>
      </c>
      <c r="G670" s="150" t="str">
        <f t="shared" ref="G670:G674" si="76">IF(F670&gt;=91,"A1",IF(F670&gt;=81,"A2",IF(F670&gt;=71,"B1",IF(F670&gt;=61,"B2",IF(F670&gt;=51,"C1",IF(F670&gt;=41,"C2",IF(F670&gt;=33,"D","E")))))))</f>
        <v>C1</v>
      </c>
      <c r="H670" s="150">
        <v>6</v>
      </c>
      <c r="I670" s="150">
        <v>3.5</v>
      </c>
      <c r="J670" s="150">
        <v>3</v>
      </c>
      <c r="K670" s="20">
        <v>40</v>
      </c>
      <c r="L670" s="20">
        <f>SUM(H670:K670)</f>
        <v>52.5</v>
      </c>
      <c r="M670" s="150" t="str">
        <f t="shared" ref="M670:M674" si="77">IF(L670&gt;=91,"A1",IF(L670&gt;=81,"A2",IF(L670&gt;=71,"B1",IF(L670&gt;=61,"B2",IF(L670&gt;=51,"C1",IF(L670&gt;=41,"C2",IF(L670&gt;=33,"D","E")))))))</f>
        <v>C1</v>
      </c>
    </row>
    <row r="671" spans="1:13">
      <c r="A671" s="352" t="s">
        <v>418</v>
      </c>
      <c r="B671" s="399">
        <v>5.25</v>
      </c>
      <c r="C671" s="76">
        <v>4</v>
      </c>
      <c r="D671" s="28">
        <v>3</v>
      </c>
      <c r="E671" s="76">
        <v>37.5</v>
      </c>
      <c r="F671" s="354">
        <f t="shared" ref="F671:F674" si="78">(B671+C671+D671+E671)</f>
        <v>49.75</v>
      </c>
      <c r="G671" s="150" t="str">
        <f t="shared" si="76"/>
        <v>C2</v>
      </c>
      <c r="H671" s="150">
        <v>5.5</v>
      </c>
      <c r="I671" s="150">
        <v>4</v>
      </c>
      <c r="J671" s="150">
        <v>3</v>
      </c>
      <c r="K671" s="150">
        <v>41.5</v>
      </c>
      <c r="L671" s="20">
        <f t="shared" ref="L671:L674" si="79">SUM(H671:K671)</f>
        <v>54</v>
      </c>
      <c r="M671" s="150" t="str">
        <f t="shared" si="77"/>
        <v>C1</v>
      </c>
    </row>
    <row r="672" spans="1:13">
      <c r="A672" s="352" t="s">
        <v>586</v>
      </c>
      <c r="B672" s="76">
        <v>2</v>
      </c>
      <c r="C672" s="76">
        <v>3.5</v>
      </c>
      <c r="D672" s="76">
        <v>3.5</v>
      </c>
      <c r="E672" s="76">
        <v>40</v>
      </c>
      <c r="F672" s="76">
        <f t="shared" si="78"/>
        <v>49</v>
      </c>
      <c r="G672" s="150" t="str">
        <f t="shared" si="76"/>
        <v>C2</v>
      </c>
      <c r="H672" s="150">
        <v>5</v>
      </c>
      <c r="I672" s="150">
        <v>3.5</v>
      </c>
      <c r="J672" s="150">
        <v>3</v>
      </c>
      <c r="K672" s="121">
        <v>34</v>
      </c>
      <c r="L672" s="20">
        <f t="shared" si="79"/>
        <v>45.5</v>
      </c>
      <c r="M672" s="150" t="str">
        <f t="shared" si="77"/>
        <v>C2</v>
      </c>
    </row>
    <row r="673" spans="1:13" ht="15.75">
      <c r="A673" s="352" t="s">
        <v>420</v>
      </c>
      <c r="B673" s="76">
        <v>2.5</v>
      </c>
      <c r="C673" s="76">
        <v>2</v>
      </c>
      <c r="D673" s="76">
        <v>2</v>
      </c>
      <c r="E673" s="76">
        <v>31</v>
      </c>
      <c r="F673" s="76">
        <f t="shared" si="78"/>
        <v>37.5</v>
      </c>
      <c r="G673" s="150" t="str">
        <f t="shared" si="76"/>
        <v>D</v>
      </c>
      <c r="H673" s="86">
        <v>2</v>
      </c>
      <c r="I673" s="400">
        <v>3</v>
      </c>
      <c r="J673" s="20">
        <v>2</v>
      </c>
      <c r="K673" s="121">
        <v>23</v>
      </c>
      <c r="L673" s="20">
        <f t="shared" si="79"/>
        <v>30</v>
      </c>
      <c r="M673" s="150" t="str">
        <f t="shared" si="77"/>
        <v>E</v>
      </c>
    </row>
    <row r="674" spans="1:13" ht="15.75">
      <c r="A674" s="352" t="s">
        <v>470</v>
      </c>
      <c r="B674" s="76">
        <v>2.75</v>
      </c>
      <c r="C674" s="76">
        <v>3</v>
      </c>
      <c r="D674" s="76">
        <v>3</v>
      </c>
      <c r="E674" s="76">
        <v>25</v>
      </c>
      <c r="F674" s="354">
        <f t="shared" si="78"/>
        <v>33.75</v>
      </c>
      <c r="G674" s="150" t="str">
        <f t="shared" si="76"/>
        <v>D</v>
      </c>
      <c r="H674" s="86">
        <v>6</v>
      </c>
      <c r="I674" s="150">
        <v>4</v>
      </c>
      <c r="J674" s="150">
        <v>4</v>
      </c>
      <c r="K674" s="121">
        <v>42.5</v>
      </c>
      <c r="L674" s="20">
        <f t="shared" si="79"/>
        <v>56.5</v>
      </c>
      <c r="M674" s="150" t="str">
        <f t="shared" si="77"/>
        <v>C1</v>
      </c>
    </row>
    <row r="675" spans="1:13">
      <c r="A675" s="352" t="s">
        <v>587</v>
      </c>
      <c r="B675" s="6"/>
      <c r="C675" s="6"/>
      <c r="D675" s="6"/>
      <c r="E675" s="357">
        <v>32.5</v>
      </c>
      <c r="F675" s="121"/>
      <c r="G675" s="6"/>
      <c r="H675" s="150"/>
      <c r="I675" s="150"/>
      <c r="J675" s="150"/>
      <c r="K675" s="150">
        <v>41.5</v>
      </c>
      <c r="L675" s="6"/>
      <c r="M675" s="358"/>
    </row>
    <row r="676" spans="1:13" ht="26.25">
      <c r="A676" s="10" t="s">
        <v>588</v>
      </c>
      <c r="B676" s="10"/>
      <c r="C676" s="359" t="s">
        <v>589</v>
      </c>
      <c r="D676" s="360">
        <f>(F670+F671+F672+F673+F674)</f>
        <v>228.5</v>
      </c>
      <c r="E676" s="360"/>
      <c r="F676" s="359" t="s">
        <v>590</v>
      </c>
      <c r="G676" s="360">
        <f>(D676/500)*100</f>
        <v>45.7</v>
      </c>
      <c r="H676" s="360"/>
      <c r="I676" s="361"/>
      <c r="J676" s="362" t="s">
        <v>591</v>
      </c>
      <c r="K676" s="362"/>
      <c r="L676" s="242" t="str">
        <f>IF(G676&gt;=91,"A1",IF(G676&gt;=81,"A2",IF(G676&gt;=71,"B1",IF(G676&gt;=61,"B2",IF(G676&gt;=51,"C1",IF(G676&gt;=41,"C2",IF(G676&gt;=33,"D","E")))))))</f>
        <v>C2</v>
      </c>
      <c r="M676" s="242" t="str">
        <f t="shared" ref="M676:M678" si="80">IF(K676&gt;=91,"A1",IF(K676&gt;=81,"A2",IF(K676&gt;=71,"B1",IF(K676&gt;=61,"B2",IF(K676&gt;=51,"C1",IF(K676&gt;=41,"C2",IF(K676&gt;=33,"D","E")))))))</f>
        <v>E</v>
      </c>
    </row>
    <row r="677" spans="1:13" ht="26.25">
      <c r="A677" s="363" t="s">
        <v>592</v>
      </c>
      <c r="B677" s="10"/>
      <c r="C677" s="359" t="s">
        <v>593</v>
      </c>
      <c r="D677" s="360">
        <f>(L670+L671+L672+L673+L674)</f>
        <v>238.5</v>
      </c>
      <c r="E677" s="360"/>
      <c r="F677" s="359" t="s">
        <v>594</v>
      </c>
      <c r="G677" s="360">
        <f>D677/500*100</f>
        <v>47.699999999999996</v>
      </c>
      <c r="H677" s="364"/>
      <c r="I677" s="365"/>
      <c r="J677" s="362" t="s">
        <v>595</v>
      </c>
      <c r="K677" s="362"/>
      <c r="L677" s="242" t="str">
        <f>IF(G677&gt;=91,"A1",IF(G677&gt;=81,"A2",IF(G677&gt;=71,"B1",IF(G677&gt;=61,"B2",IF(G677&gt;=51,"C1",IF(G677&gt;=41,"C2",IF(G677&gt;=33,"D","E")))))))</f>
        <v>C2</v>
      </c>
      <c r="M677" s="242" t="str">
        <f t="shared" si="80"/>
        <v>E</v>
      </c>
    </row>
    <row r="678" spans="1:13">
      <c r="A678" s="366" t="s">
        <v>596</v>
      </c>
      <c r="B678" s="366"/>
      <c r="C678" s="366">
        <f>(D676+D677)</f>
        <v>467</v>
      </c>
      <c r="D678" s="367"/>
      <c r="E678" s="367"/>
      <c r="F678" s="366" t="s">
        <v>597</v>
      </c>
      <c r="G678" s="366"/>
      <c r="H678" s="366"/>
      <c r="I678" s="368">
        <f>(C678/1000)*100</f>
        <v>46.7</v>
      </c>
      <c r="J678" s="366" t="s">
        <v>598</v>
      </c>
      <c r="K678" s="366"/>
      <c r="L678" s="367" t="str">
        <f>IF(I678&gt;=91,"A1",IF(I678&gt;=81,"A2",IF(I678&gt;=71,"B1",IF(I678&gt;=61,"B2",IF(I678&gt;=51,"C1",IF(I678&gt;=41,"C2",IF(I678&gt;=33,"D","E")))))))</f>
        <v>C2</v>
      </c>
      <c r="M678" s="367" t="str">
        <f t="shared" si="80"/>
        <v>E</v>
      </c>
    </row>
    <row r="679" spans="1:13">
      <c r="A679" s="369" t="s">
        <v>599</v>
      </c>
      <c r="B679" s="370"/>
      <c r="C679" s="370"/>
      <c r="D679" s="370"/>
      <c r="E679" s="370"/>
      <c r="F679" s="370"/>
      <c r="G679" s="370"/>
      <c r="H679" s="370"/>
      <c r="I679" s="370"/>
      <c r="J679" s="370"/>
      <c r="K679" s="370"/>
      <c r="L679" s="370"/>
      <c r="M679" s="371"/>
    </row>
    <row r="680" spans="1:13">
      <c r="A680" s="346" t="s">
        <v>600</v>
      </c>
      <c r="B680" s="242"/>
      <c r="C680" s="242"/>
      <c r="D680" s="242"/>
      <c r="E680" s="242"/>
      <c r="F680" s="242"/>
      <c r="G680" s="242"/>
      <c r="H680" s="242"/>
      <c r="I680" s="242"/>
      <c r="J680" s="242"/>
      <c r="K680" s="242"/>
      <c r="L680" s="242"/>
      <c r="M680" s="347"/>
    </row>
    <row r="681" spans="1:13">
      <c r="A681" s="346" t="s">
        <v>601</v>
      </c>
      <c r="B681" s="242"/>
      <c r="C681" s="242"/>
      <c r="D681" s="242"/>
      <c r="E681" s="242"/>
      <c r="F681" s="242" t="s">
        <v>602</v>
      </c>
      <c r="G681" s="242"/>
      <c r="H681" s="242"/>
      <c r="I681" s="242"/>
      <c r="J681" s="242"/>
      <c r="K681" s="242" t="s">
        <v>603</v>
      </c>
      <c r="L681" s="242"/>
      <c r="M681" s="347"/>
    </row>
    <row r="682" spans="1:13">
      <c r="A682" s="345" t="s">
        <v>604</v>
      </c>
      <c r="B682" s="197"/>
      <c r="C682" s="197"/>
      <c r="D682" s="197"/>
      <c r="E682" s="197"/>
      <c r="F682" s="242" t="s">
        <v>605</v>
      </c>
      <c r="G682" s="242"/>
      <c r="H682" s="242"/>
      <c r="I682" s="242"/>
      <c r="J682" s="242"/>
      <c r="K682" s="242" t="s">
        <v>605</v>
      </c>
      <c r="L682" s="242"/>
      <c r="M682" s="347"/>
    </row>
    <row r="683" spans="1:13">
      <c r="A683" s="346" t="s">
        <v>606</v>
      </c>
      <c r="B683" s="242"/>
      <c r="C683" s="242"/>
      <c r="D683" s="242"/>
      <c r="E683" s="242"/>
      <c r="F683" s="242"/>
      <c r="G683" s="242"/>
      <c r="H683" s="242"/>
      <c r="I683" s="242"/>
      <c r="J683" s="242"/>
      <c r="K683" s="242"/>
      <c r="L683" s="242"/>
      <c r="M683" s="347"/>
    </row>
    <row r="684" spans="1:13">
      <c r="A684" s="346" t="s">
        <v>601</v>
      </c>
      <c r="B684" s="242"/>
      <c r="C684" s="242"/>
      <c r="D684" s="242"/>
      <c r="E684" s="242"/>
      <c r="F684" s="242" t="s">
        <v>602</v>
      </c>
      <c r="G684" s="242"/>
      <c r="H684" s="242"/>
      <c r="I684" s="242"/>
      <c r="J684" s="242"/>
      <c r="K684" s="242" t="s">
        <v>603</v>
      </c>
      <c r="L684" s="242"/>
      <c r="M684" s="347"/>
    </row>
    <row r="685" spans="1:13">
      <c r="A685" s="339" t="s">
        <v>607</v>
      </c>
      <c r="B685" s="340"/>
      <c r="C685" s="340"/>
      <c r="D685" s="340"/>
      <c r="E685" s="340"/>
      <c r="F685" s="242" t="s">
        <v>605</v>
      </c>
      <c r="G685" s="242"/>
      <c r="H685" s="242"/>
      <c r="I685" s="242"/>
      <c r="J685" s="242"/>
      <c r="K685" s="242" t="s">
        <v>605</v>
      </c>
      <c r="L685" s="242"/>
      <c r="M685" s="347"/>
    </row>
    <row r="686" spans="1:13">
      <c r="A686" s="339" t="s">
        <v>608</v>
      </c>
      <c r="B686" s="340"/>
      <c r="C686" s="340"/>
      <c r="D686" s="340"/>
      <c r="E686" s="340"/>
      <c r="F686" s="242" t="s">
        <v>605</v>
      </c>
      <c r="G686" s="242"/>
      <c r="H686" s="242"/>
      <c r="I686" s="242"/>
      <c r="J686" s="242"/>
      <c r="K686" s="242" t="s">
        <v>605</v>
      </c>
      <c r="L686" s="242"/>
      <c r="M686" s="347"/>
    </row>
    <row r="687" spans="1:13">
      <c r="A687" s="336" t="s">
        <v>609</v>
      </c>
      <c r="B687" s="337"/>
      <c r="C687" s="337"/>
      <c r="D687" s="337"/>
      <c r="E687" s="342"/>
      <c r="F687" s="329" t="s">
        <v>605</v>
      </c>
      <c r="G687" s="330"/>
      <c r="H687" s="330"/>
      <c r="I687" s="330"/>
      <c r="J687" s="331"/>
      <c r="K687" s="329" t="s">
        <v>605</v>
      </c>
      <c r="L687" s="330"/>
      <c r="M687" s="335"/>
    </row>
    <row r="688" spans="1:13">
      <c r="A688" s="336" t="s">
        <v>610</v>
      </c>
      <c r="B688" s="337"/>
      <c r="C688" s="337"/>
      <c r="D688" s="337"/>
      <c r="E688" s="342"/>
      <c r="F688" s="329" t="s">
        <v>605</v>
      </c>
      <c r="G688" s="330"/>
      <c r="H688" s="330"/>
      <c r="I688" s="330"/>
      <c r="J688" s="331"/>
      <c r="K688" s="329" t="s">
        <v>605</v>
      </c>
      <c r="L688" s="330"/>
      <c r="M688" s="335"/>
    </row>
    <row r="689" spans="1:13">
      <c r="A689" s="346" t="s">
        <v>611</v>
      </c>
      <c r="B689" s="242"/>
      <c r="C689" s="242"/>
      <c r="D689" s="242"/>
      <c r="E689" s="242"/>
      <c r="F689" s="242"/>
      <c r="G689" s="242"/>
      <c r="H689" s="242"/>
      <c r="I689" s="242"/>
      <c r="J689" s="242"/>
      <c r="K689" s="242"/>
      <c r="L689" s="242"/>
      <c r="M689" s="347"/>
    </row>
    <row r="690" spans="1:13">
      <c r="A690" s="346" t="s">
        <v>601</v>
      </c>
      <c r="B690" s="242"/>
      <c r="C690" s="242"/>
      <c r="D690" s="242"/>
      <c r="E690" s="242"/>
      <c r="F690" s="242" t="s">
        <v>602</v>
      </c>
      <c r="G690" s="242"/>
      <c r="H690" s="242"/>
      <c r="I690" s="242"/>
      <c r="J690" s="242"/>
      <c r="K690" s="242" t="s">
        <v>603</v>
      </c>
      <c r="L690" s="242"/>
      <c r="M690" s="347"/>
    </row>
    <row r="691" spans="1:13">
      <c r="A691" s="345" t="s">
        <v>555</v>
      </c>
      <c r="B691" s="197"/>
      <c r="C691" s="197"/>
      <c r="D691" s="197"/>
      <c r="E691" s="197"/>
      <c r="F691" s="197"/>
      <c r="G691" s="372">
        <v>161</v>
      </c>
      <c r="H691" s="372"/>
      <c r="I691" s="372"/>
      <c r="J691" s="372"/>
      <c r="K691" s="372"/>
      <c r="L691" s="372"/>
      <c r="M691" s="373"/>
    </row>
    <row r="692" spans="1:13">
      <c r="A692" s="352" t="s">
        <v>612</v>
      </c>
      <c r="B692" s="329" t="s">
        <v>640</v>
      </c>
      <c r="C692" s="330"/>
      <c r="D692" s="330"/>
      <c r="E692" s="330"/>
      <c r="F692" s="330"/>
      <c r="G692" s="330"/>
      <c r="H692" s="330"/>
      <c r="I692" s="330"/>
      <c r="J692" s="330"/>
      <c r="K692" s="330"/>
      <c r="L692" s="330"/>
      <c r="M692" s="335"/>
    </row>
    <row r="693" spans="1:13">
      <c r="A693" s="352" t="s">
        <v>614</v>
      </c>
      <c r="B693" s="329" t="s">
        <v>641</v>
      </c>
      <c r="C693" s="330"/>
      <c r="D693" s="330"/>
      <c r="E693" s="330"/>
      <c r="F693" s="330"/>
      <c r="G693" s="330"/>
      <c r="H693" s="330"/>
      <c r="I693" s="330"/>
      <c r="J693" s="330"/>
      <c r="K693" s="330"/>
      <c r="L693" s="330"/>
      <c r="M693" s="335"/>
    </row>
    <row r="694" spans="1:13">
      <c r="A694" s="346" t="s">
        <v>616</v>
      </c>
      <c r="B694" s="242"/>
      <c r="C694" s="242"/>
      <c r="D694" s="372"/>
      <c r="E694" s="372"/>
      <c r="F694" s="372"/>
      <c r="G694" s="372"/>
      <c r="H694" s="372"/>
      <c r="I694" s="372"/>
      <c r="J694" s="242" t="s">
        <v>617</v>
      </c>
      <c r="K694" s="242"/>
      <c r="L694" s="242"/>
      <c r="M694" s="347"/>
    </row>
    <row r="695" spans="1:13">
      <c r="A695" s="346"/>
      <c r="B695" s="242"/>
      <c r="C695" s="242"/>
      <c r="D695" s="372"/>
      <c r="E695" s="372"/>
      <c r="F695" s="372"/>
      <c r="G695" s="372"/>
      <c r="H695" s="372"/>
      <c r="I695" s="372"/>
      <c r="J695" s="242"/>
      <c r="K695" s="242"/>
      <c r="L695" s="242"/>
      <c r="M695" s="347"/>
    </row>
    <row r="696" spans="1:13">
      <c r="A696" s="346"/>
      <c r="B696" s="242"/>
      <c r="C696" s="242"/>
      <c r="D696" s="372"/>
      <c r="E696" s="372"/>
      <c r="F696" s="372"/>
      <c r="G696" s="372"/>
      <c r="H696" s="372"/>
      <c r="I696" s="372"/>
      <c r="J696" s="242"/>
      <c r="K696" s="242"/>
      <c r="L696" s="242"/>
      <c r="M696" s="347"/>
    </row>
    <row r="697" spans="1:13">
      <c r="A697" s="346"/>
      <c r="B697" s="242"/>
      <c r="C697" s="242"/>
      <c r="D697" s="372"/>
      <c r="E697" s="372"/>
      <c r="F697" s="372"/>
      <c r="G697" s="372"/>
      <c r="H697" s="372"/>
      <c r="I697" s="372"/>
      <c r="J697" s="242"/>
      <c r="K697" s="242"/>
      <c r="L697" s="242"/>
      <c r="M697" s="347"/>
    </row>
    <row r="698" spans="1:13">
      <c r="A698" s="376" t="s">
        <v>618</v>
      </c>
      <c r="B698" s="377"/>
      <c r="C698" s="377"/>
      <c r="D698" s="377"/>
      <c r="E698" s="377"/>
      <c r="F698" s="377"/>
      <c r="G698" s="377"/>
      <c r="H698" s="378" t="s">
        <v>619</v>
      </c>
      <c r="I698" s="379"/>
      <c r="J698" s="379"/>
      <c r="K698" s="379"/>
      <c r="L698" s="379"/>
      <c r="M698" s="380"/>
    </row>
    <row r="699" spans="1:13">
      <c r="A699" s="381" t="s">
        <v>620</v>
      </c>
      <c r="B699" s="377" t="s">
        <v>416</v>
      </c>
      <c r="C699" s="377"/>
      <c r="D699" s="382" t="s">
        <v>620</v>
      </c>
      <c r="E699" s="383"/>
      <c r="F699" s="377" t="s">
        <v>416</v>
      </c>
      <c r="G699" s="377"/>
      <c r="H699" s="384"/>
      <c r="I699" s="384"/>
      <c r="J699" s="385" t="s">
        <v>621</v>
      </c>
      <c r="K699" s="384"/>
      <c r="L699" s="385" t="s">
        <v>416</v>
      </c>
      <c r="M699" s="386"/>
    </row>
    <row r="700" spans="1:13">
      <c r="A700" s="387" t="s">
        <v>622</v>
      </c>
      <c r="B700" s="388" t="s">
        <v>623</v>
      </c>
      <c r="C700" s="388"/>
      <c r="D700" s="388" t="s">
        <v>624</v>
      </c>
      <c r="E700" s="388"/>
      <c r="F700" s="388" t="s">
        <v>625</v>
      </c>
      <c r="G700" s="388"/>
      <c r="H700" s="384"/>
      <c r="I700" s="384"/>
      <c r="J700" s="389">
        <v>3</v>
      </c>
      <c r="K700" s="390"/>
      <c r="L700" s="383" t="s">
        <v>605</v>
      </c>
      <c r="M700" s="386"/>
    </row>
    <row r="701" spans="1:13">
      <c r="A701" s="387" t="s">
        <v>626</v>
      </c>
      <c r="B701" s="388" t="s">
        <v>627</v>
      </c>
      <c r="C701" s="388"/>
      <c r="D701" s="388" t="s">
        <v>628</v>
      </c>
      <c r="E701" s="388"/>
      <c r="F701" s="388" t="s">
        <v>629</v>
      </c>
      <c r="G701" s="388"/>
      <c r="H701" s="384"/>
      <c r="I701" s="384"/>
      <c r="J701" s="389">
        <v>2</v>
      </c>
      <c r="K701" s="390"/>
      <c r="L701" s="383" t="s">
        <v>630</v>
      </c>
      <c r="M701" s="386"/>
    </row>
    <row r="702" spans="1:13">
      <c r="A702" s="387" t="s">
        <v>631</v>
      </c>
      <c r="B702" s="388" t="s">
        <v>632</v>
      </c>
      <c r="C702" s="388"/>
      <c r="D702" s="388" t="s">
        <v>633</v>
      </c>
      <c r="E702" s="388"/>
      <c r="F702" s="388" t="s">
        <v>634</v>
      </c>
      <c r="G702" s="388"/>
      <c r="H702" s="384"/>
      <c r="I702" s="384"/>
      <c r="J702" s="389">
        <v>1</v>
      </c>
      <c r="K702" s="390"/>
      <c r="L702" s="383" t="s">
        <v>635</v>
      </c>
      <c r="M702" s="386"/>
    </row>
    <row r="703" spans="1:13" ht="15.75" thickBot="1">
      <c r="A703" s="391" t="s">
        <v>636</v>
      </c>
      <c r="B703" s="392" t="s">
        <v>637</v>
      </c>
      <c r="C703" s="392"/>
      <c r="D703" s="392" t="s">
        <v>638</v>
      </c>
      <c r="E703" s="392"/>
      <c r="F703" s="392" t="s">
        <v>639</v>
      </c>
      <c r="G703" s="392"/>
      <c r="H703" s="393"/>
      <c r="I703" s="393"/>
      <c r="J703" s="393"/>
      <c r="K703" s="393"/>
      <c r="L703" s="393"/>
      <c r="M703" s="394"/>
    </row>
    <row r="704" spans="1:13" ht="15.75" thickBot="1"/>
    <row r="705" spans="1:13" ht="15.75">
      <c r="A705" s="320"/>
      <c r="B705" s="321" t="s">
        <v>558</v>
      </c>
      <c r="C705" s="321"/>
      <c r="D705" s="321"/>
      <c r="E705" s="321"/>
      <c r="F705" s="321"/>
      <c r="G705" s="321"/>
      <c r="H705" s="321"/>
      <c r="I705" s="322"/>
      <c r="J705" s="323" t="s">
        <v>559</v>
      </c>
      <c r="K705" s="321"/>
      <c r="L705" s="321"/>
      <c r="M705" s="324"/>
    </row>
    <row r="706" spans="1:13" ht="21">
      <c r="A706" s="325" t="s">
        <v>560</v>
      </c>
      <c r="B706" s="201"/>
      <c r="C706" s="201"/>
      <c r="D706" s="201"/>
      <c r="E706" s="201"/>
      <c r="F706" s="201"/>
      <c r="G706" s="201"/>
      <c r="H706" s="201"/>
      <c r="I706" s="201"/>
      <c r="J706" s="201"/>
      <c r="K706" s="201"/>
      <c r="L706" s="201"/>
      <c r="M706" s="202"/>
    </row>
    <row r="707" spans="1:13" ht="21">
      <c r="A707" s="326"/>
      <c r="B707" s="327" t="s">
        <v>561</v>
      </c>
      <c r="C707" s="327"/>
      <c r="D707" s="327"/>
      <c r="E707" s="328"/>
      <c r="F707" s="297" t="s">
        <v>562</v>
      </c>
      <c r="G707" s="297"/>
      <c r="H707" s="329" t="s">
        <v>563</v>
      </c>
      <c r="I707" s="330"/>
      <c r="J707" s="331"/>
      <c r="K707" s="332" t="s">
        <v>564</v>
      </c>
      <c r="L707" s="10"/>
      <c r="M707" s="333"/>
    </row>
    <row r="708" spans="1:13">
      <c r="A708" s="334" t="s">
        <v>565</v>
      </c>
      <c r="B708" s="330"/>
      <c r="C708" s="330"/>
      <c r="D708" s="330"/>
      <c r="E708" s="330"/>
      <c r="F708" s="330"/>
      <c r="G708" s="330"/>
      <c r="H708" s="330"/>
      <c r="I708" s="330"/>
      <c r="J708" s="330"/>
      <c r="K708" s="330"/>
      <c r="L708" s="330"/>
      <c r="M708" s="335"/>
    </row>
    <row r="709" spans="1:13">
      <c r="A709" s="336" t="s">
        <v>566</v>
      </c>
      <c r="B709" s="337"/>
      <c r="C709" s="337"/>
      <c r="D709" s="337"/>
      <c r="E709" s="337"/>
      <c r="F709" s="337"/>
      <c r="G709" s="337"/>
      <c r="H709" s="337"/>
      <c r="I709" s="337"/>
      <c r="J709" s="337"/>
      <c r="K709" s="337"/>
      <c r="L709" s="337"/>
      <c r="M709" s="338"/>
    </row>
    <row r="710" spans="1:13">
      <c r="A710" s="339" t="s">
        <v>567</v>
      </c>
      <c r="B710" s="340"/>
      <c r="C710" s="341" t="s">
        <v>653</v>
      </c>
      <c r="D710" s="337"/>
      <c r="E710" s="337"/>
      <c r="F710" s="337"/>
      <c r="G710" s="342"/>
      <c r="H710" s="148" t="s">
        <v>569</v>
      </c>
      <c r="I710" s="343"/>
      <c r="J710" s="197">
        <v>16</v>
      </c>
      <c r="K710" s="197"/>
      <c r="L710" s="197"/>
      <c r="M710" s="198"/>
    </row>
    <row r="711" spans="1:13">
      <c r="A711" s="339" t="s">
        <v>570</v>
      </c>
      <c r="B711" s="340"/>
      <c r="C711" s="341" t="s">
        <v>3</v>
      </c>
      <c r="D711" s="337"/>
      <c r="E711" s="337"/>
      <c r="F711" s="337"/>
      <c r="G711" s="342"/>
      <c r="H711" s="148" t="s">
        <v>571</v>
      </c>
      <c r="I711" s="343"/>
      <c r="J711" s="197" t="s">
        <v>151</v>
      </c>
      <c r="K711" s="197"/>
      <c r="L711" s="197"/>
      <c r="M711" s="198"/>
    </row>
    <row r="712" spans="1:13">
      <c r="A712" s="339" t="s">
        <v>572</v>
      </c>
      <c r="B712" s="340"/>
      <c r="C712" s="344">
        <v>39827</v>
      </c>
      <c r="D712" s="337"/>
      <c r="E712" s="337"/>
      <c r="F712" s="337"/>
      <c r="G712" s="342"/>
      <c r="H712" s="148" t="s">
        <v>573</v>
      </c>
      <c r="I712" s="343"/>
      <c r="J712" s="197">
        <v>8493039032</v>
      </c>
      <c r="K712" s="197"/>
      <c r="L712" s="197"/>
      <c r="M712" s="198"/>
    </row>
    <row r="713" spans="1:13">
      <c r="A713" s="339" t="s">
        <v>574</v>
      </c>
      <c r="B713" s="340"/>
      <c r="C713" s="341" t="s">
        <v>211</v>
      </c>
      <c r="D713" s="337"/>
      <c r="E713" s="337"/>
      <c r="F713" s="337"/>
      <c r="G713" s="342"/>
      <c r="H713" s="345" t="s">
        <v>466</v>
      </c>
      <c r="I713" s="197"/>
      <c r="J713" s="197" t="s">
        <v>212</v>
      </c>
      <c r="K713" s="197"/>
      <c r="L713" s="197"/>
      <c r="M713" s="198"/>
    </row>
    <row r="714" spans="1:13">
      <c r="A714" s="346" t="s">
        <v>576</v>
      </c>
      <c r="B714" s="242"/>
      <c r="C714" s="242"/>
      <c r="D714" s="242"/>
      <c r="E714" s="242"/>
      <c r="F714" s="242"/>
      <c r="G714" s="242"/>
      <c r="H714" s="242"/>
      <c r="I714" s="242"/>
      <c r="J714" s="242"/>
      <c r="K714" s="242"/>
      <c r="L714" s="242"/>
      <c r="M714" s="347"/>
    </row>
    <row r="715" spans="1:13">
      <c r="A715" s="348" t="s">
        <v>577</v>
      </c>
      <c r="B715" s="242" t="s">
        <v>578</v>
      </c>
      <c r="C715" s="242"/>
      <c r="D715" s="242"/>
      <c r="E715" s="242"/>
      <c r="F715" s="242"/>
      <c r="G715" s="242"/>
      <c r="H715" s="242" t="s">
        <v>579</v>
      </c>
      <c r="I715" s="242"/>
      <c r="J715" s="242"/>
      <c r="K715" s="242"/>
      <c r="L715" s="242"/>
      <c r="M715" s="347"/>
    </row>
    <row r="716" spans="1:13" ht="30">
      <c r="A716" s="348"/>
      <c r="B716" s="349" t="s">
        <v>580</v>
      </c>
      <c r="C716" s="349" t="s">
        <v>581</v>
      </c>
      <c r="D716" s="349" t="s">
        <v>582</v>
      </c>
      <c r="E716" s="349" t="s">
        <v>583</v>
      </c>
      <c r="F716" s="349">
        <v>100</v>
      </c>
      <c r="G716" s="350" t="s">
        <v>403</v>
      </c>
      <c r="H716" s="349" t="s">
        <v>584</v>
      </c>
      <c r="I716" s="349" t="s">
        <v>581</v>
      </c>
      <c r="J716" s="349" t="s">
        <v>582</v>
      </c>
      <c r="K716" s="349" t="s">
        <v>585</v>
      </c>
      <c r="L716" s="349">
        <v>100</v>
      </c>
      <c r="M716" s="351" t="s">
        <v>403</v>
      </c>
    </row>
    <row r="717" spans="1:13">
      <c r="A717" s="352" t="s">
        <v>417</v>
      </c>
      <c r="B717" s="399">
        <v>8</v>
      </c>
      <c r="C717" s="76">
        <v>3.5</v>
      </c>
      <c r="D717" s="76">
        <v>4</v>
      </c>
      <c r="E717" s="399">
        <v>60.5</v>
      </c>
      <c r="F717" s="354">
        <f t="shared" ref="F717" si="81">SUM(B717:E717)</f>
        <v>76</v>
      </c>
      <c r="G717" s="150" t="str">
        <f t="shared" ref="G717:G721" si="82">IF(F717&gt;=91,"A1",IF(F717&gt;=81,"A2",IF(F717&gt;=71,"B1",IF(F717&gt;=61,"B2",IF(F717&gt;=51,"C1",IF(F717&gt;=41,"C2",IF(F717&gt;=33,"D","E")))))))</f>
        <v>B1</v>
      </c>
      <c r="H717" s="150">
        <v>7.75</v>
      </c>
      <c r="I717" s="150">
        <v>4.5</v>
      </c>
      <c r="J717" s="150">
        <v>4</v>
      </c>
      <c r="K717" s="20">
        <v>58</v>
      </c>
      <c r="L717" s="20">
        <f>SUM(H717:K717)</f>
        <v>74.25</v>
      </c>
      <c r="M717" s="150" t="str">
        <f t="shared" ref="M717:M721" si="83">IF(L717&gt;=91,"A1",IF(L717&gt;=81,"A2",IF(L717&gt;=71,"B1",IF(L717&gt;=61,"B2",IF(L717&gt;=51,"C1",IF(L717&gt;=41,"C2",IF(L717&gt;=33,"D","E")))))))</f>
        <v>B1</v>
      </c>
    </row>
    <row r="718" spans="1:13">
      <c r="A718" s="352" t="s">
        <v>418</v>
      </c>
      <c r="B718" s="399">
        <v>9</v>
      </c>
      <c r="C718" s="76">
        <v>4</v>
      </c>
      <c r="D718" s="28">
        <v>4</v>
      </c>
      <c r="E718" s="76">
        <v>62.5</v>
      </c>
      <c r="F718" s="354">
        <f t="shared" ref="F718:F721" si="84">(B718+C718+D718+E718)</f>
        <v>79.5</v>
      </c>
      <c r="G718" s="150" t="str">
        <f t="shared" si="82"/>
        <v>B1</v>
      </c>
      <c r="H718" s="150">
        <v>9</v>
      </c>
      <c r="I718" s="150">
        <v>5</v>
      </c>
      <c r="J718" s="150">
        <v>5</v>
      </c>
      <c r="K718" s="150">
        <v>68</v>
      </c>
      <c r="L718" s="20">
        <f t="shared" ref="L718:L721" si="85">SUM(H718:K718)</f>
        <v>87</v>
      </c>
      <c r="M718" s="150" t="str">
        <f t="shared" si="83"/>
        <v>A2</v>
      </c>
    </row>
    <row r="719" spans="1:13">
      <c r="A719" s="352" t="s">
        <v>586</v>
      </c>
      <c r="B719" s="76">
        <v>7.5</v>
      </c>
      <c r="C719" s="76">
        <v>4</v>
      </c>
      <c r="D719" s="76">
        <v>5</v>
      </c>
      <c r="E719" s="76">
        <v>56.5</v>
      </c>
      <c r="F719" s="76">
        <f t="shared" si="84"/>
        <v>73</v>
      </c>
      <c r="G719" s="150" t="str">
        <f t="shared" si="82"/>
        <v>B1</v>
      </c>
      <c r="H719" s="150">
        <v>9.5</v>
      </c>
      <c r="I719" s="150">
        <v>4</v>
      </c>
      <c r="J719" s="150">
        <v>4</v>
      </c>
      <c r="K719" s="121">
        <v>64.5</v>
      </c>
      <c r="L719" s="20">
        <f t="shared" si="85"/>
        <v>82</v>
      </c>
      <c r="M719" s="150" t="str">
        <f t="shared" si="83"/>
        <v>A2</v>
      </c>
    </row>
    <row r="720" spans="1:13" ht="15.75">
      <c r="A720" s="352" t="s">
        <v>420</v>
      </c>
      <c r="B720" s="76">
        <v>7</v>
      </c>
      <c r="C720" s="76">
        <v>3</v>
      </c>
      <c r="D720" s="76">
        <v>3</v>
      </c>
      <c r="E720" s="76">
        <v>41.5</v>
      </c>
      <c r="F720" s="76">
        <f t="shared" si="84"/>
        <v>54.5</v>
      </c>
      <c r="G720" s="150" t="str">
        <f t="shared" si="82"/>
        <v>C1</v>
      </c>
      <c r="H720" s="86">
        <v>4.25</v>
      </c>
      <c r="I720" s="400">
        <v>3.5</v>
      </c>
      <c r="J720" s="20">
        <v>3</v>
      </c>
      <c r="K720" s="121">
        <v>44.5</v>
      </c>
      <c r="L720" s="20">
        <f t="shared" si="85"/>
        <v>55.25</v>
      </c>
      <c r="M720" s="150" t="str">
        <f t="shared" si="83"/>
        <v>C1</v>
      </c>
    </row>
    <row r="721" spans="1:13" ht="15.75">
      <c r="A721" s="352" t="s">
        <v>470</v>
      </c>
      <c r="B721" s="76">
        <v>8.25</v>
      </c>
      <c r="C721" s="76">
        <v>4</v>
      </c>
      <c r="D721" s="76">
        <v>4</v>
      </c>
      <c r="E721" s="76">
        <v>59.5</v>
      </c>
      <c r="F721" s="354">
        <f t="shared" si="84"/>
        <v>75.75</v>
      </c>
      <c r="G721" s="150" t="str">
        <f t="shared" si="82"/>
        <v>B1</v>
      </c>
      <c r="H721" s="86">
        <v>8.75</v>
      </c>
      <c r="I721" s="150">
        <v>4</v>
      </c>
      <c r="J721" s="150">
        <v>4</v>
      </c>
      <c r="K721" s="121">
        <v>56.5</v>
      </c>
      <c r="L721" s="20">
        <f t="shared" si="85"/>
        <v>73.25</v>
      </c>
      <c r="M721" s="150" t="str">
        <f t="shared" si="83"/>
        <v>B1</v>
      </c>
    </row>
    <row r="722" spans="1:13">
      <c r="A722" s="352" t="s">
        <v>587</v>
      </c>
      <c r="B722" s="6"/>
      <c r="C722" s="6"/>
      <c r="D722" s="6"/>
      <c r="E722" s="357">
        <v>42.5</v>
      </c>
      <c r="F722" s="121"/>
      <c r="G722" s="6"/>
      <c r="H722" s="6"/>
      <c r="I722" s="6"/>
      <c r="J722" s="6"/>
      <c r="K722" s="150">
        <v>45.5</v>
      </c>
      <c r="L722" s="6"/>
      <c r="M722" s="358"/>
    </row>
    <row r="723" spans="1:13" ht="26.25">
      <c r="A723" s="10" t="s">
        <v>588</v>
      </c>
      <c r="B723" s="10"/>
      <c r="C723" s="359" t="s">
        <v>589</v>
      </c>
      <c r="D723" s="360">
        <f>(F717+F718+F719+F720+F721)</f>
        <v>358.75</v>
      </c>
      <c r="E723" s="360"/>
      <c r="F723" s="359" t="s">
        <v>590</v>
      </c>
      <c r="G723" s="360">
        <f>(D723/500)*100</f>
        <v>71.75</v>
      </c>
      <c r="H723" s="360"/>
      <c r="I723" s="361"/>
      <c r="J723" s="362" t="s">
        <v>591</v>
      </c>
      <c r="K723" s="362"/>
      <c r="L723" s="242" t="str">
        <f>IF(G723&gt;=91,"A1",IF(G723&gt;=81,"A2",IF(G723&gt;=71,"B1",IF(G723&gt;=61,"B2",IF(G723&gt;=51,"C1",IF(G723&gt;=41,"C2",IF(G723&gt;=33,"D","E")))))))</f>
        <v>B1</v>
      </c>
      <c r="M723" s="242" t="str">
        <f t="shared" ref="M723:M725" si="86">IF(K723&gt;=91,"A1",IF(K723&gt;=81,"A2",IF(K723&gt;=71,"B1",IF(K723&gt;=61,"B2",IF(K723&gt;=51,"C1",IF(K723&gt;=41,"C2",IF(K723&gt;=33,"D","E")))))))</f>
        <v>E</v>
      </c>
    </row>
    <row r="724" spans="1:13" ht="26.25">
      <c r="A724" s="363" t="s">
        <v>592</v>
      </c>
      <c r="B724" s="10"/>
      <c r="C724" s="359" t="s">
        <v>593</v>
      </c>
      <c r="D724" s="360">
        <f>(L717+L718+L719+L720+L721)</f>
        <v>371.75</v>
      </c>
      <c r="E724" s="360"/>
      <c r="F724" s="359" t="s">
        <v>594</v>
      </c>
      <c r="G724" s="360">
        <f>D724/500*100</f>
        <v>74.350000000000009</v>
      </c>
      <c r="H724" s="364"/>
      <c r="I724" s="365"/>
      <c r="J724" s="362" t="s">
        <v>595</v>
      </c>
      <c r="K724" s="362"/>
      <c r="L724" s="242" t="str">
        <f>IF(G724&gt;=91,"A1",IF(G724&gt;=81,"A2",IF(G724&gt;=71,"B1",IF(G724&gt;=61,"B2",IF(G724&gt;=51,"C1",IF(G724&gt;=41,"C2",IF(G724&gt;=33,"D","E")))))))</f>
        <v>B1</v>
      </c>
      <c r="M724" s="242" t="str">
        <f t="shared" si="86"/>
        <v>E</v>
      </c>
    </row>
    <row r="725" spans="1:13">
      <c r="A725" s="366" t="s">
        <v>596</v>
      </c>
      <c r="B725" s="366"/>
      <c r="C725" s="366">
        <f>(D723+D724)</f>
        <v>730.5</v>
      </c>
      <c r="D725" s="367"/>
      <c r="E725" s="367"/>
      <c r="F725" s="366" t="s">
        <v>597</v>
      </c>
      <c r="G725" s="366"/>
      <c r="H725" s="366"/>
      <c r="I725" s="366">
        <f>(C725/1000)*100</f>
        <v>73.05</v>
      </c>
      <c r="J725" s="366" t="s">
        <v>598</v>
      </c>
      <c r="K725" s="366"/>
      <c r="L725" s="367" t="str">
        <f>IF(I725&gt;=91,"A1",IF(I725&gt;=81,"A2",IF(I725&gt;=71,"B1",IF(I725&gt;=61,"B2",IF(I725&gt;=51,"C1",IF(I725&gt;=41,"C2",IF(I725&gt;=33,"D","E")))))))</f>
        <v>B1</v>
      </c>
      <c r="M725" s="367" t="str">
        <f t="shared" si="86"/>
        <v>E</v>
      </c>
    </row>
    <row r="726" spans="1:13">
      <c r="A726" s="369" t="s">
        <v>599</v>
      </c>
      <c r="B726" s="370"/>
      <c r="C726" s="370"/>
      <c r="D726" s="370"/>
      <c r="E726" s="370"/>
      <c r="F726" s="370"/>
      <c r="G726" s="370"/>
      <c r="H726" s="370"/>
      <c r="I726" s="370"/>
      <c r="J726" s="370"/>
      <c r="K726" s="370"/>
      <c r="L726" s="370"/>
      <c r="M726" s="371"/>
    </row>
    <row r="727" spans="1:13">
      <c r="A727" s="346" t="s">
        <v>600</v>
      </c>
      <c r="B727" s="242"/>
      <c r="C727" s="242"/>
      <c r="D727" s="242"/>
      <c r="E727" s="242"/>
      <c r="F727" s="242"/>
      <c r="G727" s="242"/>
      <c r="H727" s="242"/>
      <c r="I727" s="242"/>
      <c r="J727" s="242"/>
      <c r="K727" s="242"/>
      <c r="L727" s="242"/>
      <c r="M727" s="347"/>
    </row>
    <row r="728" spans="1:13">
      <c r="A728" s="346" t="s">
        <v>601</v>
      </c>
      <c r="B728" s="242"/>
      <c r="C728" s="242"/>
      <c r="D728" s="242"/>
      <c r="E728" s="242"/>
      <c r="F728" s="242" t="s">
        <v>602</v>
      </c>
      <c r="G728" s="242"/>
      <c r="H728" s="242"/>
      <c r="I728" s="242"/>
      <c r="J728" s="242"/>
      <c r="K728" s="242" t="s">
        <v>603</v>
      </c>
      <c r="L728" s="242"/>
      <c r="M728" s="347"/>
    </row>
    <row r="729" spans="1:13">
      <c r="A729" s="345" t="s">
        <v>604</v>
      </c>
      <c r="B729" s="197"/>
      <c r="C729" s="197"/>
      <c r="D729" s="197"/>
      <c r="E729" s="197"/>
      <c r="F729" s="242" t="s">
        <v>605</v>
      </c>
      <c r="G729" s="242"/>
      <c r="H729" s="242"/>
      <c r="I729" s="242"/>
      <c r="J729" s="242"/>
      <c r="K729" s="242" t="s">
        <v>605</v>
      </c>
      <c r="L729" s="242"/>
      <c r="M729" s="347"/>
    </row>
    <row r="730" spans="1:13">
      <c r="A730" s="346" t="s">
        <v>606</v>
      </c>
      <c r="B730" s="242"/>
      <c r="C730" s="242"/>
      <c r="D730" s="242"/>
      <c r="E730" s="242"/>
      <c r="F730" s="242"/>
      <c r="G730" s="242"/>
      <c r="H730" s="242"/>
      <c r="I730" s="242"/>
      <c r="J730" s="242"/>
      <c r="K730" s="242"/>
      <c r="L730" s="242"/>
      <c r="M730" s="347"/>
    </row>
    <row r="731" spans="1:13">
      <c r="A731" s="346" t="s">
        <v>601</v>
      </c>
      <c r="B731" s="242"/>
      <c r="C731" s="242"/>
      <c r="D731" s="242"/>
      <c r="E731" s="242"/>
      <c r="F731" s="242" t="s">
        <v>602</v>
      </c>
      <c r="G731" s="242"/>
      <c r="H731" s="242"/>
      <c r="I731" s="242"/>
      <c r="J731" s="242"/>
      <c r="K731" s="242" t="s">
        <v>603</v>
      </c>
      <c r="L731" s="242"/>
      <c r="M731" s="347"/>
    </row>
    <row r="732" spans="1:13">
      <c r="A732" s="339" t="s">
        <v>607</v>
      </c>
      <c r="B732" s="340"/>
      <c r="C732" s="340"/>
      <c r="D732" s="340"/>
      <c r="E732" s="340"/>
      <c r="F732" s="242" t="s">
        <v>605</v>
      </c>
      <c r="G732" s="242"/>
      <c r="H732" s="242"/>
      <c r="I732" s="242"/>
      <c r="J732" s="242"/>
      <c r="K732" s="242" t="s">
        <v>605</v>
      </c>
      <c r="L732" s="242"/>
      <c r="M732" s="347"/>
    </row>
    <row r="733" spans="1:13">
      <c r="A733" s="339" t="s">
        <v>608</v>
      </c>
      <c r="B733" s="340"/>
      <c r="C733" s="340"/>
      <c r="D733" s="340"/>
      <c r="E733" s="340"/>
      <c r="F733" s="242" t="s">
        <v>605</v>
      </c>
      <c r="G733" s="242"/>
      <c r="H733" s="242"/>
      <c r="I733" s="242"/>
      <c r="J733" s="242"/>
      <c r="K733" s="242" t="s">
        <v>605</v>
      </c>
      <c r="L733" s="242"/>
      <c r="M733" s="347"/>
    </row>
    <row r="734" spans="1:13">
      <c r="A734" s="336" t="s">
        <v>609</v>
      </c>
      <c r="B734" s="337"/>
      <c r="C734" s="337"/>
      <c r="D734" s="337"/>
      <c r="E734" s="342"/>
      <c r="F734" s="329" t="s">
        <v>605</v>
      </c>
      <c r="G734" s="330"/>
      <c r="H734" s="330"/>
      <c r="I734" s="330"/>
      <c r="J734" s="331"/>
      <c r="K734" s="329" t="s">
        <v>605</v>
      </c>
      <c r="L734" s="330"/>
      <c r="M734" s="335"/>
    </row>
    <row r="735" spans="1:13">
      <c r="A735" s="336" t="s">
        <v>610</v>
      </c>
      <c r="B735" s="337"/>
      <c r="C735" s="337"/>
      <c r="D735" s="337"/>
      <c r="E735" s="342"/>
      <c r="F735" s="329" t="s">
        <v>605</v>
      </c>
      <c r="G735" s="330"/>
      <c r="H735" s="330"/>
      <c r="I735" s="330"/>
      <c r="J735" s="331"/>
      <c r="K735" s="329" t="s">
        <v>605</v>
      </c>
      <c r="L735" s="330"/>
      <c r="M735" s="335"/>
    </row>
    <row r="736" spans="1:13">
      <c r="A736" s="346" t="s">
        <v>611</v>
      </c>
      <c r="B736" s="242"/>
      <c r="C736" s="242"/>
      <c r="D736" s="242"/>
      <c r="E736" s="242"/>
      <c r="F736" s="242"/>
      <c r="G736" s="242"/>
      <c r="H736" s="242"/>
      <c r="I736" s="242"/>
      <c r="J736" s="242"/>
      <c r="K736" s="242"/>
      <c r="L736" s="242"/>
      <c r="M736" s="347"/>
    </row>
    <row r="737" spans="1:13">
      <c r="A737" s="346" t="s">
        <v>601</v>
      </c>
      <c r="B737" s="242"/>
      <c r="C737" s="242"/>
      <c r="D737" s="242"/>
      <c r="E737" s="242"/>
      <c r="F737" s="242" t="s">
        <v>602</v>
      </c>
      <c r="G737" s="242"/>
      <c r="H737" s="242"/>
      <c r="I737" s="242"/>
      <c r="J737" s="242"/>
      <c r="K737" s="242" t="s">
        <v>603</v>
      </c>
      <c r="L737" s="242"/>
      <c r="M737" s="347"/>
    </row>
    <row r="738" spans="1:13">
      <c r="A738" s="345" t="s">
        <v>555</v>
      </c>
      <c r="B738" s="197"/>
      <c r="C738" s="197"/>
      <c r="D738" s="197"/>
      <c r="E738" s="197"/>
      <c r="F738" s="197"/>
      <c r="G738" s="372">
        <v>192</v>
      </c>
      <c r="H738" s="372"/>
      <c r="I738" s="372"/>
      <c r="J738" s="372"/>
      <c r="K738" s="372"/>
      <c r="L738" s="372"/>
      <c r="M738" s="373"/>
    </row>
    <row r="739" spans="1:13">
      <c r="A739" s="352" t="s">
        <v>612</v>
      </c>
      <c r="B739" s="329" t="s">
        <v>613</v>
      </c>
      <c r="C739" s="330"/>
      <c r="D739" s="330"/>
      <c r="E739" s="330"/>
      <c r="F739" s="330"/>
      <c r="G739" s="330"/>
      <c r="H739" s="330"/>
      <c r="I739" s="330"/>
      <c r="J739" s="330"/>
      <c r="K739" s="330"/>
      <c r="L739" s="330"/>
      <c r="M739" s="335"/>
    </row>
    <row r="740" spans="1:13">
      <c r="A740" s="352" t="s">
        <v>614</v>
      </c>
      <c r="B740" s="329" t="s">
        <v>641</v>
      </c>
      <c r="C740" s="374"/>
      <c r="D740" s="374"/>
      <c r="E740" s="374"/>
      <c r="F740" s="374"/>
      <c r="G740" s="374"/>
      <c r="H740" s="374"/>
      <c r="I740" s="374"/>
      <c r="J740" s="374"/>
      <c r="K740" s="374"/>
      <c r="L740" s="374"/>
      <c r="M740" s="375"/>
    </row>
    <row r="741" spans="1:13">
      <c r="A741" s="346" t="s">
        <v>616</v>
      </c>
      <c r="B741" s="242"/>
      <c r="C741" s="242"/>
      <c r="D741" s="372"/>
      <c r="E741" s="372"/>
      <c r="F741" s="372"/>
      <c r="G741" s="372"/>
      <c r="H741" s="372"/>
      <c r="I741" s="372"/>
      <c r="J741" s="242" t="s">
        <v>617</v>
      </c>
      <c r="K741" s="242"/>
      <c r="L741" s="242"/>
      <c r="M741" s="347"/>
    </row>
    <row r="742" spans="1:13">
      <c r="A742" s="346"/>
      <c r="B742" s="242"/>
      <c r="C742" s="242"/>
      <c r="D742" s="372"/>
      <c r="E742" s="372"/>
      <c r="F742" s="372"/>
      <c r="G742" s="372"/>
      <c r="H742" s="372"/>
      <c r="I742" s="372"/>
      <c r="J742" s="242"/>
      <c r="K742" s="242"/>
      <c r="L742" s="242"/>
      <c r="M742" s="347"/>
    </row>
    <row r="743" spans="1:13">
      <c r="A743" s="346"/>
      <c r="B743" s="242"/>
      <c r="C743" s="242"/>
      <c r="D743" s="372"/>
      <c r="E743" s="372"/>
      <c r="F743" s="372"/>
      <c r="G743" s="372"/>
      <c r="H743" s="372"/>
      <c r="I743" s="372"/>
      <c r="J743" s="242"/>
      <c r="K743" s="242"/>
      <c r="L743" s="242"/>
      <c r="M743" s="347"/>
    </row>
    <row r="744" spans="1:13">
      <c r="A744" s="346"/>
      <c r="B744" s="242"/>
      <c r="C744" s="242"/>
      <c r="D744" s="372"/>
      <c r="E744" s="372"/>
      <c r="F744" s="372"/>
      <c r="G744" s="372"/>
      <c r="H744" s="372"/>
      <c r="I744" s="372"/>
      <c r="J744" s="242"/>
      <c r="K744" s="242"/>
      <c r="L744" s="242"/>
      <c r="M744" s="347"/>
    </row>
    <row r="745" spans="1:13">
      <c r="A745" s="376" t="s">
        <v>618</v>
      </c>
      <c r="B745" s="377"/>
      <c r="C745" s="377"/>
      <c r="D745" s="377"/>
      <c r="E745" s="377"/>
      <c r="F745" s="377"/>
      <c r="G745" s="377"/>
      <c r="H745" s="378" t="s">
        <v>619</v>
      </c>
      <c r="I745" s="379"/>
      <c r="J745" s="379"/>
      <c r="K745" s="379"/>
      <c r="L745" s="379"/>
      <c r="M745" s="380"/>
    </row>
    <row r="746" spans="1:13">
      <c r="A746" s="381" t="s">
        <v>620</v>
      </c>
      <c r="B746" s="377" t="s">
        <v>416</v>
      </c>
      <c r="C746" s="377"/>
      <c r="D746" s="382" t="s">
        <v>620</v>
      </c>
      <c r="E746" s="383"/>
      <c r="F746" s="377" t="s">
        <v>416</v>
      </c>
      <c r="G746" s="377"/>
      <c r="H746" s="384"/>
      <c r="I746" s="384"/>
      <c r="J746" s="385" t="s">
        <v>621</v>
      </c>
      <c r="K746" s="384"/>
      <c r="L746" s="385" t="s">
        <v>416</v>
      </c>
      <c r="M746" s="386"/>
    </row>
    <row r="747" spans="1:13">
      <c r="A747" s="387" t="s">
        <v>622</v>
      </c>
      <c r="B747" s="388" t="s">
        <v>623</v>
      </c>
      <c r="C747" s="388"/>
      <c r="D747" s="388" t="s">
        <v>624</v>
      </c>
      <c r="E747" s="388"/>
      <c r="F747" s="388" t="s">
        <v>625</v>
      </c>
      <c r="G747" s="388"/>
      <c r="H747" s="384"/>
      <c r="I747" s="384"/>
      <c r="J747" s="389">
        <v>3</v>
      </c>
      <c r="K747" s="390"/>
      <c r="L747" s="383" t="s">
        <v>605</v>
      </c>
      <c r="M747" s="386"/>
    </row>
    <row r="748" spans="1:13">
      <c r="A748" s="387" t="s">
        <v>626</v>
      </c>
      <c r="B748" s="388" t="s">
        <v>627</v>
      </c>
      <c r="C748" s="388"/>
      <c r="D748" s="388" t="s">
        <v>628</v>
      </c>
      <c r="E748" s="388"/>
      <c r="F748" s="388" t="s">
        <v>629</v>
      </c>
      <c r="G748" s="388"/>
      <c r="H748" s="384"/>
      <c r="I748" s="384"/>
      <c r="J748" s="389">
        <v>2</v>
      </c>
      <c r="K748" s="390"/>
      <c r="L748" s="383" t="s">
        <v>630</v>
      </c>
      <c r="M748" s="386"/>
    </row>
    <row r="749" spans="1:13">
      <c r="A749" s="387" t="s">
        <v>631</v>
      </c>
      <c r="B749" s="388" t="s">
        <v>632</v>
      </c>
      <c r="C749" s="388"/>
      <c r="D749" s="388" t="s">
        <v>633</v>
      </c>
      <c r="E749" s="388"/>
      <c r="F749" s="388" t="s">
        <v>634</v>
      </c>
      <c r="G749" s="388"/>
      <c r="H749" s="384"/>
      <c r="I749" s="384"/>
      <c r="J749" s="389">
        <v>1</v>
      </c>
      <c r="K749" s="390"/>
      <c r="L749" s="383" t="s">
        <v>635</v>
      </c>
      <c r="M749" s="386"/>
    </row>
    <row r="750" spans="1:13" ht="15.75" thickBot="1">
      <c r="A750" s="391" t="s">
        <v>636</v>
      </c>
      <c r="B750" s="392" t="s">
        <v>637</v>
      </c>
      <c r="C750" s="392"/>
      <c r="D750" s="392" t="s">
        <v>638</v>
      </c>
      <c r="E750" s="392"/>
      <c r="F750" s="392" t="s">
        <v>639</v>
      </c>
      <c r="G750" s="392"/>
      <c r="H750" s="393"/>
      <c r="I750" s="393"/>
      <c r="J750" s="393"/>
      <c r="K750" s="393"/>
      <c r="L750" s="393"/>
      <c r="M750" s="394"/>
    </row>
    <row r="751" spans="1:13" ht="15.75" thickBot="1"/>
    <row r="752" spans="1:13" ht="15.75">
      <c r="A752" s="320"/>
      <c r="B752" s="321" t="s">
        <v>558</v>
      </c>
      <c r="C752" s="321"/>
      <c r="D752" s="321"/>
      <c r="E752" s="321"/>
      <c r="F752" s="321"/>
      <c r="G752" s="321"/>
      <c r="H752" s="321"/>
      <c r="I752" s="322"/>
      <c r="J752" s="323" t="s">
        <v>559</v>
      </c>
      <c r="K752" s="321"/>
      <c r="L752" s="321"/>
      <c r="M752" s="324"/>
    </row>
    <row r="753" spans="1:13" ht="21">
      <c r="A753" s="325" t="s">
        <v>560</v>
      </c>
      <c r="B753" s="201"/>
      <c r="C753" s="201"/>
      <c r="D753" s="201"/>
      <c r="E753" s="201"/>
      <c r="F753" s="201"/>
      <c r="G753" s="201"/>
      <c r="H753" s="201"/>
      <c r="I753" s="201"/>
      <c r="J753" s="201"/>
      <c r="K753" s="201"/>
      <c r="L753" s="201"/>
      <c r="M753" s="202"/>
    </row>
    <row r="754" spans="1:13" ht="21">
      <c r="A754" s="326"/>
      <c r="B754" s="327" t="s">
        <v>561</v>
      </c>
      <c r="C754" s="327"/>
      <c r="D754" s="327"/>
      <c r="E754" s="328"/>
      <c r="F754" s="297" t="s">
        <v>562</v>
      </c>
      <c r="G754" s="297"/>
      <c r="H754" s="329" t="s">
        <v>563</v>
      </c>
      <c r="I754" s="330"/>
      <c r="J754" s="331"/>
      <c r="K754" s="332" t="s">
        <v>564</v>
      </c>
      <c r="L754" s="10"/>
      <c r="M754" s="333"/>
    </row>
    <row r="755" spans="1:13">
      <c r="A755" s="334" t="s">
        <v>565</v>
      </c>
      <c r="B755" s="330"/>
      <c r="C755" s="330"/>
      <c r="D755" s="330"/>
      <c r="E755" s="330"/>
      <c r="F755" s="330"/>
      <c r="G755" s="330"/>
      <c r="H755" s="330"/>
      <c r="I755" s="330"/>
      <c r="J755" s="330"/>
      <c r="K755" s="330"/>
      <c r="L755" s="330"/>
      <c r="M755" s="335"/>
    </row>
    <row r="756" spans="1:13">
      <c r="A756" s="336" t="s">
        <v>566</v>
      </c>
      <c r="B756" s="337"/>
      <c r="C756" s="337"/>
      <c r="D756" s="337"/>
      <c r="E756" s="337"/>
      <c r="F756" s="337"/>
      <c r="G756" s="337"/>
      <c r="H756" s="337"/>
      <c r="I756" s="337"/>
      <c r="J756" s="337"/>
      <c r="K756" s="337"/>
      <c r="L756" s="337"/>
      <c r="M756" s="338"/>
    </row>
    <row r="757" spans="1:13">
      <c r="A757" s="339" t="s">
        <v>567</v>
      </c>
      <c r="B757" s="340"/>
      <c r="C757" s="341" t="s">
        <v>217</v>
      </c>
      <c r="D757" s="337"/>
      <c r="E757" s="337"/>
      <c r="F757" s="337"/>
      <c r="G757" s="342"/>
      <c r="H757" s="148" t="s">
        <v>569</v>
      </c>
      <c r="I757" s="343"/>
      <c r="J757" s="197">
        <v>17</v>
      </c>
      <c r="K757" s="197"/>
      <c r="L757" s="197"/>
      <c r="M757" s="198"/>
    </row>
    <row r="758" spans="1:13">
      <c r="A758" s="339" t="s">
        <v>570</v>
      </c>
      <c r="B758" s="340"/>
      <c r="C758" s="341" t="s">
        <v>3</v>
      </c>
      <c r="D758" s="337"/>
      <c r="E758" s="337"/>
      <c r="F758" s="337"/>
      <c r="G758" s="342"/>
      <c r="H758" s="148" t="s">
        <v>571</v>
      </c>
      <c r="I758" s="343"/>
      <c r="J758" s="197" t="s">
        <v>219</v>
      </c>
      <c r="K758" s="197"/>
      <c r="L758" s="197"/>
      <c r="M758" s="198"/>
    </row>
    <row r="759" spans="1:13">
      <c r="A759" s="339" t="s">
        <v>572</v>
      </c>
      <c r="B759" s="340"/>
      <c r="C759" s="344">
        <v>39956</v>
      </c>
      <c r="D759" s="337"/>
      <c r="E759" s="337"/>
      <c r="F759" s="337"/>
      <c r="G759" s="342"/>
      <c r="H759" s="148" t="s">
        <v>573</v>
      </c>
      <c r="I759" s="343"/>
      <c r="J759" s="197">
        <v>7051150371</v>
      </c>
      <c r="K759" s="197"/>
      <c r="L759" s="197"/>
      <c r="M759" s="198"/>
    </row>
    <row r="760" spans="1:13">
      <c r="A760" s="339" t="s">
        <v>574</v>
      </c>
      <c r="B760" s="340"/>
      <c r="C760" s="341" t="s">
        <v>221</v>
      </c>
      <c r="D760" s="337"/>
      <c r="E760" s="337"/>
      <c r="F760" s="337"/>
      <c r="G760" s="342"/>
      <c r="H760" s="345" t="s">
        <v>466</v>
      </c>
      <c r="I760" s="197"/>
      <c r="J760" s="197" t="s">
        <v>654</v>
      </c>
      <c r="K760" s="197"/>
      <c r="L760" s="197"/>
      <c r="M760" s="198"/>
    </row>
    <row r="761" spans="1:13">
      <c r="A761" s="346" t="s">
        <v>576</v>
      </c>
      <c r="B761" s="242"/>
      <c r="C761" s="242"/>
      <c r="D761" s="242"/>
      <c r="E761" s="242"/>
      <c r="F761" s="242"/>
      <c r="G761" s="242"/>
      <c r="H761" s="242"/>
      <c r="I761" s="242"/>
      <c r="J761" s="242"/>
      <c r="K761" s="242"/>
      <c r="L761" s="242"/>
      <c r="M761" s="347"/>
    </row>
    <row r="762" spans="1:13">
      <c r="A762" s="348" t="s">
        <v>577</v>
      </c>
      <c r="B762" s="242" t="s">
        <v>578</v>
      </c>
      <c r="C762" s="242"/>
      <c r="D762" s="242"/>
      <c r="E762" s="242"/>
      <c r="F762" s="242"/>
      <c r="G762" s="242"/>
      <c r="H762" s="242" t="s">
        <v>579</v>
      </c>
      <c r="I762" s="242"/>
      <c r="J762" s="242"/>
      <c r="K762" s="242"/>
      <c r="L762" s="242"/>
      <c r="M762" s="347"/>
    </row>
    <row r="763" spans="1:13" ht="30">
      <c r="A763" s="348"/>
      <c r="B763" s="349" t="s">
        <v>580</v>
      </c>
      <c r="C763" s="349" t="s">
        <v>581</v>
      </c>
      <c r="D763" s="349" t="s">
        <v>582</v>
      </c>
      <c r="E763" s="349" t="s">
        <v>583</v>
      </c>
      <c r="F763" s="349">
        <v>100</v>
      </c>
      <c r="G763" s="350" t="s">
        <v>403</v>
      </c>
      <c r="H763" s="349" t="s">
        <v>584</v>
      </c>
      <c r="I763" s="349" t="s">
        <v>581</v>
      </c>
      <c r="J763" s="349" t="s">
        <v>582</v>
      </c>
      <c r="K763" s="349" t="s">
        <v>585</v>
      </c>
      <c r="L763" s="349">
        <v>100</v>
      </c>
      <c r="M763" s="351" t="s">
        <v>403</v>
      </c>
    </row>
    <row r="764" spans="1:13">
      <c r="A764" s="352" t="s">
        <v>417</v>
      </c>
      <c r="B764" s="399">
        <v>6.75</v>
      </c>
      <c r="C764" s="76">
        <v>3.5</v>
      </c>
      <c r="D764" s="76">
        <v>3.5</v>
      </c>
      <c r="E764" s="399">
        <v>46.5</v>
      </c>
      <c r="F764" s="354">
        <f t="shared" ref="F764" si="87">SUM(B764:E764)</f>
        <v>60.25</v>
      </c>
      <c r="G764" s="150" t="str">
        <f t="shared" ref="G764:G768" si="88">IF(F764&gt;=91,"A1",IF(F764&gt;=81,"A2",IF(F764&gt;=71,"B1",IF(F764&gt;=61,"B2",IF(F764&gt;=51,"C1",IF(F764&gt;=41,"C2",IF(F764&gt;=33,"D","E")))))))</f>
        <v>C1</v>
      </c>
      <c r="H764" s="150">
        <v>6.25</v>
      </c>
      <c r="I764" s="150">
        <v>3.5</v>
      </c>
      <c r="J764" s="150">
        <v>3.5</v>
      </c>
      <c r="K764" s="20">
        <v>51</v>
      </c>
      <c r="L764" s="20">
        <f>SUM(H764:K764)</f>
        <v>64.25</v>
      </c>
      <c r="M764" s="150" t="str">
        <f t="shared" ref="M764:M768" si="89">IF(L764&gt;=91,"A1",IF(L764&gt;=81,"A2",IF(L764&gt;=71,"B1",IF(L764&gt;=61,"B2",IF(L764&gt;=51,"C1",IF(L764&gt;=41,"C2",IF(L764&gt;=33,"D","E")))))))</f>
        <v>B2</v>
      </c>
    </row>
    <row r="765" spans="1:13">
      <c r="A765" s="352" t="s">
        <v>418</v>
      </c>
      <c r="B765" s="399">
        <v>5</v>
      </c>
      <c r="C765" s="76">
        <v>3</v>
      </c>
      <c r="D765" s="28">
        <v>3</v>
      </c>
      <c r="E765" s="76">
        <v>36</v>
      </c>
      <c r="F765" s="354">
        <f t="shared" ref="F765:F768" si="90">(B765+C765+D765+E765)</f>
        <v>47</v>
      </c>
      <c r="G765" s="150" t="str">
        <f t="shared" si="88"/>
        <v>C2</v>
      </c>
      <c r="H765" s="150">
        <v>6.25</v>
      </c>
      <c r="I765" s="150">
        <v>5</v>
      </c>
      <c r="J765" s="150">
        <v>4</v>
      </c>
      <c r="K765" s="150">
        <v>51</v>
      </c>
      <c r="L765" s="20">
        <f t="shared" ref="L765:L768" si="91">SUM(H765:K765)</f>
        <v>66.25</v>
      </c>
      <c r="M765" s="150" t="str">
        <f t="shared" si="89"/>
        <v>B2</v>
      </c>
    </row>
    <row r="766" spans="1:13">
      <c r="A766" s="352" t="s">
        <v>586</v>
      </c>
      <c r="B766" s="76">
        <v>3.5</v>
      </c>
      <c r="C766" s="76">
        <v>3.5</v>
      </c>
      <c r="D766" s="76">
        <v>4</v>
      </c>
      <c r="E766" s="76">
        <v>30.5</v>
      </c>
      <c r="F766" s="76">
        <f t="shared" si="90"/>
        <v>41.5</v>
      </c>
      <c r="G766" s="150" t="str">
        <f t="shared" si="88"/>
        <v>C2</v>
      </c>
      <c r="H766" s="150">
        <v>5.25</v>
      </c>
      <c r="I766" s="150">
        <v>3</v>
      </c>
      <c r="J766" s="150">
        <v>2</v>
      </c>
      <c r="K766" s="121">
        <v>18.5</v>
      </c>
      <c r="L766" s="20">
        <f t="shared" si="91"/>
        <v>28.75</v>
      </c>
      <c r="M766" s="150" t="str">
        <f t="shared" si="89"/>
        <v>E</v>
      </c>
    </row>
    <row r="767" spans="1:13" ht="15.75">
      <c r="A767" s="352" t="s">
        <v>420</v>
      </c>
      <c r="B767" s="76">
        <v>3.5</v>
      </c>
      <c r="C767" s="76">
        <v>2</v>
      </c>
      <c r="D767" s="76">
        <v>2</v>
      </c>
      <c r="E767" s="76">
        <v>27</v>
      </c>
      <c r="F767" s="76">
        <f t="shared" si="90"/>
        <v>34.5</v>
      </c>
      <c r="G767" s="150" t="str">
        <f t="shared" si="88"/>
        <v>D</v>
      </c>
      <c r="H767" s="86">
        <v>2</v>
      </c>
      <c r="I767" s="400">
        <v>2</v>
      </c>
      <c r="J767" s="20">
        <v>2</v>
      </c>
      <c r="K767" s="121">
        <v>27</v>
      </c>
      <c r="L767" s="20">
        <f t="shared" si="91"/>
        <v>33</v>
      </c>
      <c r="M767" s="150" t="str">
        <f t="shared" si="89"/>
        <v>D</v>
      </c>
    </row>
    <row r="768" spans="1:13" ht="15.75">
      <c r="A768" s="352" t="s">
        <v>470</v>
      </c>
      <c r="B768" s="76">
        <v>5</v>
      </c>
      <c r="C768" s="76">
        <v>3</v>
      </c>
      <c r="D768" s="76">
        <v>4</v>
      </c>
      <c r="E768" s="76">
        <v>30</v>
      </c>
      <c r="F768" s="354">
        <f t="shared" si="90"/>
        <v>42</v>
      </c>
      <c r="G768" s="150" t="str">
        <f t="shared" si="88"/>
        <v>C2</v>
      </c>
      <c r="H768" s="86">
        <v>7.75</v>
      </c>
      <c r="I768" s="150">
        <v>4</v>
      </c>
      <c r="J768" s="150">
        <v>4</v>
      </c>
      <c r="K768" s="121">
        <v>51</v>
      </c>
      <c r="L768" s="20">
        <f t="shared" si="91"/>
        <v>66.75</v>
      </c>
      <c r="M768" s="150" t="str">
        <f t="shared" si="89"/>
        <v>B2</v>
      </c>
    </row>
    <row r="769" spans="1:13">
      <c r="A769" s="352" t="s">
        <v>587</v>
      </c>
      <c r="B769" s="6"/>
      <c r="C769" s="6"/>
      <c r="D769" s="6"/>
      <c r="E769" s="357">
        <v>22.5</v>
      </c>
      <c r="F769" s="121"/>
      <c r="G769" s="6"/>
      <c r="H769" s="6"/>
      <c r="I769" s="6"/>
      <c r="J769" s="6"/>
      <c r="K769" s="150">
        <v>26.5</v>
      </c>
      <c r="L769" s="6"/>
      <c r="M769" s="358"/>
    </row>
    <row r="770" spans="1:13" ht="26.25">
      <c r="A770" s="10" t="s">
        <v>588</v>
      </c>
      <c r="B770" s="10"/>
      <c r="C770" s="359" t="s">
        <v>589</v>
      </c>
      <c r="D770" s="360">
        <f>(F764+F765+F766+F767+F768)</f>
        <v>225.25</v>
      </c>
      <c r="E770" s="360"/>
      <c r="F770" s="359" t="s">
        <v>590</v>
      </c>
      <c r="G770" s="360">
        <f>(D770/500)*100</f>
        <v>45.050000000000004</v>
      </c>
      <c r="H770" s="360"/>
      <c r="I770" s="361"/>
      <c r="J770" s="362" t="s">
        <v>591</v>
      </c>
      <c r="K770" s="362"/>
      <c r="L770" s="242" t="str">
        <f>IF(G770&gt;=91,"A1",IF(G770&gt;=81,"A2",IF(G770&gt;=71,"B1",IF(G770&gt;=61,"B2",IF(G770&gt;=51,"C1",IF(G770&gt;=41,"C2",IF(G770&gt;=33,"D","E")))))))</f>
        <v>C2</v>
      </c>
      <c r="M770" s="242" t="str">
        <f t="shared" ref="M770:M772" si="92">IF(K770&gt;=91,"A1",IF(K770&gt;=81,"A2",IF(K770&gt;=71,"B1",IF(K770&gt;=61,"B2",IF(K770&gt;=51,"C1",IF(K770&gt;=41,"C2",IF(K770&gt;=33,"D","E")))))))</f>
        <v>E</v>
      </c>
    </row>
    <row r="771" spans="1:13" ht="26.25">
      <c r="A771" s="363" t="s">
        <v>592</v>
      </c>
      <c r="B771" s="10"/>
      <c r="C771" s="359" t="s">
        <v>593</v>
      </c>
      <c r="D771" s="360">
        <f>(L764+L765+L766+L767+L768)</f>
        <v>259</v>
      </c>
      <c r="E771" s="360"/>
      <c r="F771" s="359" t="s">
        <v>594</v>
      </c>
      <c r="G771" s="360">
        <f>D771/500*100</f>
        <v>51.800000000000004</v>
      </c>
      <c r="H771" s="364"/>
      <c r="I771" s="365"/>
      <c r="J771" s="362" t="s">
        <v>595</v>
      </c>
      <c r="K771" s="362"/>
      <c r="L771" s="242" t="str">
        <f>IF(G771&gt;=91,"A1",IF(G771&gt;=81,"A2",IF(G771&gt;=71,"B1",IF(G771&gt;=61,"B2",IF(G771&gt;=51,"C1",IF(G771&gt;=41,"C2",IF(G771&gt;=33,"D","E")))))))</f>
        <v>C1</v>
      </c>
      <c r="M771" s="242" t="str">
        <f t="shared" si="92"/>
        <v>E</v>
      </c>
    </row>
    <row r="772" spans="1:13">
      <c r="A772" s="366" t="s">
        <v>596</v>
      </c>
      <c r="B772" s="366"/>
      <c r="C772" s="366">
        <f>(D770+D771)</f>
        <v>484.25</v>
      </c>
      <c r="D772" s="367"/>
      <c r="E772" s="367"/>
      <c r="F772" s="366" t="s">
        <v>597</v>
      </c>
      <c r="G772" s="366"/>
      <c r="H772" s="366"/>
      <c r="I772" s="368">
        <f>(C772/1000)*100</f>
        <v>48.425000000000004</v>
      </c>
      <c r="J772" s="366" t="s">
        <v>598</v>
      </c>
      <c r="K772" s="366"/>
      <c r="L772" s="367" t="str">
        <f>IF(I772&gt;=91,"A1",IF(I772&gt;=81,"A2",IF(I772&gt;=71,"B1",IF(I772&gt;=61,"B2",IF(I772&gt;=51,"C1",IF(I772&gt;=41,"C2",IF(I772&gt;=33,"D","E")))))))</f>
        <v>C2</v>
      </c>
      <c r="M772" s="367" t="str">
        <f t="shared" si="92"/>
        <v>E</v>
      </c>
    </row>
    <row r="773" spans="1:13">
      <c r="A773" s="369" t="s">
        <v>599</v>
      </c>
      <c r="B773" s="370"/>
      <c r="C773" s="370"/>
      <c r="D773" s="370"/>
      <c r="E773" s="370"/>
      <c r="F773" s="370"/>
      <c r="G773" s="370"/>
      <c r="H773" s="370"/>
      <c r="I773" s="370"/>
      <c r="J773" s="370"/>
      <c r="K773" s="370"/>
      <c r="L773" s="370"/>
      <c r="M773" s="371"/>
    </row>
    <row r="774" spans="1:13">
      <c r="A774" s="346" t="s">
        <v>600</v>
      </c>
      <c r="B774" s="242"/>
      <c r="C774" s="242"/>
      <c r="D774" s="242"/>
      <c r="E774" s="242"/>
      <c r="F774" s="242"/>
      <c r="G774" s="242"/>
      <c r="H774" s="242"/>
      <c r="I774" s="242"/>
      <c r="J774" s="242"/>
      <c r="K774" s="242"/>
      <c r="L774" s="242"/>
      <c r="M774" s="347"/>
    </row>
    <row r="775" spans="1:13">
      <c r="A775" s="346" t="s">
        <v>601</v>
      </c>
      <c r="B775" s="242"/>
      <c r="C775" s="242"/>
      <c r="D775" s="242"/>
      <c r="E775" s="242"/>
      <c r="F775" s="242" t="s">
        <v>602</v>
      </c>
      <c r="G775" s="242"/>
      <c r="H775" s="242"/>
      <c r="I775" s="242"/>
      <c r="J775" s="242"/>
      <c r="K775" s="242" t="s">
        <v>603</v>
      </c>
      <c r="L775" s="242"/>
      <c r="M775" s="347"/>
    </row>
    <row r="776" spans="1:13">
      <c r="A776" s="345" t="s">
        <v>604</v>
      </c>
      <c r="B776" s="197"/>
      <c r="C776" s="197"/>
      <c r="D776" s="197"/>
      <c r="E776" s="197"/>
      <c r="F776" s="242" t="s">
        <v>605</v>
      </c>
      <c r="G776" s="242"/>
      <c r="H776" s="242"/>
      <c r="I776" s="242"/>
      <c r="J776" s="242"/>
      <c r="K776" s="242" t="s">
        <v>605</v>
      </c>
      <c r="L776" s="242"/>
      <c r="M776" s="347"/>
    </row>
    <row r="777" spans="1:13">
      <c r="A777" s="346" t="s">
        <v>606</v>
      </c>
      <c r="B777" s="242"/>
      <c r="C777" s="242"/>
      <c r="D777" s="242"/>
      <c r="E777" s="242"/>
      <c r="F777" s="242"/>
      <c r="G777" s="242"/>
      <c r="H777" s="242"/>
      <c r="I777" s="242"/>
      <c r="J777" s="242"/>
      <c r="K777" s="242"/>
      <c r="L777" s="242"/>
      <c r="M777" s="347"/>
    </row>
    <row r="778" spans="1:13">
      <c r="A778" s="346" t="s">
        <v>601</v>
      </c>
      <c r="B778" s="242"/>
      <c r="C778" s="242"/>
      <c r="D778" s="242"/>
      <c r="E778" s="242"/>
      <c r="F778" s="242" t="s">
        <v>602</v>
      </c>
      <c r="G778" s="242"/>
      <c r="H778" s="242"/>
      <c r="I778" s="242"/>
      <c r="J778" s="242"/>
      <c r="K778" s="242" t="s">
        <v>603</v>
      </c>
      <c r="L778" s="242"/>
      <c r="M778" s="347"/>
    </row>
    <row r="779" spans="1:13">
      <c r="A779" s="339" t="s">
        <v>607</v>
      </c>
      <c r="B779" s="340"/>
      <c r="C779" s="340"/>
      <c r="D779" s="340"/>
      <c r="E779" s="340"/>
      <c r="F779" s="242" t="s">
        <v>605</v>
      </c>
      <c r="G779" s="242"/>
      <c r="H779" s="242"/>
      <c r="I779" s="242"/>
      <c r="J779" s="242"/>
      <c r="K779" s="242" t="s">
        <v>605</v>
      </c>
      <c r="L779" s="242"/>
      <c r="M779" s="347"/>
    </row>
    <row r="780" spans="1:13">
      <c r="A780" s="339" t="s">
        <v>608</v>
      </c>
      <c r="B780" s="340"/>
      <c r="C780" s="340"/>
      <c r="D780" s="340"/>
      <c r="E780" s="340"/>
      <c r="F780" s="242" t="s">
        <v>605</v>
      </c>
      <c r="G780" s="242"/>
      <c r="H780" s="242"/>
      <c r="I780" s="242"/>
      <c r="J780" s="242"/>
      <c r="K780" s="242" t="s">
        <v>605</v>
      </c>
      <c r="L780" s="242"/>
      <c r="M780" s="347"/>
    </row>
    <row r="781" spans="1:13">
      <c r="A781" s="336" t="s">
        <v>609</v>
      </c>
      <c r="B781" s="337"/>
      <c r="C781" s="337"/>
      <c r="D781" s="337"/>
      <c r="E781" s="342"/>
      <c r="F781" s="329" t="s">
        <v>605</v>
      </c>
      <c r="G781" s="330"/>
      <c r="H781" s="330"/>
      <c r="I781" s="330"/>
      <c r="J781" s="331"/>
      <c r="K781" s="329" t="s">
        <v>605</v>
      </c>
      <c r="L781" s="330"/>
      <c r="M781" s="335"/>
    </row>
    <row r="782" spans="1:13">
      <c r="A782" s="336" t="s">
        <v>610</v>
      </c>
      <c r="B782" s="337"/>
      <c r="C782" s="337"/>
      <c r="D782" s="337"/>
      <c r="E782" s="342"/>
      <c r="F782" s="329" t="s">
        <v>605</v>
      </c>
      <c r="G782" s="330"/>
      <c r="H782" s="330"/>
      <c r="I782" s="330"/>
      <c r="J782" s="331"/>
      <c r="K782" s="329" t="s">
        <v>605</v>
      </c>
      <c r="L782" s="330"/>
      <c r="M782" s="335"/>
    </row>
    <row r="783" spans="1:13">
      <c r="A783" s="346" t="s">
        <v>611</v>
      </c>
      <c r="B783" s="242"/>
      <c r="C783" s="242"/>
      <c r="D783" s="242"/>
      <c r="E783" s="242"/>
      <c r="F783" s="242"/>
      <c r="G783" s="242"/>
      <c r="H783" s="242"/>
      <c r="I783" s="242"/>
      <c r="J783" s="242"/>
      <c r="K783" s="242"/>
      <c r="L783" s="242"/>
      <c r="M783" s="347"/>
    </row>
    <row r="784" spans="1:13">
      <c r="A784" s="346" t="s">
        <v>601</v>
      </c>
      <c r="B784" s="242"/>
      <c r="C784" s="242"/>
      <c r="D784" s="242"/>
      <c r="E784" s="242"/>
      <c r="F784" s="242" t="s">
        <v>602</v>
      </c>
      <c r="G784" s="242"/>
      <c r="H784" s="242"/>
      <c r="I784" s="242"/>
      <c r="J784" s="242"/>
      <c r="K784" s="242" t="s">
        <v>603</v>
      </c>
      <c r="L784" s="242"/>
      <c r="M784" s="347"/>
    </row>
    <row r="785" spans="1:13">
      <c r="A785" s="345" t="s">
        <v>555</v>
      </c>
      <c r="B785" s="197"/>
      <c r="C785" s="197"/>
      <c r="D785" s="197"/>
      <c r="E785" s="197"/>
      <c r="F785" s="197"/>
      <c r="G785" s="372">
        <v>195</v>
      </c>
      <c r="H785" s="372"/>
      <c r="I785" s="372"/>
      <c r="J785" s="372"/>
      <c r="K785" s="372"/>
      <c r="L785" s="372"/>
      <c r="M785" s="373"/>
    </row>
    <row r="786" spans="1:13">
      <c r="A786" s="352" t="s">
        <v>612</v>
      </c>
      <c r="B786" s="329" t="s">
        <v>640</v>
      </c>
      <c r="C786" s="330"/>
      <c r="D786" s="330"/>
      <c r="E786" s="330"/>
      <c r="F786" s="330"/>
      <c r="G786" s="330"/>
      <c r="H786" s="330"/>
      <c r="I786" s="330"/>
      <c r="J786" s="330"/>
      <c r="K786" s="330"/>
      <c r="L786" s="330"/>
      <c r="M786" s="335"/>
    </row>
    <row r="787" spans="1:13">
      <c r="A787" s="352" t="s">
        <v>614</v>
      </c>
      <c r="B787" s="329" t="s">
        <v>641</v>
      </c>
      <c r="C787" s="374"/>
      <c r="D787" s="374"/>
      <c r="E787" s="374"/>
      <c r="F787" s="374"/>
      <c r="G787" s="374"/>
      <c r="H787" s="374"/>
      <c r="I787" s="374"/>
      <c r="J787" s="374"/>
      <c r="K787" s="374"/>
      <c r="L787" s="374"/>
      <c r="M787" s="375"/>
    </row>
    <row r="788" spans="1:13">
      <c r="A788" s="346" t="s">
        <v>616</v>
      </c>
      <c r="B788" s="242"/>
      <c r="C788" s="242"/>
      <c r="D788" s="372"/>
      <c r="E788" s="372"/>
      <c r="F788" s="372"/>
      <c r="G788" s="372"/>
      <c r="H788" s="372"/>
      <c r="I788" s="372"/>
      <c r="J788" s="242" t="s">
        <v>617</v>
      </c>
      <c r="K788" s="242"/>
      <c r="L788" s="242"/>
      <c r="M788" s="347"/>
    </row>
    <row r="789" spans="1:13">
      <c r="A789" s="346"/>
      <c r="B789" s="242"/>
      <c r="C789" s="242"/>
      <c r="D789" s="372"/>
      <c r="E789" s="372"/>
      <c r="F789" s="372"/>
      <c r="G789" s="372"/>
      <c r="H789" s="372"/>
      <c r="I789" s="372"/>
      <c r="J789" s="242"/>
      <c r="K789" s="242"/>
      <c r="L789" s="242"/>
      <c r="M789" s="347"/>
    </row>
    <row r="790" spans="1:13">
      <c r="A790" s="346"/>
      <c r="B790" s="242"/>
      <c r="C790" s="242"/>
      <c r="D790" s="372"/>
      <c r="E790" s="372"/>
      <c r="F790" s="372"/>
      <c r="G790" s="372"/>
      <c r="H790" s="372"/>
      <c r="I790" s="372"/>
      <c r="J790" s="242"/>
      <c r="K790" s="242"/>
      <c r="L790" s="242"/>
      <c r="M790" s="347"/>
    </row>
    <row r="791" spans="1:13">
      <c r="A791" s="346"/>
      <c r="B791" s="242"/>
      <c r="C791" s="242"/>
      <c r="D791" s="372"/>
      <c r="E791" s="372"/>
      <c r="F791" s="372"/>
      <c r="G791" s="372"/>
      <c r="H791" s="372"/>
      <c r="I791" s="372"/>
      <c r="J791" s="242"/>
      <c r="K791" s="242"/>
      <c r="L791" s="242"/>
      <c r="M791" s="347"/>
    </row>
    <row r="792" spans="1:13">
      <c r="A792" s="376" t="s">
        <v>618</v>
      </c>
      <c r="B792" s="377"/>
      <c r="C792" s="377"/>
      <c r="D792" s="377"/>
      <c r="E792" s="377"/>
      <c r="F792" s="377"/>
      <c r="G792" s="377"/>
      <c r="H792" s="378" t="s">
        <v>619</v>
      </c>
      <c r="I792" s="379"/>
      <c r="J792" s="379"/>
      <c r="K792" s="379"/>
      <c r="L792" s="379"/>
      <c r="M792" s="380"/>
    </row>
    <row r="793" spans="1:13">
      <c r="A793" s="381" t="s">
        <v>620</v>
      </c>
      <c r="B793" s="377" t="s">
        <v>416</v>
      </c>
      <c r="C793" s="377"/>
      <c r="D793" s="382" t="s">
        <v>620</v>
      </c>
      <c r="E793" s="383"/>
      <c r="F793" s="377" t="s">
        <v>416</v>
      </c>
      <c r="G793" s="377"/>
      <c r="H793" s="384"/>
      <c r="I793" s="384"/>
      <c r="J793" s="385" t="s">
        <v>621</v>
      </c>
      <c r="K793" s="384"/>
      <c r="L793" s="385" t="s">
        <v>416</v>
      </c>
      <c r="M793" s="386"/>
    </row>
    <row r="794" spans="1:13">
      <c r="A794" s="387" t="s">
        <v>622</v>
      </c>
      <c r="B794" s="388" t="s">
        <v>623</v>
      </c>
      <c r="C794" s="388"/>
      <c r="D794" s="388" t="s">
        <v>624</v>
      </c>
      <c r="E794" s="388"/>
      <c r="F794" s="388" t="s">
        <v>625</v>
      </c>
      <c r="G794" s="388"/>
      <c r="H794" s="384"/>
      <c r="I794" s="384"/>
      <c r="J794" s="389">
        <v>3</v>
      </c>
      <c r="K794" s="390"/>
      <c r="L794" s="383" t="s">
        <v>605</v>
      </c>
      <c r="M794" s="386"/>
    </row>
    <row r="795" spans="1:13">
      <c r="A795" s="387" t="s">
        <v>626</v>
      </c>
      <c r="B795" s="388" t="s">
        <v>627</v>
      </c>
      <c r="C795" s="388"/>
      <c r="D795" s="388" t="s">
        <v>628</v>
      </c>
      <c r="E795" s="388"/>
      <c r="F795" s="388" t="s">
        <v>629</v>
      </c>
      <c r="G795" s="388"/>
      <c r="H795" s="384"/>
      <c r="I795" s="384"/>
      <c r="J795" s="389">
        <v>2</v>
      </c>
      <c r="K795" s="390"/>
      <c r="L795" s="383" t="s">
        <v>630</v>
      </c>
      <c r="M795" s="386"/>
    </row>
    <row r="796" spans="1:13">
      <c r="A796" s="387" t="s">
        <v>631</v>
      </c>
      <c r="B796" s="388" t="s">
        <v>632</v>
      </c>
      <c r="C796" s="388"/>
      <c r="D796" s="388" t="s">
        <v>633</v>
      </c>
      <c r="E796" s="388"/>
      <c r="F796" s="388" t="s">
        <v>634</v>
      </c>
      <c r="G796" s="388"/>
      <c r="H796" s="384"/>
      <c r="I796" s="384"/>
      <c r="J796" s="389">
        <v>1</v>
      </c>
      <c r="K796" s="390"/>
      <c r="L796" s="383" t="s">
        <v>635</v>
      </c>
      <c r="M796" s="386"/>
    </row>
    <row r="797" spans="1:13" ht="15.75" thickBot="1">
      <c r="A797" s="391" t="s">
        <v>636</v>
      </c>
      <c r="B797" s="392" t="s">
        <v>637</v>
      </c>
      <c r="C797" s="392"/>
      <c r="D797" s="392" t="s">
        <v>638</v>
      </c>
      <c r="E797" s="392"/>
      <c r="F797" s="392" t="s">
        <v>639</v>
      </c>
      <c r="G797" s="392"/>
      <c r="H797" s="393"/>
      <c r="I797" s="393"/>
      <c r="J797" s="393"/>
      <c r="K797" s="393"/>
      <c r="L797" s="393"/>
      <c r="M797" s="394"/>
    </row>
    <row r="798" spans="1:13" ht="15.75" thickBot="1"/>
    <row r="799" spans="1:13" ht="15.75">
      <c r="A799" s="320"/>
      <c r="B799" s="321" t="s">
        <v>558</v>
      </c>
      <c r="C799" s="321"/>
      <c r="D799" s="321"/>
      <c r="E799" s="321"/>
      <c r="F799" s="321"/>
      <c r="G799" s="321"/>
      <c r="H799" s="321"/>
      <c r="I799" s="322"/>
      <c r="J799" s="323" t="s">
        <v>559</v>
      </c>
      <c r="K799" s="321"/>
      <c r="L799" s="321"/>
      <c r="M799" s="324"/>
    </row>
    <row r="800" spans="1:13" ht="21">
      <c r="A800" s="325" t="s">
        <v>560</v>
      </c>
      <c r="B800" s="201"/>
      <c r="C800" s="201"/>
      <c r="D800" s="201"/>
      <c r="E800" s="201"/>
      <c r="F800" s="201"/>
      <c r="G800" s="201"/>
      <c r="H800" s="201"/>
      <c r="I800" s="201"/>
      <c r="J800" s="201"/>
      <c r="K800" s="201"/>
      <c r="L800" s="201"/>
      <c r="M800" s="202"/>
    </row>
    <row r="801" spans="1:13" ht="21">
      <c r="A801" s="326"/>
      <c r="B801" s="327" t="s">
        <v>561</v>
      </c>
      <c r="C801" s="327"/>
      <c r="D801" s="327"/>
      <c r="E801" s="328"/>
      <c r="F801" s="297" t="s">
        <v>562</v>
      </c>
      <c r="G801" s="297"/>
      <c r="H801" s="329" t="s">
        <v>563</v>
      </c>
      <c r="I801" s="330"/>
      <c r="J801" s="331"/>
      <c r="K801" s="332" t="s">
        <v>564</v>
      </c>
      <c r="L801" s="10"/>
      <c r="M801" s="333"/>
    </row>
    <row r="802" spans="1:13">
      <c r="A802" s="334" t="s">
        <v>565</v>
      </c>
      <c r="B802" s="330"/>
      <c r="C802" s="330"/>
      <c r="D802" s="330"/>
      <c r="E802" s="330"/>
      <c r="F802" s="330"/>
      <c r="G802" s="330"/>
      <c r="H802" s="330"/>
      <c r="I802" s="330"/>
      <c r="J802" s="330"/>
      <c r="K802" s="330"/>
      <c r="L802" s="330"/>
      <c r="M802" s="335"/>
    </row>
    <row r="803" spans="1:13">
      <c r="A803" s="336" t="s">
        <v>566</v>
      </c>
      <c r="B803" s="337"/>
      <c r="C803" s="337"/>
      <c r="D803" s="337"/>
      <c r="E803" s="337"/>
      <c r="F803" s="337"/>
      <c r="G803" s="337"/>
      <c r="H803" s="337"/>
      <c r="I803" s="337"/>
      <c r="J803" s="337"/>
      <c r="K803" s="337"/>
      <c r="L803" s="337"/>
      <c r="M803" s="338"/>
    </row>
    <row r="804" spans="1:13">
      <c r="A804" s="339" t="s">
        <v>567</v>
      </c>
      <c r="B804" s="340"/>
      <c r="C804" s="341" t="s">
        <v>224</v>
      </c>
      <c r="D804" s="337"/>
      <c r="E804" s="337"/>
      <c r="F804" s="337"/>
      <c r="G804" s="342"/>
      <c r="H804" s="148" t="s">
        <v>569</v>
      </c>
      <c r="I804" s="343"/>
      <c r="J804" s="197">
        <v>18</v>
      </c>
      <c r="K804" s="197"/>
      <c r="L804" s="197"/>
      <c r="M804" s="198"/>
    </row>
    <row r="805" spans="1:13">
      <c r="A805" s="339" t="s">
        <v>570</v>
      </c>
      <c r="B805" s="340"/>
      <c r="C805" s="341" t="s">
        <v>3</v>
      </c>
      <c r="D805" s="337"/>
      <c r="E805" s="337"/>
      <c r="F805" s="337"/>
      <c r="G805" s="342"/>
      <c r="H805" s="148" t="s">
        <v>571</v>
      </c>
      <c r="I805" s="343"/>
      <c r="J805" s="197" t="s">
        <v>225</v>
      </c>
      <c r="K805" s="197"/>
      <c r="L805" s="197"/>
      <c r="M805" s="198"/>
    </row>
    <row r="806" spans="1:13">
      <c r="A806" s="339" t="s">
        <v>572</v>
      </c>
      <c r="B806" s="340"/>
      <c r="C806" s="344">
        <v>40123</v>
      </c>
      <c r="D806" s="337"/>
      <c r="E806" s="337"/>
      <c r="F806" s="337"/>
      <c r="G806" s="342"/>
      <c r="H806" s="148" t="s">
        <v>573</v>
      </c>
      <c r="I806" s="343"/>
      <c r="J806" s="197">
        <v>9419103996</v>
      </c>
      <c r="K806" s="197"/>
      <c r="L806" s="197"/>
      <c r="M806" s="198"/>
    </row>
    <row r="807" spans="1:13">
      <c r="A807" s="339" t="s">
        <v>574</v>
      </c>
      <c r="B807" s="340"/>
      <c r="C807" s="341" t="s">
        <v>227</v>
      </c>
      <c r="D807" s="337"/>
      <c r="E807" s="337"/>
      <c r="F807" s="337"/>
      <c r="G807" s="342"/>
      <c r="H807" s="345" t="s">
        <v>466</v>
      </c>
      <c r="I807" s="197"/>
      <c r="J807" s="197" t="s">
        <v>228</v>
      </c>
      <c r="K807" s="197"/>
      <c r="L807" s="197"/>
      <c r="M807" s="198"/>
    </row>
    <row r="808" spans="1:13">
      <c r="A808" s="346" t="s">
        <v>576</v>
      </c>
      <c r="B808" s="242"/>
      <c r="C808" s="242"/>
      <c r="D808" s="242"/>
      <c r="E808" s="242"/>
      <c r="F808" s="242"/>
      <c r="G808" s="242"/>
      <c r="H808" s="242"/>
      <c r="I808" s="242"/>
      <c r="J808" s="242"/>
      <c r="K808" s="242"/>
      <c r="L808" s="242"/>
      <c r="M808" s="347"/>
    </row>
    <row r="809" spans="1:13">
      <c r="A809" s="348" t="s">
        <v>577</v>
      </c>
      <c r="B809" s="242" t="s">
        <v>578</v>
      </c>
      <c r="C809" s="242"/>
      <c r="D809" s="242"/>
      <c r="E809" s="242"/>
      <c r="F809" s="242"/>
      <c r="G809" s="242"/>
      <c r="H809" s="242" t="s">
        <v>579</v>
      </c>
      <c r="I809" s="242"/>
      <c r="J809" s="242"/>
      <c r="K809" s="242"/>
      <c r="L809" s="242"/>
      <c r="M809" s="347"/>
    </row>
    <row r="810" spans="1:13" ht="30">
      <c r="A810" s="348"/>
      <c r="B810" s="349" t="s">
        <v>580</v>
      </c>
      <c r="C810" s="349" t="s">
        <v>581</v>
      </c>
      <c r="D810" s="349" t="s">
        <v>582</v>
      </c>
      <c r="E810" s="349" t="s">
        <v>583</v>
      </c>
      <c r="F810" s="349">
        <v>100</v>
      </c>
      <c r="G810" s="350" t="s">
        <v>403</v>
      </c>
      <c r="H810" s="349" t="s">
        <v>584</v>
      </c>
      <c r="I810" s="349" t="s">
        <v>581</v>
      </c>
      <c r="J810" s="349" t="s">
        <v>582</v>
      </c>
      <c r="K810" s="349" t="s">
        <v>585</v>
      </c>
      <c r="L810" s="349">
        <v>100</v>
      </c>
      <c r="M810" s="351" t="s">
        <v>403</v>
      </c>
    </row>
    <row r="811" spans="1:13">
      <c r="A811" s="352" t="s">
        <v>417</v>
      </c>
      <c r="B811" s="399">
        <v>7.5</v>
      </c>
      <c r="C811" s="76">
        <v>3</v>
      </c>
      <c r="D811" s="76">
        <v>3</v>
      </c>
      <c r="E811" s="399">
        <v>47.5</v>
      </c>
      <c r="F811" s="354">
        <f t="shared" ref="F811" si="93">SUM(B811:E811)</f>
        <v>61</v>
      </c>
      <c r="G811" s="150" t="str">
        <f t="shared" ref="G811:G815" si="94">IF(F811&gt;=91,"A1",IF(F811&gt;=81,"A2",IF(F811&gt;=71,"B1",IF(F811&gt;=61,"B2",IF(F811&gt;=51,"C1",IF(F811&gt;=41,"C2",IF(F811&gt;=33,"D","E")))))))</f>
        <v>B2</v>
      </c>
      <c r="H811" s="149">
        <v>7</v>
      </c>
      <c r="I811" s="150">
        <v>3</v>
      </c>
      <c r="J811" s="150">
        <v>3</v>
      </c>
      <c r="K811" s="149">
        <v>37</v>
      </c>
      <c r="L811" s="20">
        <f>SUM(H811:K811)</f>
        <v>50</v>
      </c>
      <c r="M811" s="150" t="str">
        <f t="shared" ref="M811:M815" si="95">IF(L811&gt;=91,"A1",IF(L811&gt;=81,"A2",IF(L811&gt;=71,"B1",IF(L811&gt;=61,"B2",IF(L811&gt;=51,"C1",IF(L811&gt;=41,"C2",IF(L811&gt;=33,"D","E")))))))</f>
        <v>C2</v>
      </c>
    </row>
    <row r="812" spans="1:13">
      <c r="A812" s="352" t="s">
        <v>418</v>
      </c>
      <c r="B812" s="399">
        <v>3.5</v>
      </c>
      <c r="C812" s="76">
        <v>3</v>
      </c>
      <c r="D812" s="28">
        <v>3</v>
      </c>
      <c r="E812" s="76">
        <v>27</v>
      </c>
      <c r="F812" s="354">
        <f t="shared" ref="F812:F815" si="96">(B812+C812+D812+E812)</f>
        <v>36.5</v>
      </c>
      <c r="G812" s="150" t="str">
        <f t="shared" si="94"/>
        <v>D</v>
      </c>
      <c r="H812" s="413">
        <v>4.5</v>
      </c>
      <c r="I812" s="150">
        <v>4</v>
      </c>
      <c r="J812" s="150">
        <v>3</v>
      </c>
      <c r="K812" s="150">
        <v>30</v>
      </c>
      <c r="L812" s="20">
        <f t="shared" ref="L812:L814" si="97">SUM(H812:K812)</f>
        <v>41.5</v>
      </c>
      <c r="M812" s="150" t="str">
        <f t="shared" si="95"/>
        <v>C2</v>
      </c>
    </row>
    <row r="813" spans="1:13">
      <c r="A813" s="352" t="s">
        <v>586</v>
      </c>
      <c r="B813" s="76">
        <v>4</v>
      </c>
      <c r="C813" s="76">
        <v>3</v>
      </c>
      <c r="D813" s="76">
        <v>3</v>
      </c>
      <c r="E813" s="76">
        <v>14</v>
      </c>
      <c r="F813" s="76">
        <f t="shared" si="96"/>
        <v>24</v>
      </c>
      <c r="G813" s="150" t="str">
        <f t="shared" si="94"/>
        <v>E</v>
      </c>
      <c r="H813" s="413">
        <v>3.75</v>
      </c>
      <c r="I813" s="150">
        <v>3</v>
      </c>
      <c r="J813" s="150">
        <v>2</v>
      </c>
      <c r="K813" s="121">
        <v>44.5</v>
      </c>
      <c r="L813" s="20">
        <f t="shared" si="97"/>
        <v>53.25</v>
      </c>
      <c r="M813" s="150" t="str">
        <f t="shared" si="95"/>
        <v>C1</v>
      </c>
    </row>
    <row r="814" spans="1:13" ht="15.75">
      <c r="A814" s="352" t="s">
        <v>420</v>
      </c>
      <c r="B814" s="76">
        <v>5.25</v>
      </c>
      <c r="C814" s="76">
        <v>2</v>
      </c>
      <c r="D814" s="76">
        <v>2</v>
      </c>
      <c r="E814" s="76">
        <v>37</v>
      </c>
      <c r="F814" s="76">
        <f t="shared" si="96"/>
        <v>46.25</v>
      </c>
      <c r="G814" s="150" t="str">
        <f t="shared" si="94"/>
        <v>C2</v>
      </c>
      <c r="H814" s="86">
        <v>4.25</v>
      </c>
      <c r="I814" s="400">
        <v>2</v>
      </c>
      <c r="J814" s="20">
        <v>2</v>
      </c>
      <c r="K814" s="121">
        <v>31</v>
      </c>
      <c r="L814" s="20">
        <f t="shared" si="97"/>
        <v>39.25</v>
      </c>
      <c r="M814" s="150" t="str">
        <f t="shared" si="95"/>
        <v>D</v>
      </c>
    </row>
    <row r="815" spans="1:13" ht="15.75">
      <c r="A815" s="352" t="s">
        <v>470</v>
      </c>
      <c r="B815" s="76">
        <v>6.5</v>
      </c>
      <c r="C815" s="76">
        <v>3</v>
      </c>
      <c r="D815" s="76">
        <v>3</v>
      </c>
      <c r="E815" s="76">
        <v>27</v>
      </c>
      <c r="F815" s="354">
        <f t="shared" si="96"/>
        <v>39.5</v>
      </c>
      <c r="G815" s="150" t="str">
        <f t="shared" si="94"/>
        <v>D</v>
      </c>
      <c r="H815" s="86">
        <v>4.5</v>
      </c>
      <c r="I815" s="150">
        <v>4</v>
      </c>
      <c r="J815" s="150">
        <v>3.5</v>
      </c>
      <c r="K815" s="121">
        <v>28</v>
      </c>
      <c r="L815" s="414">
        <f>SUM(H815:K815)</f>
        <v>40</v>
      </c>
      <c r="M815" s="150" t="str">
        <f t="shared" si="95"/>
        <v>D</v>
      </c>
    </row>
    <row r="816" spans="1:13">
      <c r="A816" s="352" t="s">
        <v>587</v>
      </c>
      <c r="B816" s="6"/>
      <c r="C816" s="6"/>
      <c r="D816" s="6"/>
      <c r="E816" s="357">
        <v>41</v>
      </c>
      <c r="F816" s="121"/>
      <c r="G816" s="6"/>
      <c r="H816" s="6"/>
      <c r="I816" s="6"/>
      <c r="J816" s="6"/>
      <c r="K816" s="150">
        <v>30.5</v>
      </c>
      <c r="L816" s="6"/>
      <c r="M816" s="358"/>
    </row>
    <row r="817" spans="1:13" ht="26.25">
      <c r="A817" s="10" t="s">
        <v>588</v>
      </c>
      <c r="B817" s="10"/>
      <c r="C817" s="359" t="s">
        <v>589</v>
      </c>
      <c r="D817" s="360">
        <f>(F811+F812+F813+F814+F815)</f>
        <v>207.25</v>
      </c>
      <c r="E817" s="360"/>
      <c r="F817" s="359" t="s">
        <v>590</v>
      </c>
      <c r="G817" s="360">
        <f>(D817/500)*100</f>
        <v>41.449999999999996</v>
      </c>
      <c r="H817" s="360"/>
      <c r="I817" s="361"/>
      <c r="J817" s="362" t="s">
        <v>591</v>
      </c>
      <c r="K817" s="362"/>
      <c r="L817" s="242" t="str">
        <f>IF(G817&gt;=91,"A1",IF(G817&gt;=81,"A2",IF(G817&gt;=71,"B1",IF(G817&gt;=61,"B2",IF(G817&gt;=51,"C1",IF(G817&gt;=41,"C2",IF(G817&gt;=33,"D","E")))))))</f>
        <v>C2</v>
      </c>
      <c r="M817" s="242" t="str">
        <f t="shared" ref="M817:M819" si="98">IF(K817&gt;=91,"A1",IF(K817&gt;=81,"A2",IF(K817&gt;=71,"B1",IF(K817&gt;=61,"B2",IF(K817&gt;=51,"C1",IF(K817&gt;=41,"C2",IF(K817&gt;=33,"D","E")))))))</f>
        <v>E</v>
      </c>
    </row>
    <row r="818" spans="1:13" ht="26.25">
      <c r="A818" s="363" t="s">
        <v>592</v>
      </c>
      <c r="B818" s="10"/>
      <c r="C818" s="359" t="s">
        <v>593</v>
      </c>
      <c r="D818" s="360">
        <f>(L811+L812+L813+L814+L815)</f>
        <v>224</v>
      </c>
      <c r="E818" s="360"/>
      <c r="F818" s="359" t="s">
        <v>594</v>
      </c>
      <c r="G818" s="360">
        <f>D818/500*100</f>
        <v>44.800000000000004</v>
      </c>
      <c r="H818" s="364"/>
      <c r="I818" s="365"/>
      <c r="J818" s="362" t="s">
        <v>595</v>
      </c>
      <c r="K818" s="362"/>
      <c r="L818" s="242" t="str">
        <f>IF(G818&gt;=91,"A1",IF(G818&gt;=81,"A2",IF(G818&gt;=71,"B1",IF(G818&gt;=61,"B2",IF(G818&gt;=51,"C1",IF(G818&gt;=41,"C2",IF(G818&gt;=33,"D","E")))))))</f>
        <v>C2</v>
      </c>
      <c r="M818" s="242" t="str">
        <f t="shared" si="98"/>
        <v>E</v>
      </c>
    </row>
    <row r="819" spans="1:13">
      <c r="A819" s="366" t="s">
        <v>596</v>
      </c>
      <c r="B819" s="366"/>
      <c r="C819" s="366">
        <f>(D817+D818)</f>
        <v>431.25</v>
      </c>
      <c r="D819" s="367"/>
      <c r="E819" s="367"/>
      <c r="F819" s="366" t="s">
        <v>597</v>
      </c>
      <c r="G819" s="366"/>
      <c r="H819" s="366"/>
      <c r="I819" s="368">
        <f>(C819/1000)*100</f>
        <v>43.125</v>
      </c>
      <c r="J819" s="366" t="s">
        <v>598</v>
      </c>
      <c r="K819" s="366"/>
      <c r="L819" s="367" t="str">
        <f>IF(I819&gt;=91,"A1",IF(I819&gt;=81,"A2",IF(I819&gt;=71,"B1",IF(I819&gt;=61,"B2",IF(I819&gt;=51,"C1",IF(I819&gt;=41,"C2",IF(I819&gt;=33,"D","E")))))))</f>
        <v>C2</v>
      </c>
      <c r="M819" s="367" t="str">
        <f t="shared" si="98"/>
        <v>E</v>
      </c>
    </row>
    <row r="820" spans="1:13">
      <c r="A820" s="369" t="s">
        <v>599</v>
      </c>
      <c r="B820" s="370"/>
      <c r="C820" s="370"/>
      <c r="D820" s="370"/>
      <c r="E820" s="370"/>
      <c r="F820" s="370"/>
      <c r="G820" s="370"/>
      <c r="H820" s="370"/>
      <c r="I820" s="370"/>
      <c r="J820" s="370"/>
      <c r="K820" s="370"/>
      <c r="L820" s="370"/>
      <c r="M820" s="371"/>
    </row>
    <row r="821" spans="1:13">
      <c r="A821" s="346" t="s">
        <v>600</v>
      </c>
      <c r="B821" s="242"/>
      <c r="C821" s="242"/>
      <c r="D821" s="242"/>
      <c r="E821" s="242"/>
      <c r="F821" s="242"/>
      <c r="G821" s="242"/>
      <c r="H821" s="242"/>
      <c r="I821" s="242"/>
      <c r="J821" s="242"/>
      <c r="K821" s="242"/>
      <c r="L821" s="242"/>
      <c r="M821" s="347"/>
    </row>
    <row r="822" spans="1:13">
      <c r="A822" s="346" t="s">
        <v>601</v>
      </c>
      <c r="B822" s="242"/>
      <c r="C822" s="242"/>
      <c r="D822" s="242"/>
      <c r="E822" s="242"/>
      <c r="F822" s="242" t="s">
        <v>602</v>
      </c>
      <c r="G822" s="242"/>
      <c r="H822" s="242"/>
      <c r="I822" s="242"/>
      <c r="J822" s="242"/>
      <c r="K822" s="242" t="s">
        <v>603</v>
      </c>
      <c r="L822" s="242"/>
      <c r="M822" s="347"/>
    </row>
    <row r="823" spans="1:13">
      <c r="A823" s="345" t="s">
        <v>604</v>
      </c>
      <c r="B823" s="197"/>
      <c r="C823" s="197"/>
      <c r="D823" s="197"/>
      <c r="E823" s="197"/>
      <c r="F823" s="242" t="s">
        <v>605</v>
      </c>
      <c r="G823" s="242"/>
      <c r="H823" s="242"/>
      <c r="I823" s="242"/>
      <c r="J823" s="242"/>
      <c r="K823" s="242" t="s">
        <v>605</v>
      </c>
      <c r="L823" s="242"/>
      <c r="M823" s="347"/>
    </row>
    <row r="824" spans="1:13">
      <c r="A824" s="346" t="s">
        <v>606</v>
      </c>
      <c r="B824" s="242"/>
      <c r="C824" s="242"/>
      <c r="D824" s="242"/>
      <c r="E824" s="242"/>
      <c r="F824" s="242"/>
      <c r="G824" s="242"/>
      <c r="H824" s="242"/>
      <c r="I824" s="242"/>
      <c r="J824" s="242"/>
      <c r="K824" s="242"/>
      <c r="L824" s="242"/>
      <c r="M824" s="347"/>
    </row>
    <row r="825" spans="1:13">
      <c r="A825" s="346" t="s">
        <v>601</v>
      </c>
      <c r="B825" s="242"/>
      <c r="C825" s="242"/>
      <c r="D825" s="242"/>
      <c r="E825" s="242"/>
      <c r="F825" s="242" t="s">
        <v>602</v>
      </c>
      <c r="G825" s="242"/>
      <c r="H825" s="242"/>
      <c r="I825" s="242"/>
      <c r="J825" s="242"/>
      <c r="K825" s="242" t="s">
        <v>603</v>
      </c>
      <c r="L825" s="242"/>
      <c r="M825" s="347"/>
    </row>
    <row r="826" spans="1:13">
      <c r="A826" s="339" t="s">
        <v>607</v>
      </c>
      <c r="B826" s="340"/>
      <c r="C826" s="340"/>
      <c r="D826" s="340"/>
      <c r="E826" s="340"/>
      <c r="F826" s="242" t="s">
        <v>605</v>
      </c>
      <c r="G826" s="242"/>
      <c r="H826" s="242"/>
      <c r="I826" s="242"/>
      <c r="J826" s="242"/>
      <c r="K826" s="242" t="s">
        <v>605</v>
      </c>
      <c r="L826" s="242"/>
      <c r="M826" s="347"/>
    </row>
    <row r="827" spans="1:13">
      <c r="A827" s="339" t="s">
        <v>608</v>
      </c>
      <c r="B827" s="340"/>
      <c r="C827" s="340"/>
      <c r="D827" s="340"/>
      <c r="E827" s="340"/>
      <c r="F827" s="242" t="s">
        <v>605</v>
      </c>
      <c r="G827" s="242"/>
      <c r="H827" s="242"/>
      <c r="I827" s="242"/>
      <c r="J827" s="242"/>
      <c r="K827" s="242" t="s">
        <v>605</v>
      </c>
      <c r="L827" s="242"/>
      <c r="M827" s="347"/>
    </row>
    <row r="828" spans="1:13">
      <c r="A828" s="336" t="s">
        <v>609</v>
      </c>
      <c r="B828" s="337"/>
      <c r="C828" s="337"/>
      <c r="D828" s="337"/>
      <c r="E828" s="342"/>
      <c r="F828" s="329" t="s">
        <v>605</v>
      </c>
      <c r="G828" s="330"/>
      <c r="H828" s="330"/>
      <c r="I828" s="330"/>
      <c r="J828" s="331"/>
      <c r="K828" s="329" t="s">
        <v>605</v>
      </c>
      <c r="L828" s="330"/>
      <c r="M828" s="335"/>
    </row>
    <row r="829" spans="1:13">
      <c r="A829" s="336" t="s">
        <v>610</v>
      </c>
      <c r="B829" s="337"/>
      <c r="C829" s="337"/>
      <c r="D829" s="337"/>
      <c r="E829" s="342"/>
      <c r="F829" s="329" t="s">
        <v>605</v>
      </c>
      <c r="G829" s="330"/>
      <c r="H829" s="330"/>
      <c r="I829" s="330"/>
      <c r="J829" s="331"/>
      <c r="K829" s="329" t="s">
        <v>605</v>
      </c>
      <c r="L829" s="330"/>
      <c r="M829" s="335"/>
    </row>
    <row r="830" spans="1:13">
      <c r="A830" s="346" t="s">
        <v>611</v>
      </c>
      <c r="B830" s="242"/>
      <c r="C830" s="242"/>
      <c r="D830" s="242"/>
      <c r="E830" s="242"/>
      <c r="F830" s="242"/>
      <c r="G830" s="242"/>
      <c r="H830" s="242"/>
      <c r="I830" s="242"/>
      <c r="J830" s="242"/>
      <c r="K830" s="242"/>
      <c r="L830" s="242"/>
      <c r="M830" s="347"/>
    </row>
    <row r="831" spans="1:13">
      <c r="A831" s="346" t="s">
        <v>601</v>
      </c>
      <c r="B831" s="242"/>
      <c r="C831" s="242"/>
      <c r="D831" s="242"/>
      <c r="E831" s="242"/>
      <c r="F831" s="242" t="s">
        <v>602</v>
      </c>
      <c r="G831" s="242"/>
      <c r="H831" s="242"/>
      <c r="I831" s="242"/>
      <c r="J831" s="242"/>
      <c r="K831" s="242" t="s">
        <v>603</v>
      </c>
      <c r="L831" s="242"/>
      <c r="M831" s="347"/>
    </row>
    <row r="832" spans="1:13">
      <c r="A832" s="345" t="s">
        <v>555</v>
      </c>
      <c r="B832" s="197"/>
      <c r="C832" s="197"/>
      <c r="D832" s="197"/>
      <c r="E832" s="197"/>
      <c r="F832" s="197"/>
      <c r="G832" s="372">
        <v>166</v>
      </c>
      <c r="H832" s="372"/>
      <c r="I832" s="372"/>
      <c r="J832" s="372"/>
      <c r="K832" s="372"/>
      <c r="L832" s="372"/>
      <c r="M832" s="373"/>
    </row>
    <row r="833" spans="1:13">
      <c r="A833" s="352" t="s">
        <v>612</v>
      </c>
      <c r="B833" s="329" t="s">
        <v>613</v>
      </c>
      <c r="C833" s="330"/>
      <c r="D833" s="330"/>
      <c r="E833" s="330"/>
      <c r="F833" s="330"/>
      <c r="G833" s="330"/>
      <c r="H833" s="330"/>
      <c r="I833" s="330"/>
      <c r="J833" s="330"/>
      <c r="K833" s="330"/>
      <c r="L833" s="330"/>
      <c r="M833" s="335"/>
    </row>
    <row r="834" spans="1:13">
      <c r="A834" s="352" t="s">
        <v>614</v>
      </c>
      <c r="B834" s="329" t="s">
        <v>641</v>
      </c>
      <c r="C834" s="374"/>
      <c r="D834" s="374"/>
      <c r="E834" s="374"/>
      <c r="F834" s="374"/>
      <c r="G834" s="374"/>
      <c r="H834" s="374"/>
      <c r="I834" s="374"/>
      <c r="J834" s="374"/>
      <c r="K834" s="374"/>
      <c r="L834" s="374"/>
      <c r="M834" s="375"/>
    </row>
    <row r="835" spans="1:13">
      <c r="A835" s="346" t="s">
        <v>616</v>
      </c>
      <c r="B835" s="242"/>
      <c r="C835" s="242"/>
      <c r="D835" s="372"/>
      <c r="E835" s="372"/>
      <c r="F835" s="372"/>
      <c r="G835" s="372"/>
      <c r="H835" s="372"/>
      <c r="I835" s="372"/>
      <c r="J835" s="242" t="s">
        <v>617</v>
      </c>
      <c r="K835" s="242"/>
      <c r="L835" s="242"/>
      <c r="M835" s="347"/>
    </row>
    <row r="836" spans="1:13">
      <c r="A836" s="346"/>
      <c r="B836" s="242"/>
      <c r="C836" s="242"/>
      <c r="D836" s="372"/>
      <c r="E836" s="372"/>
      <c r="F836" s="372"/>
      <c r="G836" s="372"/>
      <c r="H836" s="372"/>
      <c r="I836" s="372"/>
      <c r="J836" s="242"/>
      <c r="K836" s="242"/>
      <c r="L836" s="242"/>
      <c r="M836" s="347"/>
    </row>
    <row r="837" spans="1:13">
      <c r="A837" s="346"/>
      <c r="B837" s="242"/>
      <c r="C837" s="242"/>
      <c r="D837" s="372"/>
      <c r="E837" s="372"/>
      <c r="F837" s="372"/>
      <c r="G837" s="372"/>
      <c r="H837" s="372"/>
      <c r="I837" s="372"/>
      <c r="J837" s="242"/>
      <c r="K837" s="242"/>
      <c r="L837" s="242"/>
      <c r="M837" s="347"/>
    </row>
    <row r="838" spans="1:13">
      <c r="A838" s="346"/>
      <c r="B838" s="242"/>
      <c r="C838" s="242"/>
      <c r="D838" s="372"/>
      <c r="E838" s="372"/>
      <c r="F838" s="372"/>
      <c r="G838" s="372"/>
      <c r="H838" s="372"/>
      <c r="I838" s="372"/>
      <c r="J838" s="242"/>
      <c r="K838" s="242"/>
      <c r="L838" s="242"/>
      <c r="M838" s="347"/>
    </row>
    <row r="839" spans="1:13">
      <c r="A839" s="376" t="s">
        <v>618</v>
      </c>
      <c r="B839" s="377"/>
      <c r="C839" s="377"/>
      <c r="D839" s="377"/>
      <c r="E839" s="377"/>
      <c r="F839" s="377"/>
      <c r="G839" s="377"/>
      <c r="H839" s="378" t="s">
        <v>619</v>
      </c>
      <c r="I839" s="379"/>
      <c r="J839" s="379"/>
      <c r="K839" s="379"/>
      <c r="L839" s="379"/>
      <c r="M839" s="380"/>
    </row>
    <row r="840" spans="1:13">
      <c r="A840" s="381" t="s">
        <v>620</v>
      </c>
      <c r="B840" s="377" t="s">
        <v>416</v>
      </c>
      <c r="C840" s="377"/>
      <c r="D840" s="382" t="s">
        <v>620</v>
      </c>
      <c r="E840" s="383"/>
      <c r="F840" s="377" t="s">
        <v>416</v>
      </c>
      <c r="G840" s="377"/>
      <c r="H840" s="384"/>
      <c r="I840" s="384"/>
      <c r="J840" s="385" t="s">
        <v>621</v>
      </c>
      <c r="K840" s="384"/>
      <c r="L840" s="385" t="s">
        <v>416</v>
      </c>
      <c r="M840" s="386"/>
    </row>
    <row r="841" spans="1:13">
      <c r="A841" s="387" t="s">
        <v>622</v>
      </c>
      <c r="B841" s="388" t="s">
        <v>623</v>
      </c>
      <c r="C841" s="388"/>
      <c r="D841" s="388" t="s">
        <v>624</v>
      </c>
      <c r="E841" s="388"/>
      <c r="F841" s="388" t="s">
        <v>625</v>
      </c>
      <c r="G841" s="388"/>
      <c r="H841" s="384"/>
      <c r="I841" s="384"/>
      <c r="J841" s="389">
        <v>3</v>
      </c>
      <c r="K841" s="390"/>
      <c r="L841" s="383" t="s">
        <v>605</v>
      </c>
      <c r="M841" s="386"/>
    </row>
    <row r="842" spans="1:13">
      <c r="A842" s="387" t="s">
        <v>626</v>
      </c>
      <c r="B842" s="388" t="s">
        <v>627</v>
      </c>
      <c r="C842" s="388"/>
      <c r="D842" s="388" t="s">
        <v>628</v>
      </c>
      <c r="E842" s="388"/>
      <c r="F842" s="388" t="s">
        <v>629</v>
      </c>
      <c r="G842" s="388"/>
      <c r="H842" s="384"/>
      <c r="I842" s="384"/>
      <c r="J842" s="389">
        <v>2</v>
      </c>
      <c r="K842" s="390"/>
      <c r="L842" s="383" t="s">
        <v>630</v>
      </c>
      <c r="M842" s="386"/>
    </row>
    <row r="843" spans="1:13">
      <c r="A843" s="387" t="s">
        <v>631</v>
      </c>
      <c r="B843" s="388" t="s">
        <v>632</v>
      </c>
      <c r="C843" s="388"/>
      <c r="D843" s="388" t="s">
        <v>633</v>
      </c>
      <c r="E843" s="388"/>
      <c r="F843" s="388" t="s">
        <v>634</v>
      </c>
      <c r="G843" s="388"/>
      <c r="H843" s="384"/>
      <c r="I843" s="384"/>
      <c r="J843" s="389">
        <v>1</v>
      </c>
      <c r="K843" s="390"/>
      <c r="L843" s="383" t="s">
        <v>635</v>
      </c>
      <c r="M843" s="386"/>
    </row>
    <row r="844" spans="1:13" ht="15.75" thickBot="1">
      <c r="A844" s="391" t="s">
        <v>636</v>
      </c>
      <c r="B844" s="392" t="s">
        <v>637</v>
      </c>
      <c r="C844" s="392"/>
      <c r="D844" s="392" t="s">
        <v>638</v>
      </c>
      <c r="E844" s="392"/>
      <c r="F844" s="392" t="s">
        <v>639</v>
      </c>
      <c r="G844" s="392"/>
      <c r="H844" s="393"/>
      <c r="I844" s="393"/>
      <c r="J844" s="393"/>
      <c r="K844" s="393"/>
      <c r="L844" s="393"/>
      <c r="M844" s="394"/>
    </row>
    <row r="845" spans="1:13" ht="15.75" thickBot="1"/>
    <row r="846" spans="1:13" ht="15.75">
      <c r="A846" s="320"/>
      <c r="B846" s="321" t="s">
        <v>558</v>
      </c>
      <c r="C846" s="321"/>
      <c r="D846" s="321"/>
      <c r="E846" s="321"/>
      <c r="F846" s="321"/>
      <c r="G846" s="321"/>
      <c r="H846" s="321"/>
      <c r="I846" s="322"/>
      <c r="J846" s="323" t="s">
        <v>559</v>
      </c>
      <c r="K846" s="321"/>
      <c r="L846" s="321"/>
      <c r="M846" s="324"/>
    </row>
    <row r="847" spans="1:13" ht="21">
      <c r="A847" s="325" t="s">
        <v>560</v>
      </c>
      <c r="B847" s="201"/>
      <c r="C847" s="201"/>
      <c r="D847" s="201"/>
      <c r="E847" s="201"/>
      <c r="F847" s="201"/>
      <c r="G847" s="201"/>
      <c r="H847" s="201"/>
      <c r="I847" s="201"/>
      <c r="J847" s="201"/>
      <c r="K847" s="201"/>
      <c r="L847" s="201"/>
      <c r="M847" s="202"/>
    </row>
    <row r="848" spans="1:13" ht="21">
      <c r="A848" s="326"/>
      <c r="B848" s="327" t="s">
        <v>561</v>
      </c>
      <c r="C848" s="327"/>
      <c r="D848" s="327"/>
      <c r="E848" s="328"/>
      <c r="F848" s="297" t="s">
        <v>562</v>
      </c>
      <c r="G848" s="297"/>
      <c r="H848" s="329" t="s">
        <v>563</v>
      </c>
      <c r="I848" s="330"/>
      <c r="J848" s="331"/>
      <c r="K848" s="332" t="s">
        <v>564</v>
      </c>
      <c r="L848" s="10"/>
      <c r="M848" s="333"/>
    </row>
    <row r="849" spans="1:15">
      <c r="A849" s="334" t="s">
        <v>565</v>
      </c>
      <c r="B849" s="330"/>
      <c r="C849" s="330"/>
      <c r="D849" s="330"/>
      <c r="E849" s="330"/>
      <c r="F849" s="330"/>
      <c r="G849" s="330"/>
      <c r="H849" s="330"/>
      <c r="I849" s="330"/>
      <c r="J849" s="330"/>
      <c r="K849" s="330"/>
      <c r="L849" s="330"/>
      <c r="M849" s="335"/>
    </row>
    <row r="850" spans="1:15">
      <c r="A850" s="336" t="s">
        <v>566</v>
      </c>
      <c r="B850" s="337"/>
      <c r="C850" s="337"/>
      <c r="D850" s="337"/>
      <c r="E850" s="337"/>
      <c r="F850" s="337"/>
      <c r="G850" s="337"/>
      <c r="H850" s="337"/>
      <c r="I850" s="337"/>
      <c r="J850" s="337"/>
      <c r="K850" s="337"/>
      <c r="L850" s="337"/>
      <c r="M850" s="338"/>
    </row>
    <row r="851" spans="1:15">
      <c r="A851" s="339" t="s">
        <v>567</v>
      </c>
      <c r="B851" s="340"/>
      <c r="C851" s="341" t="s">
        <v>231</v>
      </c>
      <c r="D851" s="337"/>
      <c r="E851" s="337"/>
      <c r="F851" s="337"/>
      <c r="G851" s="342"/>
      <c r="H851" s="148" t="s">
        <v>569</v>
      </c>
      <c r="I851" s="343"/>
      <c r="J851" s="197">
        <v>19</v>
      </c>
      <c r="K851" s="197"/>
      <c r="L851" s="197"/>
      <c r="M851" s="198"/>
    </row>
    <row r="852" spans="1:15">
      <c r="A852" s="339" t="s">
        <v>570</v>
      </c>
      <c r="B852" s="340"/>
      <c r="C852" s="341" t="s">
        <v>3</v>
      </c>
      <c r="D852" s="337"/>
      <c r="E852" s="337"/>
      <c r="F852" s="337"/>
      <c r="G852" s="342"/>
      <c r="H852" s="148" t="s">
        <v>571</v>
      </c>
      <c r="I852" s="343"/>
      <c r="J852" s="197" t="s">
        <v>233</v>
      </c>
      <c r="K852" s="197"/>
      <c r="L852" s="197"/>
      <c r="M852" s="198"/>
    </row>
    <row r="853" spans="1:15">
      <c r="A853" s="339" t="s">
        <v>572</v>
      </c>
      <c r="B853" s="340"/>
      <c r="C853" s="344">
        <v>40075</v>
      </c>
      <c r="D853" s="337"/>
      <c r="E853" s="337"/>
      <c r="F853" s="337"/>
      <c r="G853" s="342"/>
      <c r="H853" s="148" t="s">
        <v>573</v>
      </c>
      <c r="I853" s="343"/>
      <c r="J853" s="197">
        <v>7006471245</v>
      </c>
      <c r="K853" s="197"/>
      <c r="L853" s="197"/>
      <c r="M853" s="198"/>
    </row>
    <row r="854" spans="1:15">
      <c r="A854" s="339" t="s">
        <v>574</v>
      </c>
      <c r="B854" s="340"/>
      <c r="C854" s="341" t="s">
        <v>235</v>
      </c>
      <c r="D854" s="337"/>
      <c r="E854" s="337"/>
      <c r="F854" s="337"/>
      <c r="G854" s="342"/>
      <c r="H854" s="345" t="s">
        <v>466</v>
      </c>
      <c r="I854" s="197"/>
      <c r="J854" s="197" t="s">
        <v>236</v>
      </c>
      <c r="K854" s="197"/>
      <c r="L854" s="197"/>
      <c r="M854" s="198"/>
    </row>
    <row r="855" spans="1:15">
      <c r="A855" s="346" t="s">
        <v>576</v>
      </c>
      <c r="B855" s="242"/>
      <c r="C855" s="242"/>
      <c r="D855" s="242"/>
      <c r="E855" s="242"/>
      <c r="F855" s="242"/>
      <c r="G855" s="242"/>
      <c r="H855" s="242"/>
      <c r="I855" s="242"/>
      <c r="J855" s="242"/>
      <c r="K855" s="242"/>
      <c r="L855" s="242"/>
      <c r="M855" s="347"/>
    </row>
    <row r="856" spans="1:15">
      <c r="A856" s="348" t="s">
        <v>577</v>
      </c>
      <c r="B856" s="242" t="s">
        <v>578</v>
      </c>
      <c r="C856" s="242"/>
      <c r="D856" s="242"/>
      <c r="E856" s="242"/>
      <c r="F856" s="242"/>
      <c r="G856" s="242"/>
      <c r="H856" s="242" t="s">
        <v>579</v>
      </c>
      <c r="I856" s="242"/>
      <c r="J856" s="242"/>
      <c r="K856" s="242"/>
      <c r="L856" s="242"/>
      <c r="M856" s="347"/>
    </row>
    <row r="857" spans="1:15" ht="30">
      <c r="A857" s="348"/>
      <c r="B857" s="349" t="s">
        <v>580</v>
      </c>
      <c r="C857" s="349" t="s">
        <v>581</v>
      </c>
      <c r="D857" s="349" t="s">
        <v>582</v>
      </c>
      <c r="E857" s="349" t="s">
        <v>583</v>
      </c>
      <c r="F857" s="349">
        <v>100</v>
      </c>
      <c r="G857" s="350" t="s">
        <v>403</v>
      </c>
      <c r="H857" s="349" t="s">
        <v>584</v>
      </c>
      <c r="I857" s="349" t="s">
        <v>581</v>
      </c>
      <c r="J857" s="349" t="s">
        <v>582</v>
      </c>
      <c r="K857" s="349" t="s">
        <v>585</v>
      </c>
      <c r="L857" s="349">
        <v>100</v>
      </c>
      <c r="M857" s="351" t="s">
        <v>403</v>
      </c>
    </row>
    <row r="858" spans="1:15">
      <c r="A858" s="352" t="s">
        <v>417</v>
      </c>
      <c r="B858" s="406">
        <v>5.75</v>
      </c>
      <c r="C858" s="150">
        <v>3</v>
      </c>
      <c r="D858" s="150">
        <v>3</v>
      </c>
      <c r="E858" s="406">
        <v>43.5</v>
      </c>
      <c r="F858" s="20">
        <f t="shared" ref="F858" si="99">SUM(B858:E858)</f>
        <v>55.25</v>
      </c>
      <c r="G858" s="150" t="str">
        <f t="shared" ref="G858:G862" si="100">IF(F858&gt;=91,"A1",IF(F858&gt;=81,"A2",IF(F858&gt;=71,"B1",IF(F858&gt;=61,"B2",IF(F858&gt;=51,"C1",IF(F858&gt;=41,"C2",IF(F858&gt;=33,"D","E")))))))</f>
        <v>C1</v>
      </c>
      <c r="H858" s="121">
        <v>7.5</v>
      </c>
      <c r="I858" s="150">
        <v>3</v>
      </c>
      <c r="J858" s="150">
        <v>3</v>
      </c>
      <c r="K858" s="20">
        <v>44.5</v>
      </c>
      <c r="L858" s="20">
        <f>SUM(H858:K858)</f>
        <v>58</v>
      </c>
      <c r="M858" s="150" t="str">
        <f t="shared" ref="M858:M862" si="101">IF(L858&gt;=91,"A1",IF(L858&gt;=81,"A2",IF(L858&gt;=71,"B1",IF(L858&gt;=61,"B2",IF(L858&gt;=51,"C1",IF(L858&gt;=41,"C2",IF(L858&gt;=33,"D","E")))))))</f>
        <v>C1</v>
      </c>
    </row>
    <row r="859" spans="1:15">
      <c r="A859" s="352" t="s">
        <v>418</v>
      </c>
      <c r="B859" s="406">
        <v>4.75</v>
      </c>
      <c r="C859" s="150">
        <v>4</v>
      </c>
      <c r="D859" s="350">
        <v>3</v>
      </c>
      <c r="E859" s="150">
        <v>43</v>
      </c>
      <c r="F859" s="20">
        <f t="shared" ref="F859:F862" si="102">(B859+C859+D859+E859)</f>
        <v>54.75</v>
      </c>
      <c r="G859" s="150" t="str">
        <f t="shared" si="100"/>
        <v>C1</v>
      </c>
      <c r="H859" s="121">
        <v>6</v>
      </c>
      <c r="I859" s="148">
        <v>4</v>
      </c>
      <c r="J859" s="148">
        <v>3</v>
      </c>
      <c r="K859" s="150">
        <v>41.5</v>
      </c>
      <c r="L859" s="20">
        <f t="shared" ref="L859:L862" si="103">SUM(H859:K859)</f>
        <v>54.5</v>
      </c>
      <c r="M859" s="150" t="str">
        <f t="shared" si="101"/>
        <v>C1</v>
      </c>
    </row>
    <row r="860" spans="1:15">
      <c r="A860" s="352" t="s">
        <v>586</v>
      </c>
      <c r="B860" s="150">
        <v>4</v>
      </c>
      <c r="C860" s="150">
        <v>3</v>
      </c>
      <c r="D860" s="150">
        <v>3.5</v>
      </c>
      <c r="E860" s="150">
        <v>17.5</v>
      </c>
      <c r="F860" s="150">
        <f t="shared" si="102"/>
        <v>28</v>
      </c>
      <c r="G860" s="150" t="str">
        <f t="shared" si="100"/>
        <v>E</v>
      </c>
      <c r="H860" s="121">
        <v>4</v>
      </c>
      <c r="I860" s="150">
        <v>3</v>
      </c>
      <c r="J860" s="150">
        <v>2</v>
      </c>
      <c r="K860" s="121">
        <v>13</v>
      </c>
      <c r="L860" s="20">
        <f t="shared" si="103"/>
        <v>22</v>
      </c>
      <c r="M860" s="150" t="str">
        <f t="shared" si="101"/>
        <v>E</v>
      </c>
    </row>
    <row r="861" spans="1:15" ht="15.75">
      <c r="A861" s="352" t="s">
        <v>420</v>
      </c>
      <c r="B861" s="150">
        <v>2</v>
      </c>
      <c r="C861" s="150">
        <v>2</v>
      </c>
      <c r="D861" s="150">
        <v>2</v>
      </c>
      <c r="E861" s="150">
        <v>27.5</v>
      </c>
      <c r="F861" s="150">
        <f t="shared" si="102"/>
        <v>33.5</v>
      </c>
      <c r="G861" s="150" t="str">
        <f t="shared" si="100"/>
        <v>D</v>
      </c>
      <c r="H861" s="27">
        <v>4.75</v>
      </c>
      <c r="I861" s="400">
        <v>3.5</v>
      </c>
      <c r="J861" s="20">
        <v>2</v>
      </c>
      <c r="K861" s="121">
        <v>30.5</v>
      </c>
      <c r="L861" s="20">
        <f t="shared" si="103"/>
        <v>40.75</v>
      </c>
      <c r="M861" s="150" t="str">
        <f t="shared" si="101"/>
        <v>D</v>
      </c>
    </row>
    <row r="862" spans="1:15" ht="15.75">
      <c r="A862" s="352" t="s">
        <v>470</v>
      </c>
      <c r="B862" s="150">
        <v>4.25</v>
      </c>
      <c r="C862" s="150">
        <v>3</v>
      </c>
      <c r="D862" s="150">
        <v>4</v>
      </c>
      <c r="E862" s="150">
        <v>38.5</v>
      </c>
      <c r="F862" s="20">
        <f t="shared" si="102"/>
        <v>49.75</v>
      </c>
      <c r="G862" s="150" t="str">
        <f t="shared" si="100"/>
        <v>C2</v>
      </c>
      <c r="H862" s="27">
        <v>7</v>
      </c>
      <c r="I862" s="150">
        <v>4</v>
      </c>
      <c r="J862" s="150">
        <v>4</v>
      </c>
      <c r="K862" s="121">
        <v>41.5</v>
      </c>
      <c r="L862" s="20">
        <f t="shared" si="103"/>
        <v>56.5</v>
      </c>
      <c r="M862" s="150" t="str">
        <f t="shared" si="101"/>
        <v>C1</v>
      </c>
      <c r="O862" t="s">
        <v>650</v>
      </c>
    </row>
    <row r="863" spans="1:15">
      <c r="A863" s="352" t="s">
        <v>587</v>
      </c>
      <c r="B863" s="6"/>
      <c r="C863" s="6"/>
      <c r="D863" s="6"/>
      <c r="E863" s="357">
        <v>25.5</v>
      </c>
      <c r="F863" s="121"/>
      <c r="G863" s="6"/>
      <c r="H863" s="6"/>
      <c r="I863" s="6"/>
      <c r="J863" s="6"/>
      <c r="K863" s="150">
        <v>37.5</v>
      </c>
      <c r="L863" s="6"/>
      <c r="M863" s="358"/>
    </row>
    <row r="864" spans="1:15" ht="26.25">
      <c r="A864" s="10" t="s">
        <v>588</v>
      </c>
      <c r="B864" s="10"/>
      <c r="C864" s="359" t="s">
        <v>589</v>
      </c>
      <c r="D864" s="360">
        <f>(F858+F859+F860+F861+F862)</f>
        <v>221.25</v>
      </c>
      <c r="E864" s="360"/>
      <c r="F864" s="359" t="s">
        <v>590</v>
      </c>
      <c r="G864" s="360">
        <f>(D864/500)*100</f>
        <v>44.25</v>
      </c>
      <c r="H864" s="360"/>
      <c r="I864" s="361"/>
      <c r="J864" s="362" t="s">
        <v>591</v>
      </c>
      <c r="K864" s="362"/>
      <c r="L864" s="242" t="str">
        <f>IF(G864&gt;=91,"A1",IF(G864&gt;=81,"A2",IF(G864&gt;=71,"B1",IF(G864&gt;=61,"B2",IF(G864&gt;=51,"C1",IF(G864&gt;=41,"C2",IF(G864&gt;=33,"D","E")))))))</f>
        <v>C2</v>
      </c>
      <c r="M864" s="242" t="str">
        <f t="shared" ref="M864:M866" si="104">IF(K864&gt;=91,"A1",IF(K864&gt;=81,"A2",IF(K864&gt;=71,"B1",IF(K864&gt;=61,"B2",IF(K864&gt;=51,"C1",IF(K864&gt;=41,"C2",IF(K864&gt;=33,"D","E")))))))</f>
        <v>E</v>
      </c>
    </row>
    <row r="865" spans="1:13" ht="26.25">
      <c r="A865" s="363" t="s">
        <v>592</v>
      </c>
      <c r="B865" s="10"/>
      <c r="C865" s="359" t="s">
        <v>593</v>
      </c>
      <c r="D865" s="360">
        <f>(L858+L859+L860+L861+L862)</f>
        <v>231.75</v>
      </c>
      <c r="E865" s="360"/>
      <c r="F865" s="359" t="s">
        <v>594</v>
      </c>
      <c r="G865" s="360">
        <f>D865/500*100</f>
        <v>46.35</v>
      </c>
      <c r="H865" s="364"/>
      <c r="I865" s="365"/>
      <c r="J865" s="362" t="s">
        <v>595</v>
      </c>
      <c r="K865" s="362"/>
      <c r="L865" s="242" t="str">
        <f>IF(G865&gt;=91,"A1",IF(G865&gt;=81,"A2",IF(G865&gt;=71,"B1",IF(G865&gt;=61,"B2",IF(G865&gt;=51,"C1",IF(G865&gt;=41,"C2",IF(G865&gt;=33,"D","E")))))))</f>
        <v>C2</v>
      </c>
      <c r="M865" s="242" t="str">
        <f t="shared" si="104"/>
        <v>E</v>
      </c>
    </row>
    <row r="866" spans="1:13">
      <c r="A866" s="366" t="s">
        <v>596</v>
      </c>
      <c r="B866" s="366"/>
      <c r="C866" s="366">
        <f>(D864+D865)</f>
        <v>453</v>
      </c>
      <c r="D866" s="367"/>
      <c r="E866" s="367"/>
      <c r="F866" s="366" t="s">
        <v>597</v>
      </c>
      <c r="G866" s="366"/>
      <c r="H866" s="366"/>
      <c r="I866" s="368">
        <f>(C866/1000)*100</f>
        <v>45.300000000000004</v>
      </c>
      <c r="J866" s="366" t="s">
        <v>598</v>
      </c>
      <c r="K866" s="366"/>
      <c r="L866" s="367" t="str">
        <f>IF(I866&gt;=91,"A1",IF(I866&gt;=81,"A2",IF(I866&gt;=71,"B1",IF(I866&gt;=61,"B2",IF(I866&gt;=51,"C1",IF(I866&gt;=41,"C2",IF(I866&gt;=33,"D","E")))))))</f>
        <v>C2</v>
      </c>
      <c r="M866" s="367" t="str">
        <f t="shared" si="104"/>
        <v>E</v>
      </c>
    </row>
    <row r="867" spans="1:13">
      <c r="A867" s="369" t="s">
        <v>599</v>
      </c>
      <c r="B867" s="370"/>
      <c r="C867" s="370"/>
      <c r="D867" s="370"/>
      <c r="E867" s="370"/>
      <c r="F867" s="370"/>
      <c r="G867" s="370"/>
      <c r="H867" s="370"/>
      <c r="I867" s="370"/>
      <c r="J867" s="370"/>
      <c r="K867" s="370"/>
      <c r="L867" s="370"/>
      <c r="M867" s="371"/>
    </row>
    <row r="868" spans="1:13">
      <c r="A868" s="346" t="s">
        <v>600</v>
      </c>
      <c r="B868" s="242"/>
      <c r="C868" s="242"/>
      <c r="D868" s="242"/>
      <c r="E868" s="242"/>
      <c r="F868" s="242"/>
      <c r="G868" s="242"/>
      <c r="H868" s="242"/>
      <c r="I868" s="242"/>
      <c r="J868" s="242"/>
      <c r="K868" s="242"/>
      <c r="L868" s="242"/>
      <c r="M868" s="347"/>
    </row>
    <row r="869" spans="1:13">
      <c r="A869" s="346" t="s">
        <v>601</v>
      </c>
      <c r="B869" s="242"/>
      <c r="C869" s="242"/>
      <c r="D869" s="242"/>
      <c r="E869" s="242"/>
      <c r="F869" s="242" t="s">
        <v>602</v>
      </c>
      <c r="G869" s="242"/>
      <c r="H869" s="242"/>
      <c r="I869" s="242"/>
      <c r="J869" s="242"/>
      <c r="K869" s="242" t="s">
        <v>603</v>
      </c>
      <c r="L869" s="242"/>
      <c r="M869" s="347"/>
    </row>
    <row r="870" spans="1:13">
      <c r="A870" s="345" t="s">
        <v>604</v>
      </c>
      <c r="B870" s="197"/>
      <c r="C870" s="197"/>
      <c r="D870" s="197"/>
      <c r="E870" s="197"/>
      <c r="F870" s="242" t="s">
        <v>605</v>
      </c>
      <c r="G870" s="242"/>
      <c r="H870" s="242"/>
      <c r="I870" s="242"/>
      <c r="J870" s="242"/>
      <c r="K870" s="242" t="s">
        <v>605</v>
      </c>
      <c r="L870" s="242"/>
      <c r="M870" s="347"/>
    </row>
    <row r="871" spans="1:13">
      <c r="A871" s="346" t="s">
        <v>606</v>
      </c>
      <c r="B871" s="242"/>
      <c r="C871" s="242"/>
      <c r="D871" s="242"/>
      <c r="E871" s="242"/>
      <c r="F871" s="242"/>
      <c r="G871" s="242"/>
      <c r="H871" s="242"/>
      <c r="I871" s="242"/>
      <c r="J871" s="242"/>
      <c r="K871" s="242"/>
      <c r="L871" s="242"/>
      <c r="M871" s="347"/>
    </row>
    <row r="872" spans="1:13">
      <c r="A872" s="346" t="s">
        <v>601</v>
      </c>
      <c r="B872" s="242"/>
      <c r="C872" s="242"/>
      <c r="D872" s="242"/>
      <c r="E872" s="242"/>
      <c r="F872" s="242" t="s">
        <v>602</v>
      </c>
      <c r="G872" s="242"/>
      <c r="H872" s="242"/>
      <c r="I872" s="242"/>
      <c r="J872" s="242"/>
      <c r="K872" s="242" t="s">
        <v>603</v>
      </c>
      <c r="L872" s="242"/>
      <c r="M872" s="347"/>
    </row>
    <row r="873" spans="1:13">
      <c r="A873" s="339" t="s">
        <v>607</v>
      </c>
      <c r="B873" s="340"/>
      <c r="C873" s="340"/>
      <c r="D873" s="340"/>
      <c r="E873" s="340"/>
      <c r="F873" s="242" t="s">
        <v>605</v>
      </c>
      <c r="G873" s="242"/>
      <c r="H873" s="242"/>
      <c r="I873" s="242"/>
      <c r="J873" s="242"/>
      <c r="K873" s="242" t="s">
        <v>605</v>
      </c>
      <c r="L873" s="242"/>
      <c r="M873" s="347"/>
    </row>
    <row r="874" spans="1:13">
      <c r="A874" s="339" t="s">
        <v>608</v>
      </c>
      <c r="B874" s="340"/>
      <c r="C874" s="340"/>
      <c r="D874" s="340"/>
      <c r="E874" s="340"/>
      <c r="F874" s="242" t="s">
        <v>605</v>
      </c>
      <c r="G874" s="242"/>
      <c r="H874" s="242"/>
      <c r="I874" s="242"/>
      <c r="J874" s="242"/>
      <c r="K874" s="242" t="s">
        <v>605</v>
      </c>
      <c r="L874" s="242"/>
      <c r="M874" s="347"/>
    </row>
    <row r="875" spans="1:13">
      <c r="A875" s="336" t="s">
        <v>609</v>
      </c>
      <c r="B875" s="337"/>
      <c r="C875" s="337"/>
      <c r="D875" s="337"/>
      <c r="E875" s="342"/>
      <c r="F875" s="329" t="s">
        <v>605</v>
      </c>
      <c r="G875" s="330"/>
      <c r="H875" s="330"/>
      <c r="I875" s="330"/>
      <c r="J875" s="331"/>
      <c r="K875" s="329" t="s">
        <v>605</v>
      </c>
      <c r="L875" s="330"/>
      <c r="M875" s="335"/>
    </row>
    <row r="876" spans="1:13">
      <c r="A876" s="336" t="s">
        <v>610</v>
      </c>
      <c r="B876" s="337"/>
      <c r="C876" s="337"/>
      <c r="D876" s="337"/>
      <c r="E876" s="342"/>
      <c r="F876" s="329" t="s">
        <v>605</v>
      </c>
      <c r="G876" s="330"/>
      <c r="H876" s="330"/>
      <c r="I876" s="330"/>
      <c r="J876" s="331"/>
      <c r="K876" s="329" t="s">
        <v>605</v>
      </c>
      <c r="L876" s="330"/>
      <c r="M876" s="335"/>
    </row>
    <row r="877" spans="1:13">
      <c r="A877" s="346" t="s">
        <v>611</v>
      </c>
      <c r="B877" s="242"/>
      <c r="C877" s="242"/>
      <c r="D877" s="242"/>
      <c r="E877" s="242"/>
      <c r="F877" s="242"/>
      <c r="G877" s="242"/>
      <c r="H877" s="242"/>
      <c r="I877" s="242"/>
      <c r="J877" s="242"/>
      <c r="K877" s="242"/>
      <c r="L877" s="242"/>
      <c r="M877" s="347"/>
    </row>
    <row r="878" spans="1:13">
      <c r="A878" s="346" t="s">
        <v>601</v>
      </c>
      <c r="B878" s="242"/>
      <c r="C878" s="242"/>
      <c r="D878" s="242"/>
      <c r="E878" s="242"/>
      <c r="F878" s="242" t="s">
        <v>602</v>
      </c>
      <c r="G878" s="242"/>
      <c r="H878" s="242"/>
      <c r="I878" s="242"/>
      <c r="J878" s="242"/>
      <c r="K878" s="242" t="s">
        <v>603</v>
      </c>
      <c r="L878" s="242"/>
      <c r="M878" s="347"/>
    </row>
    <row r="879" spans="1:13">
      <c r="A879" s="345" t="s">
        <v>555</v>
      </c>
      <c r="B879" s="197"/>
      <c r="C879" s="197"/>
      <c r="D879" s="197"/>
      <c r="E879" s="197"/>
      <c r="F879" s="197"/>
      <c r="G879" s="372">
        <v>188</v>
      </c>
      <c r="H879" s="372"/>
      <c r="I879" s="372"/>
      <c r="J879" s="372"/>
      <c r="K879" s="372"/>
      <c r="L879" s="372"/>
      <c r="M879" s="373"/>
    </row>
    <row r="880" spans="1:13">
      <c r="A880" s="352" t="s">
        <v>612</v>
      </c>
      <c r="B880" s="329" t="s">
        <v>640</v>
      </c>
      <c r="C880" s="330"/>
      <c r="D880" s="330"/>
      <c r="E880" s="330"/>
      <c r="F880" s="330"/>
      <c r="G880" s="330"/>
      <c r="H880" s="330"/>
      <c r="I880" s="330"/>
      <c r="J880" s="330"/>
      <c r="K880" s="330"/>
      <c r="L880" s="330"/>
      <c r="M880" s="335"/>
    </row>
    <row r="881" spans="1:13">
      <c r="A881" s="352" t="s">
        <v>614</v>
      </c>
      <c r="B881" s="329" t="s">
        <v>615</v>
      </c>
      <c r="C881" s="374"/>
      <c r="D881" s="374"/>
      <c r="E881" s="374"/>
      <c r="F881" s="374"/>
      <c r="G881" s="374"/>
      <c r="H881" s="374"/>
      <c r="I881" s="374"/>
      <c r="J881" s="374"/>
      <c r="K881" s="374"/>
      <c r="L881" s="374"/>
      <c r="M881" s="375"/>
    </row>
    <row r="882" spans="1:13">
      <c r="A882" s="346" t="s">
        <v>616</v>
      </c>
      <c r="B882" s="242"/>
      <c r="C882" s="242"/>
      <c r="D882" s="372"/>
      <c r="E882" s="372"/>
      <c r="F882" s="372"/>
      <c r="G882" s="372"/>
      <c r="H882" s="372"/>
      <c r="I882" s="372"/>
      <c r="J882" s="242" t="s">
        <v>617</v>
      </c>
      <c r="K882" s="242"/>
      <c r="L882" s="242"/>
      <c r="M882" s="347"/>
    </row>
    <row r="883" spans="1:13">
      <c r="A883" s="346"/>
      <c r="B883" s="242"/>
      <c r="C883" s="242"/>
      <c r="D883" s="372"/>
      <c r="E883" s="372"/>
      <c r="F883" s="372"/>
      <c r="G883" s="372"/>
      <c r="H883" s="372"/>
      <c r="I883" s="372"/>
      <c r="J883" s="242"/>
      <c r="K883" s="242"/>
      <c r="L883" s="242"/>
      <c r="M883" s="347"/>
    </row>
    <row r="884" spans="1:13">
      <c r="A884" s="346"/>
      <c r="B884" s="242"/>
      <c r="C884" s="242"/>
      <c r="D884" s="372"/>
      <c r="E884" s="372"/>
      <c r="F884" s="372"/>
      <c r="G884" s="372"/>
      <c r="H884" s="372"/>
      <c r="I884" s="372"/>
      <c r="J884" s="242"/>
      <c r="K884" s="242"/>
      <c r="L884" s="242"/>
      <c r="M884" s="347"/>
    </row>
    <row r="885" spans="1:13">
      <c r="A885" s="346"/>
      <c r="B885" s="242"/>
      <c r="C885" s="242"/>
      <c r="D885" s="372"/>
      <c r="E885" s="372"/>
      <c r="F885" s="372"/>
      <c r="G885" s="372"/>
      <c r="H885" s="372"/>
      <c r="I885" s="372"/>
      <c r="J885" s="242"/>
      <c r="K885" s="242"/>
      <c r="L885" s="242"/>
      <c r="M885" s="347"/>
    </row>
    <row r="886" spans="1:13">
      <c r="A886" s="376" t="s">
        <v>618</v>
      </c>
      <c r="B886" s="377"/>
      <c r="C886" s="377"/>
      <c r="D886" s="377"/>
      <c r="E886" s="377"/>
      <c r="F886" s="377"/>
      <c r="G886" s="377"/>
      <c r="H886" s="378" t="s">
        <v>619</v>
      </c>
      <c r="I886" s="379"/>
      <c r="J886" s="379"/>
      <c r="K886" s="379"/>
      <c r="L886" s="379"/>
      <c r="M886" s="380"/>
    </row>
    <row r="887" spans="1:13">
      <c r="A887" s="381" t="s">
        <v>620</v>
      </c>
      <c r="B887" s="377" t="s">
        <v>416</v>
      </c>
      <c r="C887" s="377"/>
      <c r="D887" s="382" t="s">
        <v>620</v>
      </c>
      <c r="E887" s="383"/>
      <c r="F887" s="377" t="s">
        <v>416</v>
      </c>
      <c r="G887" s="377"/>
      <c r="H887" s="384"/>
      <c r="I887" s="384"/>
      <c r="J887" s="385" t="s">
        <v>621</v>
      </c>
      <c r="K887" s="384"/>
      <c r="L887" s="385" t="s">
        <v>416</v>
      </c>
      <c r="M887" s="386"/>
    </row>
    <row r="888" spans="1:13">
      <c r="A888" s="387" t="s">
        <v>622</v>
      </c>
      <c r="B888" s="388" t="s">
        <v>623</v>
      </c>
      <c r="C888" s="388"/>
      <c r="D888" s="388" t="s">
        <v>624</v>
      </c>
      <c r="E888" s="388"/>
      <c r="F888" s="388" t="s">
        <v>625</v>
      </c>
      <c r="G888" s="388"/>
      <c r="H888" s="384"/>
      <c r="I888" s="384"/>
      <c r="J888" s="389">
        <v>3</v>
      </c>
      <c r="K888" s="390"/>
      <c r="L888" s="383" t="s">
        <v>605</v>
      </c>
      <c r="M888" s="386"/>
    </row>
    <row r="889" spans="1:13">
      <c r="A889" s="387" t="s">
        <v>626</v>
      </c>
      <c r="B889" s="388" t="s">
        <v>627</v>
      </c>
      <c r="C889" s="388"/>
      <c r="D889" s="388" t="s">
        <v>628</v>
      </c>
      <c r="E889" s="388"/>
      <c r="F889" s="388" t="s">
        <v>629</v>
      </c>
      <c r="G889" s="388"/>
      <c r="H889" s="384"/>
      <c r="I889" s="384"/>
      <c r="J889" s="389">
        <v>2</v>
      </c>
      <c r="K889" s="390"/>
      <c r="L889" s="383" t="s">
        <v>630</v>
      </c>
      <c r="M889" s="386"/>
    </row>
    <row r="890" spans="1:13">
      <c r="A890" s="387" t="s">
        <v>631</v>
      </c>
      <c r="B890" s="388" t="s">
        <v>632</v>
      </c>
      <c r="C890" s="388"/>
      <c r="D890" s="388" t="s">
        <v>633</v>
      </c>
      <c r="E890" s="388"/>
      <c r="F890" s="388" t="s">
        <v>634</v>
      </c>
      <c r="G890" s="388"/>
      <c r="H890" s="384"/>
      <c r="I890" s="384"/>
      <c r="J890" s="389">
        <v>1</v>
      </c>
      <c r="K890" s="390"/>
      <c r="L890" s="383" t="s">
        <v>635</v>
      </c>
      <c r="M890" s="386"/>
    </row>
    <row r="891" spans="1:13" ht="15.75" thickBot="1">
      <c r="A891" s="391" t="s">
        <v>636</v>
      </c>
      <c r="B891" s="392" t="s">
        <v>637</v>
      </c>
      <c r="C891" s="392"/>
      <c r="D891" s="392" t="s">
        <v>638</v>
      </c>
      <c r="E891" s="392"/>
      <c r="F891" s="392" t="s">
        <v>639</v>
      </c>
      <c r="G891" s="392"/>
      <c r="H891" s="393"/>
      <c r="I891" s="393"/>
      <c r="J891" s="393"/>
      <c r="K891" s="393"/>
      <c r="L891" s="393"/>
      <c r="M891" s="394"/>
    </row>
    <row r="892" spans="1:13" ht="15.75" thickBot="1"/>
    <row r="893" spans="1:13" ht="15.75">
      <c r="A893" s="320"/>
      <c r="B893" s="321" t="s">
        <v>558</v>
      </c>
      <c r="C893" s="321"/>
      <c r="D893" s="321"/>
      <c r="E893" s="321"/>
      <c r="F893" s="321"/>
      <c r="G893" s="321"/>
      <c r="H893" s="321"/>
      <c r="I893" s="322"/>
      <c r="J893" s="323" t="s">
        <v>559</v>
      </c>
      <c r="K893" s="321"/>
      <c r="L893" s="321"/>
      <c r="M893" s="324"/>
    </row>
    <row r="894" spans="1:13" ht="21">
      <c r="A894" s="325" t="s">
        <v>560</v>
      </c>
      <c r="B894" s="201"/>
      <c r="C894" s="201"/>
      <c r="D894" s="201"/>
      <c r="E894" s="201"/>
      <c r="F894" s="201"/>
      <c r="G894" s="201"/>
      <c r="H894" s="201"/>
      <c r="I894" s="201"/>
      <c r="J894" s="201"/>
      <c r="K894" s="201"/>
      <c r="L894" s="201"/>
      <c r="M894" s="202"/>
    </row>
    <row r="895" spans="1:13" ht="21">
      <c r="A895" s="326"/>
      <c r="B895" s="327" t="s">
        <v>561</v>
      </c>
      <c r="C895" s="327"/>
      <c r="D895" s="327"/>
      <c r="E895" s="328"/>
      <c r="F895" s="297" t="s">
        <v>562</v>
      </c>
      <c r="G895" s="297"/>
      <c r="H895" s="329" t="s">
        <v>563</v>
      </c>
      <c r="I895" s="330"/>
      <c r="J895" s="331"/>
      <c r="K895" s="332" t="s">
        <v>564</v>
      </c>
      <c r="L895" s="10"/>
      <c r="M895" s="333"/>
    </row>
    <row r="896" spans="1:13">
      <c r="A896" s="334" t="s">
        <v>565</v>
      </c>
      <c r="B896" s="330"/>
      <c r="C896" s="330"/>
      <c r="D896" s="330"/>
      <c r="E896" s="330"/>
      <c r="F896" s="330"/>
      <c r="G896" s="330"/>
      <c r="H896" s="330"/>
      <c r="I896" s="330"/>
      <c r="J896" s="330"/>
      <c r="K896" s="330"/>
      <c r="L896" s="330"/>
      <c r="M896" s="335"/>
    </row>
    <row r="897" spans="1:13">
      <c r="A897" s="336" t="s">
        <v>566</v>
      </c>
      <c r="B897" s="337"/>
      <c r="C897" s="337"/>
      <c r="D897" s="337"/>
      <c r="E897" s="337"/>
      <c r="F897" s="337"/>
      <c r="G897" s="337"/>
      <c r="H897" s="337"/>
      <c r="I897" s="337"/>
      <c r="J897" s="337"/>
      <c r="K897" s="337"/>
      <c r="L897" s="337"/>
      <c r="M897" s="338"/>
    </row>
    <row r="898" spans="1:13">
      <c r="A898" s="339" t="s">
        <v>567</v>
      </c>
      <c r="B898" s="340"/>
      <c r="C898" s="341" t="s">
        <v>242</v>
      </c>
      <c r="D898" s="337"/>
      <c r="E898" s="337"/>
      <c r="F898" s="337"/>
      <c r="G898" s="342"/>
      <c r="H898" s="148" t="s">
        <v>569</v>
      </c>
      <c r="I898" s="343"/>
      <c r="J898" s="197">
        <v>20</v>
      </c>
      <c r="K898" s="197"/>
      <c r="L898" s="197"/>
      <c r="M898" s="198"/>
    </row>
    <row r="899" spans="1:13">
      <c r="A899" s="339" t="s">
        <v>570</v>
      </c>
      <c r="B899" s="340"/>
      <c r="C899" s="341" t="s">
        <v>3</v>
      </c>
      <c r="D899" s="337"/>
      <c r="E899" s="337"/>
      <c r="F899" s="337"/>
      <c r="G899" s="342"/>
      <c r="H899" s="148" t="s">
        <v>571</v>
      </c>
      <c r="I899" s="343"/>
      <c r="J899" s="197" t="s">
        <v>243</v>
      </c>
      <c r="K899" s="197"/>
      <c r="L899" s="197"/>
      <c r="M899" s="198"/>
    </row>
    <row r="900" spans="1:13">
      <c r="A900" s="339" t="s">
        <v>572</v>
      </c>
      <c r="B900" s="340"/>
      <c r="C900" s="344">
        <v>39949</v>
      </c>
      <c r="D900" s="337"/>
      <c r="E900" s="337"/>
      <c r="F900" s="337"/>
      <c r="G900" s="342"/>
      <c r="H900" s="148" t="s">
        <v>573</v>
      </c>
      <c r="I900" s="343"/>
      <c r="J900" s="197">
        <v>9797401145</v>
      </c>
      <c r="K900" s="197"/>
      <c r="L900" s="197"/>
      <c r="M900" s="198"/>
    </row>
    <row r="901" spans="1:13">
      <c r="A901" s="339" t="s">
        <v>574</v>
      </c>
      <c r="B901" s="340"/>
      <c r="C901" s="341" t="s">
        <v>245</v>
      </c>
      <c r="D901" s="337"/>
      <c r="E901" s="337"/>
      <c r="F901" s="337"/>
      <c r="G901" s="342"/>
      <c r="H901" s="345" t="s">
        <v>466</v>
      </c>
      <c r="I901" s="197"/>
      <c r="J901" s="197" t="s">
        <v>246</v>
      </c>
      <c r="K901" s="197"/>
      <c r="L901" s="197"/>
      <c r="M901" s="198"/>
    </row>
    <row r="902" spans="1:13">
      <c r="A902" s="346" t="s">
        <v>576</v>
      </c>
      <c r="B902" s="242"/>
      <c r="C902" s="242"/>
      <c r="D902" s="242"/>
      <c r="E902" s="242"/>
      <c r="F902" s="242"/>
      <c r="G902" s="242"/>
      <c r="H902" s="242"/>
      <c r="I902" s="242"/>
      <c r="J902" s="242"/>
      <c r="K902" s="242"/>
      <c r="L902" s="242"/>
      <c r="M902" s="347"/>
    </row>
    <row r="903" spans="1:13">
      <c r="A903" s="348" t="s">
        <v>577</v>
      </c>
      <c r="B903" s="242" t="s">
        <v>578</v>
      </c>
      <c r="C903" s="242"/>
      <c r="D903" s="242"/>
      <c r="E903" s="242"/>
      <c r="F903" s="242"/>
      <c r="G903" s="242"/>
      <c r="H903" s="242" t="s">
        <v>579</v>
      </c>
      <c r="I903" s="242"/>
      <c r="J903" s="242"/>
      <c r="K903" s="242"/>
      <c r="L903" s="242"/>
      <c r="M903" s="347"/>
    </row>
    <row r="904" spans="1:13" ht="30">
      <c r="A904" s="348"/>
      <c r="B904" s="349" t="s">
        <v>580</v>
      </c>
      <c r="C904" s="349" t="s">
        <v>581</v>
      </c>
      <c r="D904" s="349" t="s">
        <v>582</v>
      </c>
      <c r="E904" s="349" t="s">
        <v>583</v>
      </c>
      <c r="F904" s="349">
        <v>100</v>
      </c>
      <c r="G904" s="350" t="s">
        <v>403</v>
      </c>
      <c r="H904" s="349" t="s">
        <v>584</v>
      </c>
      <c r="I904" s="349" t="s">
        <v>581</v>
      </c>
      <c r="J904" s="349" t="s">
        <v>582</v>
      </c>
      <c r="K904" s="349" t="s">
        <v>585</v>
      </c>
      <c r="L904" s="349">
        <v>100</v>
      </c>
      <c r="M904" s="351" t="s">
        <v>403</v>
      </c>
    </row>
    <row r="905" spans="1:13">
      <c r="A905" s="352" t="s">
        <v>417</v>
      </c>
      <c r="B905" s="399">
        <v>7.25</v>
      </c>
      <c r="C905" s="76">
        <v>3</v>
      </c>
      <c r="D905" s="76">
        <v>3</v>
      </c>
      <c r="E905" s="399">
        <v>47.5</v>
      </c>
      <c r="F905" s="354">
        <f t="shared" ref="F905" si="105">SUM(B905:E905)</f>
        <v>60.75</v>
      </c>
      <c r="G905" s="150" t="str">
        <f t="shared" ref="G905:G909" si="106">IF(F905&gt;=91,"A1",IF(F905&gt;=81,"A2",IF(F905&gt;=71,"B1",IF(F905&gt;=61,"B2",IF(F905&gt;=51,"C1",IF(F905&gt;=41,"C2",IF(F905&gt;=33,"D","E")))))))</f>
        <v>C1</v>
      </c>
      <c r="H905" s="150">
        <v>7</v>
      </c>
      <c r="I905" s="150">
        <v>3</v>
      </c>
      <c r="J905" s="150">
        <v>3</v>
      </c>
      <c r="K905" s="20">
        <v>46.5</v>
      </c>
      <c r="L905" s="20">
        <f>SUM(H905:K905)</f>
        <v>59.5</v>
      </c>
      <c r="M905" s="150" t="str">
        <f t="shared" ref="M905:M909" si="107">IF(L905&gt;=91,"A1",IF(L905&gt;=81,"A2",IF(L905&gt;=71,"B1",IF(L905&gt;=61,"B2",IF(L905&gt;=51,"C1",IF(L905&gt;=41,"C2",IF(L905&gt;=33,"D","E")))))))</f>
        <v>C1</v>
      </c>
    </row>
    <row r="906" spans="1:13">
      <c r="A906" s="352" t="s">
        <v>418</v>
      </c>
      <c r="B906" s="399">
        <v>3.75</v>
      </c>
      <c r="C906" s="76">
        <v>3</v>
      </c>
      <c r="D906" s="28">
        <v>3</v>
      </c>
      <c r="E906" s="76">
        <v>34</v>
      </c>
      <c r="F906" s="354">
        <f t="shared" ref="F906:F909" si="108">(B906+C906+D906+E906)</f>
        <v>43.75</v>
      </c>
      <c r="G906" s="150" t="str">
        <f t="shared" si="106"/>
        <v>C2</v>
      </c>
      <c r="H906" s="150">
        <v>3.75</v>
      </c>
      <c r="I906" s="150">
        <v>3</v>
      </c>
      <c r="J906" s="150">
        <v>3</v>
      </c>
      <c r="K906" s="150">
        <v>30.5</v>
      </c>
      <c r="L906" s="20">
        <f t="shared" ref="L906:L909" si="109">SUM(H906:K906)</f>
        <v>40.25</v>
      </c>
      <c r="M906" s="150" t="str">
        <f t="shared" si="107"/>
        <v>D</v>
      </c>
    </row>
    <row r="907" spans="1:13">
      <c r="A907" s="352" t="s">
        <v>586</v>
      </c>
      <c r="B907" s="76">
        <v>3.5</v>
      </c>
      <c r="C907" s="76">
        <v>3</v>
      </c>
      <c r="D907" s="76"/>
      <c r="E907" s="76">
        <v>21</v>
      </c>
      <c r="F907" s="76">
        <f t="shared" si="108"/>
        <v>27.5</v>
      </c>
      <c r="G907" s="150" t="str">
        <f t="shared" si="106"/>
        <v>E</v>
      </c>
      <c r="H907" s="150">
        <v>4.5</v>
      </c>
      <c r="I907" s="150">
        <v>2</v>
      </c>
      <c r="J907" s="150">
        <v>2</v>
      </c>
      <c r="K907" s="121">
        <v>16</v>
      </c>
      <c r="L907" s="20">
        <f t="shared" si="109"/>
        <v>24.5</v>
      </c>
      <c r="M907" s="150" t="str">
        <f t="shared" si="107"/>
        <v>E</v>
      </c>
    </row>
    <row r="908" spans="1:13" ht="15.75">
      <c r="A908" s="352" t="s">
        <v>420</v>
      </c>
      <c r="B908" s="76">
        <v>3.5</v>
      </c>
      <c r="C908" s="76">
        <v>2</v>
      </c>
      <c r="D908" s="76">
        <v>2</v>
      </c>
      <c r="E908" s="76">
        <v>21.5</v>
      </c>
      <c r="F908" s="76">
        <f t="shared" si="108"/>
        <v>29</v>
      </c>
      <c r="G908" s="150" t="str">
        <f t="shared" si="106"/>
        <v>E</v>
      </c>
      <c r="H908" s="86">
        <v>2</v>
      </c>
      <c r="I908" s="400">
        <v>2</v>
      </c>
      <c r="J908" s="20">
        <v>2</v>
      </c>
      <c r="K908" s="121">
        <v>21.5</v>
      </c>
      <c r="L908" s="20">
        <f t="shared" si="109"/>
        <v>27.5</v>
      </c>
      <c r="M908" s="150" t="str">
        <f t="shared" si="107"/>
        <v>E</v>
      </c>
    </row>
    <row r="909" spans="1:13" ht="15.75">
      <c r="A909" s="352" t="s">
        <v>470</v>
      </c>
      <c r="B909" s="76">
        <v>5.25</v>
      </c>
      <c r="C909" s="76">
        <v>3</v>
      </c>
      <c r="D909" s="76">
        <v>3.5</v>
      </c>
      <c r="E909" s="76">
        <v>33.5</v>
      </c>
      <c r="F909" s="354">
        <f t="shared" si="108"/>
        <v>45.25</v>
      </c>
      <c r="G909" s="150" t="str">
        <f t="shared" si="106"/>
        <v>C2</v>
      </c>
      <c r="H909" s="86">
        <v>8</v>
      </c>
      <c r="I909" s="150">
        <v>3.5</v>
      </c>
      <c r="J909" s="150">
        <v>3.5</v>
      </c>
      <c r="K909" s="121">
        <v>41.5</v>
      </c>
      <c r="L909" s="20">
        <f t="shared" si="109"/>
        <v>56.5</v>
      </c>
      <c r="M909" s="150" t="str">
        <f t="shared" si="107"/>
        <v>C1</v>
      </c>
    </row>
    <row r="910" spans="1:13">
      <c r="A910" s="352" t="s">
        <v>587</v>
      </c>
      <c r="B910" s="6"/>
      <c r="C910" s="6"/>
      <c r="D910" s="6"/>
      <c r="E910" s="357">
        <v>33.5</v>
      </c>
      <c r="F910" s="121"/>
      <c r="G910" s="6"/>
      <c r="H910" s="6"/>
      <c r="I910" s="6"/>
      <c r="J910" s="6"/>
      <c r="K910" s="150">
        <v>28</v>
      </c>
      <c r="L910" s="6"/>
      <c r="M910" s="358"/>
    </row>
    <row r="911" spans="1:13" ht="26.25">
      <c r="A911" s="10" t="s">
        <v>588</v>
      </c>
      <c r="B911" s="10"/>
      <c r="C911" s="359" t="s">
        <v>589</v>
      </c>
      <c r="D911" s="360">
        <f>(F905+F906+F907+F908+F909)</f>
        <v>206.25</v>
      </c>
      <c r="E911" s="360"/>
      <c r="F911" s="359" t="s">
        <v>590</v>
      </c>
      <c r="G911" s="360">
        <f>(D911/500)*100</f>
        <v>41.25</v>
      </c>
      <c r="H911" s="360"/>
      <c r="I911" s="361"/>
      <c r="J911" s="362" t="s">
        <v>591</v>
      </c>
      <c r="K911" s="362"/>
      <c r="L911" s="242" t="str">
        <f>IF(G911&gt;=91,"A1",IF(G911&gt;=81,"A2",IF(G911&gt;=71,"B1",IF(G911&gt;=61,"B2",IF(G911&gt;=51,"C1",IF(G911&gt;=41,"C2",IF(G911&gt;=33,"D","E")))))))</f>
        <v>C2</v>
      </c>
      <c r="M911" s="242" t="str">
        <f t="shared" ref="M911:M913" si="110">IF(K911&gt;=91,"A1",IF(K911&gt;=81,"A2",IF(K911&gt;=71,"B1",IF(K911&gt;=61,"B2",IF(K911&gt;=51,"C1",IF(K911&gt;=41,"C2",IF(K911&gt;=33,"D","E")))))))</f>
        <v>E</v>
      </c>
    </row>
    <row r="912" spans="1:13" ht="26.25">
      <c r="A912" s="363" t="s">
        <v>592</v>
      </c>
      <c r="B912" s="10"/>
      <c r="C912" s="359" t="s">
        <v>593</v>
      </c>
      <c r="D912" s="360">
        <f>(L905+L906+L907+L908+L909)</f>
        <v>208.25</v>
      </c>
      <c r="E912" s="360"/>
      <c r="F912" s="359" t="s">
        <v>594</v>
      </c>
      <c r="G912" s="360">
        <f>D912/500*100</f>
        <v>41.65</v>
      </c>
      <c r="H912" s="364"/>
      <c r="I912" s="365"/>
      <c r="J912" s="362" t="s">
        <v>595</v>
      </c>
      <c r="K912" s="362"/>
      <c r="L912" s="242" t="str">
        <f>IF(G912&gt;=91,"A1",IF(G912&gt;=81,"A2",IF(G912&gt;=71,"B1",IF(G912&gt;=61,"B2",IF(G912&gt;=51,"C1",IF(G912&gt;=41,"C2",IF(G912&gt;=33,"D","E")))))))</f>
        <v>C2</v>
      </c>
      <c r="M912" s="242" t="str">
        <f t="shared" si="110"/>
        <v>E</v>
      </c>
    </row>
    <row r="913" spans="1:13">
      <c r="A913" s="366" t="s">
        <v>596</v>
      </c>
      <c r="B913" s="366"/>
      <c r="C913" s="366">
        <f>(D911+D912)</f>
        <v>414.5</v>
      </c>
      <c r="D913" s="367"/>
      <c r="E913" s="367"/>
      <c r="F913" s="366" t="s">
        <v>597</v>
      </c>
      <c r="G913" s="366"/>
      <c r="H913" s="366"/>
      <c r="I913" s="366">
        <f>(C913/1000)*100</f>
        <v>41.449999999999996</v>
      </c>
      <c r="J913" s="366" t="s">
        <v>598</v>
      </c>
      <c r="K913" s="366"/>
      <c r="L913" s="367" t="str">
        <f>IF(I913&gt;=91,"A1",IF(I913&gt;=81,"A2",IF(I913&gt;=71,"B1",IF(I913&gt;=61,"B2",IF(I913&gt;=51,"C1",IF(I913&gt;=41,"C2",IF(I913&gt;=33,"D","E")))))))</f>
        <v>C2</v>
      </c>
      <c r="M913" s="367" t="str">
        <f t="shared" si="110"/>
        <v>E</v>
      </c>
    </row>
    <row r="914" spans="1:13">
      <c r="A914" s="369" t="s">
        <v>599</v>
      </c>
      <c r="B914" s="370"/>
      <c r="C914" s="370"/>
      <c r="D914" s="370"/>
      <c r="E914" s="370"/>
      <c r="F914" s="370"/>
      <c r="G914" s="370"/>
      <c r="H914" s="370"/>
      <c r="I914" s="370"/>
      <c r="J914" s="370"/>
      <c r="K914" s="370"/>
      <c r="L914" s="370"/>
      <c r="M914" s="371"/>
    </row>
    <row r="915" spans="1:13">
      <c r="A915" s="346" t="s">
        <v>600</v>
      </c>
      <c r="B915" s="242"/>
      <c r="C915" s="242"/>
      <c r="D915" s="242"/>
      <c r="E915" s="242"/>
      <c r="F915" s="242"/>
      <c r="G915" s="242"/>
      <c r="H915" s="242"/>
      <c r="I915" s="242"/>
      <c r="J915" s="242"/>
      <c r="K915" s="242"/>
      <c r="L915" s="242"/>
      <c r="M915" s="347"/>
    </row>
    <row r="916" spans="1:13">
      <c r="A916" s="346" t="s">
        <v>601</v>
      </c>
      <c r="B916" s="242"/>
      <c r="C916" s="242"/>
      <c r="D916" s="242"/>
      <c r="E916" s="242"/>
      <c r="F916" s="242" t="s">
        <v>602</v>
      </c>
      <c r="G916" s="242"/>
      <c r="H916" s="242"/>
      <c r="I916" s="242"/>
      <c r="J916" s="242"/>
      <c r="K916" s="242" t="s">
        <v>603</v>
      </c>
      <c r="L916" s="242"/>
      <c r="M916" s="347"/>
    </row>
    <row r="917" spans="1:13">
      <c r="A917" s="345" t="s">
        <v>604</v>
      </c>
      <c r="B917" s="197"/>
      <c r="C917" s="197"/>
      <c r="D917" s="197"/>
      <c r="E917" s="197"/>
      <c r="F917" s="372" t="s">
        <v>605</v>
      </c>
      <c r="G917" s="372"/>
      <c r="H917" s="372"/>
      <c r="I917" s="372"/>
      <c r="J917" s="372"/>
      <c r="K917" s="372" t="s">
        <v>605</v>
      </c>
      <c r="L917" s="372"/>
      <c r="M917" s="373"/>
    </row>
    <row r="918" spans="1:13">
      <c r="A918" s="346" t="s">
        <v>606</v>
      </c>
      <c r="B918" s="242"/>
      <c r="C918" s="242"/>
      <c r="D918" s="242"/>
      <c r="E918" s="242"/>
      <c r="F918" s="242"/>
      <c r="G918" s="242"/>
      <c r="H918" s="242"/>
      <c r="I918" s="242"/>
      <c r="J918" s="242"/>
      <c r="K918" s="242"/>
      <c r="L918" s="242"/>
      <c r="M918" s="347"/>
    </row>
    <row r="919" spans="1:13">
      <c r="A919" s="346" t="s">
        <v>601</v>
      </c>
      <c r="B919" s="242"/>
      <c r="C919" s="242"/>
      <c r="D919" s="242"/>
      <c r="E919" s="242"/>
      <c r="F919" s="242" t="s">
        <v>602</v>
      </c>
      <c r="G919" s="242"/>
      <c r="H919" s="242"/>
      <c r="I919" s="242"/>
      <c r="J919" s="242"/>
      <c r="K919" s="242" t="s">
        <v>603</v>
      </c>
      <c r="L919" s="242"/>
      <c r="M919" s="347"/>
    </row>
    <row r="920" spans="1:13">
      <c r="A920" s="339" t="s">
        <v>607</v>
      </c>
      <c r="B920" s="340"/>
      <c r="C920" s="340"/>
      <c r="D920" s="340"/>
      <c r="E920" s="340"/>
      <c r="F920" s="242" t="s">
        <v>605</v>
      </c>
      <c r="G920" s="242"/>
      <c r="H920" s="242"/>
      <c r="I920" s="242"/>
      <c r="J920" s="242"/>
      <c r="K920" s="242" t="s">
        <v>605</v>
      </c>
      <c r="L920" s="242"/>
      <c r="M920" s="347"/>
    </row>
    <row r="921" spans="1:13">
      <c r="A921" s="339" t="s">
        <v>608</v>
      </c>
      <c r="B921" s="340"/>
      <c r="C921" s="340"/>
      <c r="D921" s="340"/>
      <c r="E921" s="340"/>
      <c r="F921" s="242" t="s">
        <v>605</v>
      </c>
      <c r="G921" s="242"/>
      <c r="H921" s="242"/>
      <c r="I921" s="242"/>
      <c r="J921" s="242"/>
      <c r="K921" s="242" t="s">
        <v>605</v>
      </c>
      <c r="L921" s="242"/>
      <c r="M921" s="347"/>
    </row>
    <row r="922" spans="1:13">
      <c r="A922" s="336" t="s">
        <v>609</v>
      </c>
      <c r="B922" s="337"/>
      <c r="C922" s="337"/>
      <c r="D922" s="337"/>
      <c r="E922" s="342"/>
      <c r="F922" s="329" t="s">
        <v>605</v>
      </c>
      <c r="G922" s="330"/>
      <c r="H922" s="330"/>
      <c r="I922" s="330"/>
      <c r="J922" s="331"/>
      <c r="K922" s="329" t="s">
        <v>605</v>
      </c>
      <c r="L922" s="330"/>
      <c r="M922" s="335"/>
    </row>
    <row r="923" spans="1:13">
      <c r="A923" s="336" t="s">
        <v>610</v>
      </c>
      <c r="B923" s="337"/>
      <c r="C923" s="337"/>
      <c r="D923" s="337"/>
      <c r="E923" s="342"/>
      <c r="F923" s="329" t="s">
        <v>605</v>
      </c>
      <c r="G923" s="330"/>
      <c r="H923" s="330"/>
      <c r="I923" s="330"/>
      <c r="J923" s="331"/>
      <c r="K923" s="329" t="s">
        <v>605</v>
      </c>
      <c r="L923" s="330"/>
      <c r="M923" s="335"/>
    </row>
    <row r="924" spans="1:13">
      <c r="A924" s="346" t="s">
        <v>611</v>
      </c>
      <c r="B924" s="242"/>
      <c r="C924" s="242"/>
      <c r="D924" s="242"/>
      <c r="E924" s="242"/>
      <c r="F924" s="242"/>
      <c r="G924" s="242"/>
      <c r="H924" s="242"/>
      <c r="I924" s="242"/>
      <c r="J924" s="242"/>
      <c r="K924" s="242"/>
      <c r="L924" s="242"/>
      <c r="M924" s="347"/>
    </row>
    <row r="925" spans="1:13">
      <c r="A925" s="346" t="s">
        <v>601</v>
      </c>
      <c r="B925" s="242"/>
      <c r="C925" s="242"/>
      <c r="D925" s="242"/>
      <c r="E925" s="242"/>
      <c r="F925" s="242" t="s">
        <v>602</v>
      </c>
      <c r="G925" s="242"/>
      <c r="H925" s="242"/>
      <c r="I925" s="242"/>
      <c r="J925" s="242"/>
      <c r="K925" s="242" t="s">
        <v>603</v>
      </c>
      <c r="L925" s="242"/>
      <c r="M925" s="347"/>
    </row>
    <row r="926" spans="1:13">
      <c r="A926" s="345" t="s">
        <v>555</v>
      </c>
      <c r="B926" s="197"/>
      <c r="C926" s="197"/>
      <c r="D926" s="197"/>
      <c r="E926" s="197"/>
      <c r="F926" s="197"/>
      <c r="G926" s="372">
        <v>143</v>
      </c>
      <c r="H926" s="372"/>
      <c r="I926" s="372"/>
      <c r="J926" s="372"/>
      <c r="K926" s="372"/>
      <c r="L926" s="372"/>
      <c r="M926" s="373"/>
    </row>
    <row r="927" spans="1:13">
      <c r="A927" s="352" t="s">
        <v>612</v>
      </c>
      <c r="B927" s="329" t="s">
        <v>640</v>
      </c>
      <c r="C927" s="330"/>
      <c r="D927" s="330"/>
      <c r="E927" s="330"/>
      <c r="F927" s="330"/>
      <c r="G927" s="330"/>
      <c r="H927" s="330"/>
      <c r="I927" s="330"/>
      <c r="J927" s="330"/>
      <c r="K927" s="330"/>
      <c r="L927" s="330"/>
      <c r="M927" s="335"/>
    </row>
    <row r="928" spans="1:13">
      <c r="A928" s="352" t="s">
        <v>614</v>
      </c>
      <c r="B928" s="329" t="s">
        <v>641</v>
      </c>
      <c r="C928" s="374"/>
      <c r="D928" s="374"/>
      <c r="E928" s="374"/>
      <c r="F928" s="374"/>
      <c r="G928" s="374"/>
      <c r="H928" s="374"/>
      <c r="I928" s="374"/>
      <c r="J928" s="374"/>
      <c r="K928" s="374"/>
      <c r="L928" s="374"/>
      <c r="M928" s="375"/>
    </row>
    <row r="929" spans="1:13">
      <c r="A929" s="346" t="s">
        <v>616</v>
      </c>
      <c r="B929" s="242"/>
      <c r="C929" s="242"/>
      <c r="D929" s="372"/>
      <c r="E929" s="372"/>
      <c r="F929" s="372"/>
      <c r="G929" s="372"/>
      <c r="H929" s="372"/>
      <c r="I929" s="372"/>
      <c r="J929" s="242" t="s">
        <v>617</v>
      </c>
      <c r="K929" s="242"/>
      <c r="L929" s="242"/>
      <c r="M929" s="347"/>
    </row>
    <row r="930" spans="1:13">
      <c r="A930" s="346"/>
      <c r="B930" s="242"/>
      <c r="C930" s="242"/>
      <c r="D930" s="372"/>
      <c r="E930" s="372"/>
      <c r="F930" s="372"/>
      <c r="G930" s="372"/>
      <c r="H930" s="372"/>
      <c r="I930" s="372"/>
      <c r="J930" s="242"/>
      <c r="K930" s="242"/>
      <c r="L930" s="242"/>
      <c r="M930" s="347"/>
    </row>
    <row r="931" spans="1:13">
      <c r="A931" s="346"/>
      <c r="B931" s="242"/>
      <c r="C931" s="242"/>
      <c r="D931" s="372"/>
      <c r="E931" s="372"/>
      <c r="F931" s="372"/>
      <c r="G931" s="372"/>
      <c r="H931" s="372"/>
      <c r="I931" s="372"/>
      <c r="J931" s="242"/>
      <c r="K931" s="242"/>
      <c r="L931" s="242"/>
      <c r="M931" s="347"/>
    </row>
    <row r="932" spans="1:13">
      <c r="A932" s="346"/>
      <c r="B932" s="242"/>
      <c r="C932" s="242"/>
      <c r="D932" s="372"/>
      <c r="E932" s="372"/>
      <c r="F932" s="372"/>
      <c r="G932" s="372"/>
      <c r="H932" s="372"/>
      <c r="I932" s="372"/>
      <c r="J932" s="242"/>
      <c r="K932" s="242"/>
      <c r="L932" s="242"/>
      <c r="M932" s="347"/>
    </row>
    <row r="933" spans="1:13">
      <c r="A933" s="376" t="s">
        <v>618</v>
      </c>
      <c r="B933" s="377"/>
      <c r="C933" s="377"/>
      <c r="D933" s="377"/>
      <c r="E933" s="377"/>
      <c r="F933" s="377"/>
      <c r="G933" s="377"/>
      <c r="H933" s="378" t="s">
        <v>619</v>
      </c>
      <c r="I933" s="379"/>
      <c r="J933" s="379"/>
      <c r="K933" s="379"/>
      <c r="L933" s="379"/>
      <c r="M933" s="380"/>
    </row>
    <row r="934" spans="1:13">
      <c r="A934" s="381" t="s">
        <v>620</v>
      </c>
      <c r="B934" s="377" t="s">
        <v>416</v>
      </c>
      <c r="C934" s="377"/>
      <c r="D934" s="382" t="s">
        <v>620</v>
      </c>
      <c r="E934" s="383"/>
      <c r="F934" s="377" t="s">
        <v>416</v>
      </c>
      <c r="G934" s="377"/>
      <c r="H934" s="384"/>
      <c r="I934" s="384"/>
      <c r="J934" s="385" t="s">
        <v>621</v>
      </c>
      <c r="K934" s="384"/>
      <c r="L934" s="385" t="s">
        <v>416</v>
      </c>
      <c r="M934" s="386"/>
    </row>
    <row r="935" spans="1:13">
      <c r="A935" s="387" t="s">
        <v>622</v>
      </c>
      <c r="B935" s="388" t="s">
        <v>623</v>
      </c>
      <c r="C935" s="388"/>
      <c r="D935" s="388" t="s">
        <v>624</v>
      </c>
      <c r="E935" s="388"/>
      <c r="F935" s="388" t="s">
        <v>625</v>
      </c>
      <c r="G935" s="388"/>
      <c r="H935" s="384"/>
      <c r="I935" s="384"/>
      <c r="J935" s="389">
        <v>3</v>
      </c>
      <c r="K935" s="390"/>
      <c r="L935" s="383" t="s">
        <v>605</v>
      </c>
      <c r="M935" s="386"/>
    </row>
    <row r="936" spans="1:13">
      <c r="A936" s="387" t="s">
        <v>626</v>
      </c>
      <c r="B936" s="388" t="s">
        <v>627</v>
      </c>
      <c r="C936" s="388"/>
      <c r="D936" s="388" t="s">
        <v>628</v>
      </c>
      <c r="E936" s="388"/>
      <c r="F936" s="388" t="s">
        <v>629</v>
      </c>
      <c r="G936" s="388"/>
      <c r="H936" s="384"/>
      <c r="I936" s="384"/>
      <c r="J936" s="389">
        <v>2</v>
      </c>
      <c r="K936" s="390"/>
      <c r="L936" s="383" t="s">
        <v>630</v>
      </c>
      <c r="M936" s="386"/>
    </row>
    <row r="937" spans="1:13">
      <c r="A937" s="387" t="s">
        <v>631</v>
      </c>
      <c r="B937" s="388" t="s">
        <v>632</v>
      </c>
      <c r="C937" s="388"/>
      <c r="D937" s="388" t="s">
        <v>633</v>
      </c>
      <c r="E937" s="388"/>
      <c r="F937" s="388" t="s">
        <v>634</v>
      </c>
      <c r="G937" s="388"/>
      <c r="H937" s="384"/>
      <c r="I937" s="384"/>
      <c r="J937" s="389">
        <v>1</v>
      </c>
      <c r="K937" s="390"/>
      <c r="L937" s="383" t="s">
        <v>635</v>
      </c>
      <c r="M937" s="386"/>
    </row>
    <row r="938" spans="1:13" ht="15.75" thickBot="1">
      <c r="A938" s="391" t="s">
        <v>636</v>
      </c>
      <c r="B938" s="392" t="s">
        <v>637</v>
      </c>
      <c r="C938" s="392"/>
      <c r="D938" s="392" t="s">
        <v>638</v>
      </c>
      <c r="E938" s="392"/>
      <c r="F938" s="392" t="s">
        <v>639</v>
      </c>
      <c r="G938" s="392"/>
      <c r="H938" s="393"/>
      <c r="I938" s="393"/>
      <c r="J938" s="393"/>
      <c r="K938" s="393"/>
      <c r="L938" s="393"/>
      <c r="M938" s="394"/>
    </row>
    <row r="939" spans="1:13" ht="15.75" thickBot="1"/>
    <row r="940" spans="1:13" ht="15.75">
      <c r="A940" s="320"/>
      <c r="B940" s="321" t="s">
        <v>558</v>
      </c>
      <c r="C940" s="321"/>
      <c r="D940" s="321"/>
      <c r="E940" s="321"/>
      <c r="F940" s="321"/>
      <c r="G940" s="321"/>
      <c r="H940" s="321"/>
      <c r="I940" s="322"/>
      <c r="J940" s="323" t="s">
        <v>559</v>
      </c>
      <c r="K940" s="321"/>
      <c r="L940" s="321"/>
      <c r="M940" s="324"/>
    </row>
    <row r="941" spans="1:13" ht="21">
      <c r="A941" s="325" t="s">
        <v>560</v>
      </c>
      <c r="B941" s="201"/>
      <c r="C941" s="201"/>
      <c r="D941" s="201"/>
      <c r="E941" s="201"/>
      <c r="F941" s="201"/>
      <c r="G941" s="201"/>
      <c r="H941" s="201"/>
      <c r="I941" s="201"/>
      <c r="J941" s="201"/>
      <c r="K941" s="201"/>
      <c r="L941" s="201"/>
      <c r="M941" s="202"/>
    </row>
    <row r="942" spans="1:13" ht="21">
      <c r="A942" s="326"/>
      <c r="B942" s="327" t="s">
        <v>561</v>
      </c>
      <c r="C942" s="327"/>
      <c r="D942" s="327"/>
      <c r="E942" s="328"/>
      <c r="F942" s="297" t="s">
        <v>562</v>
      </c>
      <c r="G942" s="297"/>
      <c r="H942" s="329" t="s">
        <v>563</v>
      </c>
      <c r="I942" s="330"/>
      <c r="J942" s="331"/>
      <c r="K942" s="332" t="s">
        <v>564</v>
      </c>
      <c r="L942" s="10"/>
      <c r="M942" s="333"/>
    </row>
    <row r="943" spans="1:13">
      <c r="A943" s="334" t="s">
        <v>565</v>
      </c>
      <c r="B943" s="330"/>
      <c r="C943" s="330"/>
      <c r="D943" s="330"/>
      <c r="E943" s="330"/>
      <c r="F943" s="330"/>
      <c r="G943" s="330"/>
      <c r="H943" s="330"/>
      <c r="I943" s="330"/>
      <c r="J943" s="330"/>
      <c r="K943" s="330"/>
      <c r="L943" s="330"/>
      <c r="M943" s="335"/>
    </row>
    <row r="944" spans="1:13">
      <c r="A944" s="336" t="s">
        <v>566</v>
      </c>
      <c r="B944" s="337"/>
      <c r="C944" s="337"/>
      <c r="D944" s="337"/>
      <c r="E944" s="337"/>
      <c r="F944" s="337"/>
      <c r="G944" s="337"/>
      <c r="H944" s="337"/>
      <c r="I944" s="337"/>
      <c r="J944" s="337"/>
      <c r="K944" s="337"/>
      <c r="L944" s="337"/>
      <c r="M944" s="338"/>
    </row>
    <row r="945" spans="1:13">
      <c r="A945" s="339" t="s">
        <v>567</v>
      </c>
      <c r="B945" s="340"/>
      <c r="C945" s="341" t="s">
        <v>254</v>
      </c>
      <c r="D945" s="337"/>
      <c r="E945" s="337"/>
      <c r="F945" s="337"/>
      <c r="G945" s="342"/>
      <c r="H945" s="148" t="s">
        <v>569</v>
      </c>
      <c r="I945" s="343"/>
      <c r="J945" s="197">
        <v>21</v>
      </c>
      <c r="K945" s="197"/>
      <c r="L945" s="197"/>
      <c r="M945" s="198"/>
    </row>
    <row r="946" spans="1:13">
      <c r="A946" s="339" t="s">
        <v>570</v>
      </c>
      <c r="B946" s="340"/>
      <c r="C946" s="341" t="s">
        <v>3</v>
      </c>
      <c r="D946" s="337"/>
      <c r="E946" s="337"/>
      <c r="F946" s="337"/>
      <c r="G946" s="342"/>
      <c r="H946" s="148" t="s">
        <v>571</v>
      </c>
      <c r="I946" s="343"/>
      <c r="J946" s="197" t="s">
        <v>256</v>
      </c>
      <c r="K946" s="197"/>
      <c r="L946" s="197"/>
      <c r="M946" s="198"/>
    </row>
    <row r="947" spans="1:13">
      <c r="A947" s="339" t="s">
        <v>572</v>
      </c>
      <c r="B947" s="340"/>
      <c r="C947" s="344">
        <v>39998</v>
      </c>
      <c r="D947" s="337"/>
      <c r="E947" s="337"/>
      <c r="F947" s="337"/>
      <c r="G947" s="342"/>
      <c r="H947" s="148" t="s">
        <v>573</v>
      </c>
      <c r="I947" s="343"/>
      <c r="J947" s="197">
        <v>9419987777</v>
      </c>
      <c r="K947" s="197"/>
      <c r="L947" s="197"/>
      <c r="M947" s="198"/>
    </row>
    <row r="948" spans="1:13">
      <c r="A948" s="339" t="s">
        <v>574</v>
      </c>
      <c r="B948" s="340"/>
      <c r="C948" s="341" t="s">
        <v>258</v>
      </c>
      <c r="D948" s="337"/>
      <c r="E948" s="337"/>
      <c r="F948" s="337"/>
      <c r="G948" s="342"/>
      <c r="H948" s="345" t="s">
        <v>466</v>
      </c>
      <c r="I948" s="197"/>
      <c r="J948" s="197" t="s">
        <v>259</v>
      </c>
      <c r="K948" s="197"/>
      <c r="L948" s="197"/>
      <c r="M948" s="198"/>
    </row>
    <row r="949" spans="1:13">
      <c r="A949" s="346" t="s">
        <v>576</v>
      </c>
      <c r="B949" s="242"/>
      <c r="C949" s="242"/>
      <c r="D949" s="242"/>
      <c r="E949" s="242"/>
      <c r="F949" s="242"/>
      <c r="G949" s="242"/>
      <c r="H949" s="242"/>
      <c r="I949" s="242"/>
      <c r="J949" s="242"/>
      <c r="K949" s="242"/>
      <c r="L949" s="242"/>
      <c r="M949" s="347"/>
    </row>
    <row r="950" spans="1:13">
      <c r="A950" s="348" t="s">
        <v>577</v>
      </c>
      <c r="B950" s="242" t="s">
        <v>578</v>
      </c>
      <c r="C950" s="242"/>
      <c r="D950" s="242"/>
      <c r="E950" s="242"/>
      <c r="F950" s="242"/>
      <c r="G950" s="242"/>
      <c r="H950" s="242" t="s">
        <v>579</v>
      </c>
      <c r="I950" s="242"/>
      <c r="J950" s="242"/>
      <c r="K950" s="242"/>
      <c r="L950" s="242"/>
      <c r="M950" s="347"/>
    </row>
    <row r="951" spans="1:13" ht="30">
      <c r="A951" s="348"/>
      <c r="B951" s="349" t="s">
        <v>580</v>
      </c>
      <c r="C951" s="349" t="s">
        <v>581</v>
      </c>
      <c r="D951" s="349" t="s">
        <v>582</v>
      </c>
      <c r="E951" s="349" t="s">
        <v>583</v>
      </c>
      <c r="F951" s="349">
        <v>100</v>
      </c>
      <c r="G951" s="350" t="s">
        <v>403</v>
      </c>
      <c r="H951" s="349" t="s">
        <v>584</v>
      </c>
      <c r="I951" s="349" t="s">
        <v>581</v>
      </c>
      <c r="J951" s="349" t="s">
        <v>582</v>
      </c>
      <c r="K951" s="349" t="s">
        <v>585</v>
      </c>
      <c r="L951" s="349">
        <v>100</v>
      </c>
      <c r="M951" s="351" t="s">
        <v>403</v>
      </c>
    </row>
    <row r="952" spans="1:13">
      <c r="A952" s="352" t="s">
        <v>417</v>
      </c>
      <c r="B952" s="150">
        <v>8.5</v>
      </c>
      <c r="C952" s="150">
        <v>3.5</v>
      </c>
      <c r="D952" s="150">
        <v>3.5</v>
      </c>
      <c r="E952" s="20">
        <v>56.5</v>
      </c>
      <c r="F952" s="20">
        <f t="shared" ref="F952" si="111">SUM(B952:E952)</f>
        <v>72</v>
      </c>
      <c r="G952" s="150" t="str">
        <f t="shared" ref="G952:G956" si="112">IF(F952&gt;=91,"A1",IF(F952&gt;=81,"A2",IF(F952&gt;=71,"B1",IF(F952&gt;=61,"B2",IF(F952&gt;=51,"C1",IF(F952&gt;=41,"C2",IF(F952&gt;=33,"D","E")))))))</f>
        <v>B1</v>
      </c>
      <c r="H952" s="150">
        <v>6.75</v>
      </c>
      <c r="I952" s="150">
        <v>4.5</v>
      </c>
      <c r="J952" s="150">
        <v>4</v>
      </c>
      <c r="K952" s="20">
        <v>57</v>
      </c>
      <c r="L952" s="20">
        <f>SUM(H952:K952)</f>
        <v>72.25</v>
      </c>
      <c r="M952" s="150" t="str">
        <f t="shared" ref="M952:M956" si="113">IF(L952&gt;=91,"A1",IF(L952&gt;=81,"A2",IF(L952&gt;=71,"B1",IF(L952&gt;=61,"B2",IF(L952&gt;=51,"C1",IF(L952&gt;=41,"C2",IF(L952&gt;=33,"D","E")))))))</f>
        <v>B1</v>
      </c>
    </row>
    <row r="953" spans="1:13">
      <c r="A953" s="352" t="s">
        <v>418</v>
      </c>
      <c r="B953" s="150">
        <v>4.75</v>
      </c>
      <c r="C953" s="150">
        <v>4</v>
      </c>
      <c r="D953" s="350">
        <v>3</v>
      </c>
      <c r="E953" s="20">
        <v>52</v>
      </c>
      <c r="F953" s="20">
        <f t="shared" ref="F953:F956" si="114">(B953+C953+D953+E953)</f>
        <v>63.75</v>
      </c>
      <c r="G953" s="150" t="str">
        <f t="shared" si="112"/>
        <v>B2</v>
      </c>
      <c r="H953" s="150" t="s">
        <v>404</v>
      </c>
      <c r="I953" s="150">
        <v>5</v>
      </c>
      <c r="J953" s="150">
        <v>4</v>
      </c>
      <c r="K953" s="150">
        <v>53.5</v>
      </c>
      <c r="L953" s="20">
        <f t="shared" ref="L953:L956" si="115">SUM(H953:K953)</f>
        <v>62.5</v>
      </c>
      <c r="M953" s="150" t="str">
        <f t="shared" si="113"/>
        <v>B2</v>
      </c>
    </row>
    <row r="954" spans="1:13">
      <c r="A954" s="352" t="s">
        <v>586</v>
      </c>
      <c r="B954" s="150">
        <v>8.5</v>
      </c>
      <c r="C954" s="150">
        <v>4</v>
      </c>
      <c r="D954" s="150">
        <v>5</v>
      </c>
      <c r="E954" s="150">
        <v>29.5</v>
      </c>
      <c r="F954" s="150">
        <f t="shared" si="114"/>
        <v>47</v>
      </c>
      <c r="G954" s="150" t="str">
        <f t="shared" si="112"/>
        <v>C2</v>
      </c>
      <c r="H954" s="150">
        <v>5.75</v>
      </c>
      <c r="I954" s="150">
        <v>5</v>
      </c>
      <c r="J954" s="150">
        <v>3</v>
      </c>
      <c r="K954" s="121">
        <v>36.5</v>
      </c>
      <c r="L954" s="20">
        <f t="shared" si="115"/>
        <v>50.25</v>
      </c>
      <c r="M954" s="150" t="str">
        <f t="shared" si="113"/>
        <v>C2</v>
      </c>
    </row>
    <row r="955" spans="1:13" ht="15.75">
      <c r="A955" s="352" t="s">
        <v>420</v>
      </c>
      <c r="B955" s="150">
        <v>7</v>
      </c>
      <c r="C955" s="150">
        <v>4</v>
      </c>
      <c r="D955" s="150">
        <v>4</v>
      </c>
      <c r="E955" s="150">
        <v>50</v>
      </c>
      <c r="F955" s="150">
        <f t="shared" si="114"/>
        <v>65</v>
      </c>
      <c r="G955" s="150" t="str">
        <f t="shared" si="112"/>
        <v>B2</v>
      </c>
      <c r="H955" s="27"/>
      <c r="I955" s="400">
        <v>4</v>
      </c>
      <c r="J955" s="20">
        <v>4</v>
      </c>
      <c r="K955" s="121">
        <v>41.5</v>
      </c>
      <c r="L955" s="20">
        <f t="shared" si="115"/>
        <v>49.5</v>
      </c>
      <c r="M955" s="150" t="str">
        <f t="shared" si="113"/>
        <v>C2</v>
      </c>
    </row>
    <row r="956" spans="1:13">
      <c r="A956" s="352" t="s">
        <v>470</v>
      </c>
      <c r="B956" s="150">
        <v>8.5</v>
      </c>
      <c r="C956" s="150">
        <v>5</v>
      </c>
      <c r="D956" s="150">
        <v>4</v>
      </c>
      <c r="E956" s="150">
        <v>45</v>
      </c>
      <c r="F956" s="20">
        <f t="shared" si="114"/>
        <v>62.5</v>
      </c>
      <c r="G956" s="150" t="str">
        <f t="shared" si="112"/>
        <v>B2</v>
      </c>
      <c r="H956" s="350">
        <v>8.75</v>
      </c>
      <c r="I956" s="150">
        <v>5</v>
      </c>
      <c r="J956" s="150">
        <v>5</v>
      </c>
      <c r="K956" s="121">
        <v>63.5</v>
      </c>
      <c r="L956" s="20">
        <f t="shared" si="115"/>
        <v>82.25</v>
      </c>
      <c r="M956" s="150" t="str">
        <f t="shared" si="113"/>
        <v>A2</v>
      </c>
    </row>
    <row r="957" spans="1:13">
      <c r="A957" s="352" t="s">
        <v>587</v>
      </c>
      <c r="B957" s="6"/>
      <c r="C957" s="6"/>
      <c r="D957" s="6"/>
      <c r="E957" s="357">
        <v>27.5</v>
      </c>
      <c r="F957" s="121"/>
      <c r="G957" s="6"/>
      <c r="H957" s="6"/>
      <c r="I957" s="6"/>
      <c r="J957" s="6"/>
      <c r="K957" s="150">
        <v>39</v>
      </c>
      <c r="L957" s="6"/>
      <c r="M957" s="358"/>
    </row>
    <row r="958" spans="1:13" ht="26.25">
      <c r="A958" s="10" t="s">
        <v>588</v>
      </c>
      <c r="B958" s="10"/>
      <c r="C958" s="359" t="s">
        <v>589</v>
      </c>
      <c r="D958" s="360">
        <f>(F952+F953+F954+F955+F956)</f>
        <v>310.25</v>
      </c>
      <c r="E958" s="360"/>
      <c r="F958" s="359" t="s">
        <v>590</v>
      </c>
      <c r="G958" s="360">
        <f>(D958/500)*100</f>
        <v>62.050000000000004</v>
      </c>
      <c r="H958" s="360"/>
      <c r="I958" s="361"/>
      <c r="J958" s="362" t="s">
        <v>591</v>
      </c>
      <c r="K958" s="362"/>
      <c r="L958" s="242" t="str">
        <f>IF(G958&gt;=91,"A1",IF(G958&gt;=81,"A2",IF(G958&gt;=71,"B1",IF(G958&gt;=61,"B2",IF(G958&gt;=51,"C1",IF(G958&gt;=41,"C2",IF(G958&gt;=33,"D","E")))))))</f>
        <v>B2</v>
      </c>
      <c r="M958" s="242" t="str">
        <f t="shared" ref="M958:M960" si="116">IF(K958&gt;=91,"A1",IF(K958&gt;=81,"A2",IF(K958&gt;=71,"B1",IF(K958&gt;=61,"B2",IF(K958&gt;=51,"C1",IF(K958&gt;=41,"C2",IF(K958&gt;=33,"D","E")))))))</f>
        <v>E</v>
      </c>
    </row>
    <row r="959" spans="1:13" ht="26.25">
      <c r="A959" s="363" t="s">
        <v>592</v>
      </c>
      <c r="B959" s="10"/>
      <c r="C959" s="359" t="s">
        <v>593</v>
      </c>
      <c r="D959" s="360">
        <f>(L952+L953+L954+L955+L956)</f>
        <v>316.75</v>
      </c>
      <c r="E959" s="360"/>
      <c r="F959" s="359" t="s">
        <v>594</v>
      </c>
      <c r="G959" s="360">
        <f>D959/500*100</f>
        <v>63.349999999999994</v>
      </c>
      <c r="H959" s="364"/>
      <c r="I959" s="365"/>
      <c r="J959" s="362" t="s">
        <v>595</v>
      </c>
      <c r="K959" s="362"/>
      <c r="L959" s="242" t="str">
        <f>IF(G959&gt;=91,"A1",IF(G959&gt;=81,"A2",IF(G959&gt;=71,"B1",IF(G959&gt;=61,"B2",IF(G959&gt;=51,"C1",IF(G959&gt;=41,"C2",IF(G959&gt;=33,"D","E")))))))</f>
        <v>B2</v>
      </c>
      <c r="M959" s="242" t="str">
        <f t="shared" si="116"/>
        <v>E</v>
      </c>
    </row>
    <row r="960" spans="1:13">
      <c r="A960" s="366" t="s">
        <v>596</v>
      </c>
      <c r="B960" s="366"/>
      <c r="C960" s="366">
        <f>(D958+D959)</f>
        <v>627</v>
      </c>
      <c r="D960" s="367"/>
      <c r="E960" s="367"/>
      <c r="F960" s="366" t="s">
        <v>597</v>
      </c>
      <c r="G960" s="366"/>
      <c r="H960" s="366"/>
      <c r="I960" s="368">
        <f>(C960/1000)*100</f>
        <v>62.7</v>
      </c>
      <c r="J960" s="366" t="s">
        <v>598</v>
      </c>
      <c r="K960" s="366"/>
      <c r="L960" s="367" t="str">
        <f>IF(I960&gt;=91,"A1",IF(I960&gt;=81,"A2",IF(I960&gt;=71,"B1",IF(I960&gt;=61,"B2",IF(I960&gt;=51,"C1",IF(I960&gt;=41,"C2",IF(I960&gt;=33,"D","E")))))))</f>
        <v>B2</v>
      </c>
      <c r="M960" s="367" t="str">
        <f t="shared" si="116"/>
        <v>E</v>
      </c>
    </row>
    <row r="961" spans="1:13">
      <c r="A961" s="369" t="s">
        <v>599</v>
      </c>
      <c r="B961" s="370"/>
      <c r="C961" s="370"/>
      <c r="D961" s="370"/>
      <c r="E961" s="370"/>
      <c r="F961" s="370"/>
      <c r="G961" s="370"/>
      <c r="H961" s="370"/>
      <c r="I961" s="370"/>
      <c r="J961" s="370"/>
      <c r="K961" s="370"/>
      <c r="L961" s="370"/>
      <c r="M961" s="371"/>
    </row>
    <row r="962" spans="1:13">
      <c r="A962" s="346" t="s">
        <v>600</v>
      </c>
      <c r="B962" s="242"/>
      <c r="C962" s="242"/>
      <c r="D962" s="242"/>
      <c r="E962" s="242"/>
      <c r="F962" s="242"/>
      <c r="G962" s="242"/>
      <c r="H962" s="242"/>
      <c r="I962" s="242"/>
      <c r="J962" s="242"/>
      <c r="K962" s="242"/>
      <c r="L962" s="242"/>
      <c r="M962" s="347"/>
    </row>
    <row r="963" spans="1:13">
      <c r="A963" s="346" t="s">
        <v>601</v>
      </c>
      <c r="B963" s="242"/>
      <c r="C963" s="242"/>
      <c r="D963" s="242"/>
      <c r="E963" s="242"/>
      <c r="F963" s="242" t="s">
        <v>602</v>
      </c>
      <c r="G963" s="242"/>
      <c r="H963" s="242"/>
      <c r="I963" s="242"/>
      <c r="J963" s="242"/>
      <c r="K963" s="242" t="s">
        <v>603</v>
      </c>
      <c r="L963" s="242"/>
      <c r="M963" s="347"/>
    </row>
    <row r="964" spans="1:13">
      <c r="A964" s="345" t="s">
        <v>604</v>
      </c>
      <c r="B964" s="197"/>
      <c r="C964" s="197"/>
      <c r="D964" s="197"/>
      <c r="E964" s="197"/>
      <c r="F964" s="372" t="s">
        <v>605</v>
      </c>
      <c r="G964" s="372"/>
      <c r="H964" s="372"/>
      <c r="I964" s="372"/>
      <c r="J964" s="372"/>
      <c r="K964" s="372" t="s">
        <v>605</v>
      </c>
      <c r="L964" s="372"/>
      <c r="M964" s="373"/>
    </row>
    <row r="965" spans="1:13">
      <c r="A965" s="346" t="s">
        <v>606</v>
      </c>
      <c r="B965" s="242"/>
      <c r="C965" s="242"/>
      <c r="D965" s="242"/>
      <c r="E965" s="242"/>
      <c r="F965" s="242"/>
      <c r="G965" s="242"/>
      <c r="H965" s="242"/>
      <c r="I965" s="242"/>
      <c r="J965" s="242"/>
      <c r="K965" s="242"/>
      <c r="L965" s="242"/>
      <c r="M965" s="347"/>
    </row>
    <row r="966" spans="1:13">
      <c r="A966" s="346" t="s">
        <v>601</v>
      </c>
      <c r="B966" s="242"/>
      <c r="C966" s="242"/>
      <c r="D966" s="242"/>
      <c r="E966" s="242"/>
      <c r="F966" s="242" t="s">
        <v>602</v>
      </c>
      <c r="G966" s="242"/>
      <c r="H966" s="242"/>
      <c r="I966" s="242"/>
      <c r="J966" s="242"/>
      <c r="K966" s="242" t="s">
        <v>603</v>
      </c>
      <c r="L966" s="242"/>
      <c r="M966" s="347"/>
    </row>
    <row r="967" spans="1:13">
      <c r="A967" s="339" t="s">
        <v>607</v>
      </c>
      <c r="B967" s="340"/>
      <c r="C967" s="340"/>
      <c r="D967" s="340"/>
      <c r="E967" s="340"/>
      <c r="F967" s="242" t="s">
        <v>605</v>
      </c>
      <c r="G967" s="242"/>
      <c r="H967" s="242"/>
      <c r="I967" s="242"/>
      <c r="J967" s="242"/>
      <c r="K967" s="242" t="s">
        <v>605</v>
      </c>
      <c r="L967" s="242"/>
      <c r="M967" s="347"/>
    </row>
    <row r="968" spans="1:13">
      <c r="A968" s="339" t="s">
        <v>608</v>
      </c>
      <c r="B968" s="340"/>
      <c r="C968" s="340"/>
      <c r="D968" s="340"/>
      <c r="E968" s="340"/>
      <c r="F968" s="242" t="s">
        <v>605</v>
      </c>
      <c r="G968" s="242"/>
      <c r="H968" s="242"/>
      <c r="I968" s="242"/>
      <c r="J968" s="242"/>
      <c r="K968" s="242" t="s">
        <v>605</v>
      </c>
      <c r="L968" s="242"/>
      <c r="M968" s="347"/>
    </row>
    <row r="969" spans="1:13">
      <c r="A969" s="336" t="s">
        <v>609</v>
      </c>
      <c r="B969" s="337"/>
      <c r="C969" s="337"/>
      <c r="D969" s="337"/>
      <c r="E969" s="342"/>
      <c r="F969" s="329" t="s">
        <v>605</v>
      </c>
      <c r="G969" s="330"/>
      <c r="H969" s="330"/>
      <c r="I969" s="330"/>
      <c r="J969" s="331"/>
      <c r="K969" s="329" t="s">
        <v>605</v>
      </c>
      <c r="L969" s="330"/>
      <c r="M969" s="335"/>
    </row>
    <row r="970" spans="1:13">
      <c r="A970" s="336" t="s">
        <v>610</v>
      </c>
      <c r="B970" s="337"/>
      <c r="C970" s="337"/>
      <c r="D970" s="337"/>
      <c r="E970" s="342"/>
      <c r="F970" s="329" t="s">
        <v>605</v>
      </c>
      <c r="G970" s="330"/>
      <c r="H970" s="330"/>
      <c r="I970" s="330"/>
      <c r="J970" s="331"/>
      <c r="K970" s="329" t="s">
        <v>605</v>
      </c>
      <c r="L970" s="330"/>
      <c r="M970" s="335"/>
    </row>
    <row r="971" spans="1:13">
      <c r="A971" s="346" t="s">
        <v>611</v>
      </c>
      <c r="B971" s="242"/>
      <c r="C971" s="242"/>
      <c r="D971" s="242"/>
      <c r="E971" s="242"/>
      <c r="F971" s="242"/>
      <c r="G971" s="242"/>
      <c r="H971" s="242"/>
      <c r="I971" s="242"/>
      <c r="J971" s="242"/>
      <c r="K971" s="242"/>
      <c r="L971" s="242"/>
      <c r="M971" s="347"/>
    </row>
    <row r="972" spans="1:13">
      <c r="A972" s="346" t="s">
        <v>601</v>
      </c>
      <c r="B972" s="242"/>
      <c r="C972" s="242"/>
      <c r="D972" s="242"/>
      <c r="E972" s="242"/>
      <c r="F972" s="242" t="s">
        <v>602</v>
      </c>
      <c r="G972" s="242"/>
      <c r="H972" s="242"/>
      <c r="I972" s="242"/>
      <c r="J972" s="242"/>
      <c r="K972" s="242" t="s">
        <v>603</v>
      </c>
      <c r="L972" s="242"/>
      <c r="M972" s="347"/>
    </row>
    <row r="973" spans="1:13">
      <c r="A973" s="345" t="s">
        <v>555</v>
      </c>
      <c r="B973" s="197"/>
      <c r="C973" s="197"/>
      <c r="D973" s="197"/>
      <c r="E973" s="197"/>
      <c r="F973" s="197"/>
      <c r="G973" s="372">
        <v>164</v>
      </c>
      <c r="H973" s="372"/>
      <c r="I973" s="372"/>
      <c r="J973" s="372"/>
      <c r="K973" s="372"/>
      <c r="L973" s="372"/>
      <c r="M973" s="373"/>
    </row>
    <row r="974" spans="1:13">
      <c r="A974" s="352" t="s">
        <v>612</v>
      </c>
      <c r="B974" s="329" t="s">
        <v>613</v>
      </c>
      <c r="C974" s="330"/>
      <c r="D974" s="330"/>
      <c r="E974" s="330"/>
      <c r="F974" s="330"/>
      <c r="G974" s="330"/>
      <c r="H974" s="330"/>
      <c r="I974" s="330"/>
      <c r="J974" s="330"/>
      <c r="K974" s="330"/>
      <c r="L974" s="330"/>
      <c r="M974" s="335"/>
    </row>
    <row r="975" spans="1:13">
      <c r="A975" s="352" t="s">
        <v>614</v>
      </c>
      <c r="B975" s="329" t="s">
        <v>641</v>
      </c>
      <c r="C975" s="374"/>
      <c r="D975" s="374"/>
      <c r="E975" s="374"/>
      <c r="F975" s="374"/>
      <c r="G975" s="374"/>
      <c r="H975" s="374"/>
      <c r="I975" s="374"/>
      <c r="J975" s="374"/>
      <c r="K975" s="374"/>
      <c r="L975" s="374"/>
      <c r="M975" s="375"/>
    </row>
    <row r="976" spans="1:13">
      <c r="A976" s="346" t="s">
        <v>616</v>
      </c>
      <c r="B976" s="242"/>
      <c r="C976" s="242"/>
      <c r="D976" s="372"/>
      <c r="E976" s="372"/>
      <c r="F976" s="372"/>
      <c r="G976" s="372"/>
      <c r="H976" s="372"/>
      <c r="I976" s="372"/>
      <c r="J976" s="242" t="s">
        <v>617</v>
      </c>
      <c r="K976" s="242"/>
      <c r="L976" s="242"/>
      <c r="M976" s="347"/>
    </row>
    <row r="977" spans="1:13">
      <c r="A977" s="346"/>
      <c r="B977" s="242"/>
      <c r="C977" s="242"/>
      <c r="D977" s="372"/>
      <c r="E977" s="372"/>
      <c r="F977" s="372"/>
      <c r="G977" s="372"/>
      <c r="H977" s="372"/>
      <c r="I977" s="372"/>
      <c r="J977" s="242"/>
      <c r="K977" s="242"/>
      <c r="L977" s="242"/>
      <c r="M977" s="347"/>
    </row>
    <row r="978" spans="1:13">
      <c r="A978" s="346"/>
      <c r="B978" s="242"/>
      <c r="C978" s="242"/>
      <c r="D978" s="372"/>
      <c r="E978" s="372"/>
      <c r="F978" s="372"/>
      <c r="G978" s="372"/>
      <c r="H978" s="372"/>
      <c r="I978" s="372"/>
      <c r="J978" s="242"/>
      <c r="K978" s="242"/>
      <c r="L978" s="242"/>
      <c r="M978" s="347"/>
    </row>
    <row r="979" spans="1:13">
      <c r="A979" s="346"/>
      <c r="B979" s="242"/>
      <c r="C979" s="242"/>
      <c r="D979" s="372"/>
      <c r="E979" s="372"/>
      <c r="F979" s="372"/>
      <c r="G979" s="372"/>
      <c r="H979" s="372"/>
      <c r="I979" s="372"/>
      <c r="J979" s="242"/>
      <c r="K979" s="242"/>
      <c r="L979" s="242"/>
      <c r="M979" s="347"/>
    </row>
    <row r="980" spans="1:13">
      <c r="A980" s="376" t="s">
        <v>618</v>
      </c>
      <c r="B980" s="377"/>
      <c r="C980" s="377"/>
      <c r="D980" s="377"/>
      <c r="E980" s="377"/>
      <c r="F980" s="377"/>
      <c r="G980" s="377"/>
      <c r="H980" s="378" t="s">
        <v>619</v>
      </c>
      <c r="I980" s="379"/>
      <c r="J980" s="379"/>
      <c r="K980" s="379"/>
      <c r="L980" s="379"/>
      <c r="M980" s="380"/>
    </row>
    <row r="981" spans="1:13">
      <c r="A981" s="381" t="s">
        <v>620</v>
      </c>
      <c r="B981" s="377" t="s">
        <v>416</v>
      </c>
      <c r="C981" s="377"/>
      <c r="D981" s="382" t="s">
        <v>620</v>
      </c>
      <c r="E981" s="383"/>
      <c r="F981" s="377" t="s">
        <v>416</v>
      </c>
      <c r="G981" s="377"/>
      <c r="H981" s="384"/>
      <c r="I981" s="384"/>
      <c r="J981" s="385" t="s">
        <v>621</v>
      </c>
      <c r="K981" s="384"/>
      <c r="L981" s="385" t="s">
        <v>416</v>
      </c>
      <c r="M981" s="386"/>
    </row>
    <row r="982" spans="1:13">
      <c r="A982" s="387" t="s">
        <v>622</v>
      </c>
      <c r="B982" s="388" t="s">
        <v>623</v>
      </c>
      <c r="C982" s="388"/>
      <c r="D982" s="388" t="s">
        <v>624</v>
      </c>
      <c r="E982" s="388"/>
      <c r="F982" s="388" t="s">
        <v>625</v>
      </c>
      <c r="G982" s="388"/>
      <c r="H982" s="384"/>
      <c r="I982" s="384"/>
      <c r="J982" s="389">
        <v>3</v>
      </c>
      <c r="K982" s="390"/>
      <c r="L982" s="383" t="s">
        <v>605</v>
      </c>
      <c r="M982" s="386"/>
    </row>
    <row r="983" spans="1:13">
      <c r="A983" s="387" t="s">
        <v>626</v>
      </c>
      <c r="B983" s="388" t="s">
        <v>627</v>
      </c>
      <c r="C983" s="388"/>
      <c r="D983" s="388" t="s">
        <v>628</v>
      </c>
      <c r="E983" s="388"/>
      <c r="F983" s="388" t="s">
        <v>629</v>
      </c>
      <c r="G983" s="388"/>
      <c r="H983" s="384"/>
      <c r="I983" s="384"/>
      <c r="J983" s="389">
        <v>2</v>
      </c>
      <c r="K983" s="390"/>
      <c r="L983" s="383" t="s">
        <v>630</v>
      </c>
      <c r="M983" s="386"/>
    </row>
    <row r="984" spans="1:13">
      <c r="A984" s="387" t="s">
        <v>631</v>
      </c>
      <c r="B984" s="388" t="s">
        <v>632</v>
      </c>
      <c r="C984" s="388"/>
      <c r="D984" s="388" t="s">
        <v>633</v>
      </c>
      <c r="E984" s="388"/>
      <c r="F984" s="388" t="s">
        <v>634</v>
      </c>
      <c r="G984" s="388"/>
      <c r="H984" s="384"/>
      <c r="I984" s="384"/>
      <c r="J984" s="389">
        <v>1</v>
      </c>
      <c r="K984" s="390"/>
      <c r="L984" s="383" t="s">
        <v>635</v>
      </c>
      <c r="M984" s="386"/>
    </row>
    <row r="985" spans="1:13" ht="15.75" thickBot="1">
      <c r="A985" s="391" t="s">
        <v>636</v>
      </c>
      <c r="B985" s="392" t="s">
        <v>637</v>
      </c>
      <c r="C985" s="392"/>
      <c r="D985" s="392" t="s">
        <v>638</v>
      </c>
      <c r="E985" s="392"/>
      <c r="F985" s="392" t="s">
        <v>639</v>
      </c>
      <c r="G985" s="392"/>
      <c r="H985" s="393"/>
      <c r="I985" s="393"/>
      <c r="J985" s="393"/>
      <c r="K985" s="393"/>
      <c r="L985" s="393"/>
      <c r="M985" s="394"/>
    </row>
    <row r="986" spans="1:13" ht="15.75" thickBot="1"/>
    <row r="987" spans="1:13" ht="15.75">
      <c r="A987" s="320"/>
      <c r="B987" s="321" t="s">
        <v>558</v>
      </c>
      <c r="C987" s="321"/>
      <c r="D987" s="321"/>
      <c r="E987" s="321"/>
      <c r="F987" s="321"/>
      <c r="G987" s="321"/>
      <c r="H987" s="321"/>
      <c r="I987" s="322"/>
      <c r="J987" s="323" t="s">
        <v>559</v>
      </c>
      <c r="K987" s="321"/>
      <c r="L987" s="321"/>
      <c r="M987" s="324"/>
    </row>
    <row r="988" spans="1:13" ht="21">
      <c r="A988" s="325" t="s">
        <v>560</v>
      </c>
      <c r="B988" s="201"/>
      <c r="C988" s="201"/>
      <c r="D988" s="201"/>
      <c r="E988" s="201"/>
      <c r="F988" s="201"/>
      <c r="G988" s="201"/>
      <c r="H988" s="201"/>
      <c r="I988" s="201"/>
      <c r="J988" s="201"/>
      <c r="K988" s="201"/>
      <c r="L988" s="201"/>
      <c r="M988" s="202"/>
    </row>
    <row r="989" spans="1:13" ht="21">
      <c r="A989" s="326"/>
      <c r="B989" s="327" t="s">
        <v>561</v>
      </c>
      <c r="C989" s="327"/>
      <c r="D989" s="327"/>
      <c r="E989" s="328"/>
      <c r="F989" s="297" t="s">
        <v>562</v>
      </c>
      <c r="G989" s="297"/>
      <c r="H989" s="329" t="s">
        <v>563</v>
      </c>
      <c r="I989" s="330"/>
      <c r="J989" s="331"/>
      <c r="K989" s="332" t="s">
        <v>564</v>
      </c>
      <c r="L989" s="10"/>
      <c r="M989" s="333"/>
    </row>
    <row r="990" spans="1:13">
      <c r="A990" s="334" t="s">
        <v>565</v>
      </c>
      <c r="B990" s="330"/>
      <c r="C990" s="330"/>
      <c r="D990" s="330"/>
      <c r="E990" s="330"/>
      <c r="F990" s="330"/>
      <c r="G990" s="330"/>
      <c r="H990" s="330"/>
      <c r="I990" s="330"/>
      <c r="J990" s="330"/>
      <c r="K990" s="330"/>
      <c r="L990" s="330"/>
      <c r="M990" s="335"/>
    </row>
    <row r="991" spans="1:13">
      <c r="A991" s="336" t="s">
        <v>566</v>
      </c>
      <c r="B991" s="337"/>
      <c r="C991" s="337"/>
      <c r="D991" s="337"/>
      <c r="E991" s="337"/>
      <c r="F991" s="337"/>
      <c r="G991" s="337"/>
      <c r="H991" s="337"/>
      <c r="I991" s="337"/>
      <c r="J991" s="337"/>
      <c r="K991" s="337"/>
      <c r="L991" s="337"/>
      <c r="M991" s="338"/>
    </row>
    <row r="992" spans="1:13">
      <c r="A992" s="339" t="s">
        <v>567</v>
      </c>
      <c r="B992" s="340"/>
      <c r="C992" s="341" t="s">
        <v>265</v>
      </c>
      <c r="D992" s="337"/>
      <c r="E992" s="337"/>
      <c r="F992" s="337"/>
      <c r="G992" s="342"/>
      <c r="H992" s="148" t="s">
        <v>569</v>
      </c>
      <c r="I992" s="343"/>
      <c r="J992" s="197">
        <v>22</v>
      </c>
      <c r="K992" s="197"/>
      <c r="L992" s="197"/>
      <c r="M992" s="198"/>
    </row>
    <row r="993" spans="1:13">
      <c r="A993" s="339" t="s">
        <v>570</v>
      </c>
      <c r="B993" s="340"/>
      <c r="C993" s="341" t="s">
        <v>3</v>
      </c>
      <c r="D993" s="337"/>
      <c r="E993" s="337"/>
      <c r="F993" s="337"/>
      <c r="G993" s="342"/>
      <c r="H993" s="148" t="s">
        <v>571</v>
      </c>
      <c r="I993" s="343"/>
      <c r="J993" s="197" t="s">
        <v>267</v>
      </c>
      <c r="K993" s="197"/>
      <c r="L993" s="197"/>
      <c r="M993" s="198"/>
    </row>
    <row r="994" spans="1:13">
      <c r="A994" s="339" t="s">
        <v>572</v>
      </c>
      <c r="B994" s="340"/>
      <c r="C994" s="344">
        <v>39793</v>
      </c>
      <c r="D994" s="337"/>
      <c r="E994" s="337"/>
      <c r="F994" s="337"/>
      <c r="G994" s="342"/>
      <c r="H994" s="148" t="s">
        <v>573</v>
      </c>
      <c r="I994" s="343"/>
      <c r="J994" s="197">
        <v>9086199919</v>
      </c>
      <c r="K994" s="197"/>
      <c r="L994" s="197"/>
      <c r="M994" s="198"/>
    </row>
    <row r="995" spans="1:13">
      <c r="A995" s="339" t="s">
        <v>574</v>
      </c>
      <c r="B995" s="340"/>
      <c r="C995" s="341" t="s">
        <v>269</v>
      </c>
      <c r="D995" s="337"/>
      <c r="E995" s="337"/>
      <c r="F995" s="337"/>
      <c r="G995" s="342"/>
      <c r="H995" s="345" t="s">
        <v>466</v>
      </c>
      <c r="I995" s="197"/>
      <c r="J995" s="197" t="s">
        <v>270</v>
      </c>
      <c r="K995" s="197"/>
      <c r="L995" s="197"/>
      <c r="M995" s="198"/>
    </row>
    <row r="996" spans="1:13">
      <c r="A996" s="346" t="s">
        <v>576</v>
      </c>
      <c r="B996" s="242"/>
      <c r="C996" s="242"/>
      <c r="D996" s="242"/>
      <c r="E996" s="242"/>
      <c r="F996" s="242"/>
      <c r="G996" s="242"/>
      <c r="H996" s="242"/>
      <c r="I996" s="242"/>
      <c r="J996" s="242"/>
      <c r="K996" s="242"/>
      <c r="L996" s="242"/>
      <c r="M996" s="347"/>
    </row>
    <row r="997" spans="1:13">
      <c r="A997" s="348" t="s">
        <v>577</v>
      </c>
      <c r="B997" s="242" t="s">
        <v>578</v>
      </c>
      <c r="C997" s="242"/>
      <c r="D997" s="242"/>
      <c r="E997" s="242"/>
      <c r="F997" s="242"/>
      <c r="G997" s="242"/>
      <c r="H997" s="242" t="s">
        <v>579</v>
      </c>
      <c r="I997" s="242"/>
      <c r="J997" s="242"/>
      <c r="K997" s="242"/>
      <c r="L997" s="242"/>
      <c r="M997" s="347"/>
    </row>
    <row r="998" spans="1:13" ht="30">
      <c r="A998" s="348"/>
      <c r="B998" s="349" t="s">
        <v>580</v>
      </c>
      <c r="C998" s="349" t="s">
        <v>581</v>
      </c>
      <c r="D998" s="349" t="s">
        <v>582</v>
      </c>
      <c r="E998" s="349" t="s">
        <v>583</v>
      </c>
      <c r="F998" s="349">
        <v>100</v>
      </c>
      <c r="G998" s="350" t="s">
        <v>403</v>
      </c>
      <c r="H998" s="349" t="s">
        <v>584</v>
      </c>
      <c r="I998" s="349" t="s">
        <v>581</v>
      </c>
      <c r="J998" s="349" t="s">
        <v>582</v>
      </c>
      <c r="K998" s="349" t="s">
        <v>585</v>
      </c>
      <c r="L998" s="349">
        <v>100</v>
      </c>
      <c r="M998" s="351" t="s">
        <v>403</v>
      </c>
    </row>
    <row r="999" spans="1:13">
      <c r="A999" s="352" t="s">
        <v>417</v>
      </c>
      <c r="B999" s="406">
        <v>7.75</v>
      </c>
      <c r="C999" s="150">
        <v>4</v>
      </c>
      <c r="D999" s="150">
        <v>3</v>
      </c>
      <c r="E999" s="406">
        <v>57.5</v>
      </c>
      <c r="F999" s="20">
        <f t="shared" ref="F999" si="117">SUM(B999:E999)</f>
        <v>72.25</v>
      </c>
      <c r="G999" s="150" t="str">
        <f t="shared" ref="G999:G1003" si="118">IF(F999&gt;=91,"A1",IF(F999&gt;=81,"A2",IF(F999&gt;=71,"B1",IF(F999&gt;=61,"B2",IF(F999&gt;=51,"C1",IF(F999&gt;=41,"C2",IF(F999&gt;=33,"D","E")))))))</f>
        <v>B1</v>
      </c>
      <c r="H999" s="406">
        <v>7.75</v>
      </c>
      <c r="I999" s="150">
        <v>4.5</v>
      </c>
      <c r="J999" s="150">
        <v>5</v>
      </c>
      <c r="K999" s="149">
        <v>60</v>
      </c>
      <c r="L999" s="20">
        <f>SUM(H999:K999)</f>
        <v>77.25</v>
      </c>
      <c r="M999" s="150" t="str">
        <f t="shared" ref="M999:M1003" si="119">IF(L999&gt;=91,"A1",IF(L999&gt;=81,"A2",IF(L999&gt;=71,"B1",IF(L999&gt;=61,"B2",IF(L999&gt;=51,"C1",IF(L999&gt;=41,"C2",IF(L999&gt;=33,"D","E")))))))</f>
        <v>B1</v>
      </c>
    </row>
    <row r="1000" spans="1:13">
      <c r="A1000" s="352" t="s">
        <v>418</v>
      </c>
      <c r="B1000" s="406">
        <v>8.25</v>
      </c>
      <c r="C1000" s="350">
        <v>4</v>
      </c>
      <c r="D1000" s="350">
        <v>3</v>
      </c>
      <c r="E1000" s="150"/>
      <c r="F1000" s="20">
        <f t="shared" ref="F1000:F1003" si="120">(B1000+C1000+D1000+E1000)</f>
        <v>15.25</v>
      </c>
      <c r="G1000" s="150" t="str">
        <f t="shared" si="118"/>
        <v>E</v>
      </c>
      <c r="H1000" s="150">
        <v>8.25</v>
      </c>
      <c r="I1000" s="150">
        <v>5</v>
      </c>
      <c r="J1000" s="150">
        <v>4</v>
      </c>
      <c r="K1000" s="150">
        <v>60</v>
      </c>
      <c r="L1000" s="20">
        <f t="shared" ref="L1000:L1003" si="121">SUM(H1000:K1000)</f>
        <v>77.25</v>
      </c>
      <c r="M1000" s="150" t="str">
        <f t="shared" si="119"/>
        <v>B1</v>
      </c>
    </row>
    <row r="1001" spans="1:13">
      <c r="A1001" s="352" t="s">
        <v>586</v>
      </c>
      <c r="B1001" s="150">
        <v>8</v>
      </c>
      <c r="C1001" s="150">
        <v>5</v>
      </c>
      <c r="D1001" s="150">
        <v>5</v>
      </c>
      <c r="E1001" s="150">
        <v>62.5</v>
      </c>
      <c r="F1001" s="150">
        <f t="shared" si="120"/>
        <v>80.5</v>
      </c>
      <c r="G1001" s="150" t="str">
        <f t="shared" si="118"/>
        <v>B1</v>
      </c>
      <c r="H1001" s="150">
        <v>8.75</v>
      </c>
      <c r="I1001" s="150">
        <v>5</v>
      </c>
      <c r="J1001" s="150">
        <v>5</v>
      </c>
      <c r="K1001" s="121">
        <v>67.5</v>
      </c>
      <c r="L1001" s="20">
        <f t="shared" si="121"/>
        <v>86.25</v>
      </c>
      <c r="M1001" s="150" t="str">
        <f t="shared" si="119"/>
        <v>A2</v>
      </c>
    </row>
    <row r="1002" spans="1:13" ht="15.75">
      <c r="A1002" s="352" t="s">
        <v>420</v>
      </c>
      <c r="B1002" s="150">
        <v>9.5</v>
      </c>
      <c r="C1002" s="150">
        <v>4</v>
      </c>
      <c r="D1002" s="150">
        <v>5</v>
      </c>
      <c r="E1002" s="150">
        <v>63.5</v>
      </c>
      <c r="F1002" s="150">
        <f t="shared" si="120"/>
        <v>82</v>
      </c>
      <c r="G1002" s="150" t="str">
        <f t="shared" si="118"/>
        <v>A2</v>
      </c>
      <c r="H1002" s="27">
        <v>9.75</v>
      </c>
      <c r="I1002" s="20">
        <v>5</v>
      </c>
      <c r="J1002" s="20">
        <v>5</v>
      </c>
      <c r="K1002" s="121">
        <v>72</v>
      </c>
      <c r="L1002" s="20">
        <f t="shared" si="121"/>
        <v>91.75</v>
      </c>
      <c r="M1002" s="150" t="str">
        <f t="shared" si="119"/>
        <v>A1</v>
      </c>
    </row>
    <row r="1003" spans="1:13" ht="15.75">
      <c r="A1003" s="352" t="s">
        <v>470</v>
      </c>
      <c r="B1003" s="150">
        <v>8.5</v>
      </c>
      <c r="C1003" s="150">
        <v>5</v>
      </c>
      <c r="D1003" s="150">
        <v>5</v>
      </c>
      <c r="E1003" s="150">
        <v>73.5</v>
      </c>
      <c r="F1003" s="20">
        <f t="shared" si="120"/>
        <v>92</v>
      </c>
      <c r="G1003" s="150" t="str">
        <f t="shared" si="118"/>
        <v>A1</v>
      </c>
      <c r="H1003" s="27">
        <v>9.5</v>
      </c>
      <c r="I1003" s="150">
        <v>5</v>
      </c>
      <c r="J1003" s="150">
        <v>5</v>
      </c>
      <c r="K1003" s="121">
        <v>72.5</v>
      </c>
      <c r="L1003" s="20">
        <f t="shared" si="121"/>
        <v>92</v>
      </c>
      <c r="M1003" s="150" t="str">
        <f t="shared" si="119"/>
        <v>A1</v>
      </c>
    </row>
    <row r="1004" spans="1:13" ht="15.75">
      <c r="A1004" s="352" t="s">
        <v>587</v>
      </c>
      <c r="B1004" s="6"/>
      <c r="C1004" s="6"/>
      <c r="D1004" s="6"/>
      <c r="E1004" s="412"/>
      <c r="F1004" s="121"/>
      <c r="G1004" s="6"/>
      <c r="H1004" s="6"/>
      <c r="I1004" s="6"/>
      <c r="J1004" s="6"/>
      <c r="K1004" s="150">
        <v>41</v>
      </c>
      <c r="L1004" s="6"/>
      <c r="M1004" s="358"/>
    </row>
    <row r="1005" spans="1:13" ht="26.25">
      <c r="A1005" s="10" t="s">
        <v>588</v>
      </c>
      <c r="B1005" s="10"/>
      <c r="C1005" s="359" t="s">
        <v>589</v>
      </c>
      <c r="D1005" s="360">
        <f>(F999+F1000+F1001+F1002+F1003)</f>
        <v>342</v>
      </c>
      <c r="E1005" s="360"/>
      <c r="F1005" s="359" t="s">
        <v>590</v>
      </c>
      <c r="G1005" s="360">
        <f>(D1005/500)*100</f>
        <v>68.400000000000006</v>
      </c>
      <c r="H1005" s="360"/>
      <c r="I1005" s="361"/>
      <c r="J1005" s="362" t="s">
        <v>591</v>
      </c>
      <c r="K1005" s="362"/>
      <c r="L1005" s="242" t="str">
        <f>IF(G1005&gt;=91,"A1",IF(G1005&gt;=81,"A2",IF(G1005&gt;=71,"B1",IF(G1005&gt;=61,"B2",IF(G1005&gt;=51,"C1",IF(G1005&gt;=41,"C2",IF(G1005&gt;=33,"D","E")))))))</f>
        <v>B2</v>
      </c>
      <c r="M1005" s="242" t="str">
        <f t="shared" ref="M1005:M1007" si="122">IF(K1005&gt;=91,"A1",IF(K1005&gt;=81,"A2",IF(K1005&gt;=71,"B1",IF(K1005&gt;=61,"B2",IF(K1005&gt;=51,"C1",IF(K1005&gt;=41,"C2",IF(K1005&gt;=33,"D","E")))))))</f>
        <v>E</v>
      </c>
    </row>
    <row r="1006" spans="1:13" ht="26.25">
      <c r="A1006" s="363" t="s">
        <v>592</v>
      </c>
      <c r="B1006" s="10"/>
      <c r="C1006" s="359" t="s">
        <v>593</v>
      </c>
      <c r="D1006" s="360">
        <f>(L999+L1000+L1001+L1002+L1003)</f>
        <v>424.5</v>
      </c>
      <c r="E1006" s="360"/>
      <c r="F1006" s="359" t="s">
        <v>594</v>
      </c>
      <c r="G1006" s="360">
        <f>D1006/500*100</f>
        <v>84.899999999999991</v>
      </c>
      <c r="H1006" s="364"/>
      <c r="I1006" s="365"/>
      <c r="J1006" s="362" t="s">
        <v>595</v>
      </c>
      <c r="K1006" s="362"/>
      <c r="L1006" s="242" t="str">
        <f>IF(G1006&gt;=91,"A1",IF(G1006&gt;=81,"A2",IF(G1006&gt;=71,"B1",IF(G1006&gt;=61,"B2",IF(G1006&gt;=51,"C1",IF(G1006&gt;=41,"C2",IF(G1006&gt;=33,"D","E")))))))</f>
        <v>A2</v>
      </c>
      <c r="M1006" s="242" t="str">
        <f t="shared" si="122"/>
        <v>E</v>
      </c>
    </row>
    <row r="1007" spans="1:13">
      <c r="A1007" s="366" t="s">
        <v>596</v>
      </c>
      <c r="B1007" s="366"/>
      <c r="C1007" s="366">
        <f>(D1005+D1006)</f>
        <v>766.5</v>
      </c>
      <c r="D1007" s="367"/>
      <c r="E1007" s="367"/>
      <c r="F1007" s="366" t="s">
        <v>597</v>
      </c>
      <c r="G1007" s="366"/>
      <c r="H1007" s="366"/>
      <c r="I1007" s="366">
        <f>(C1007/1000)*100</f>
        <v>76.649999999999991</v>
      </c>
      <c r="J1007" s="366" t="s">
        <v>598</v>
      </c>
      <c r="K1007" s="366"/>
      <c r="L1007" s="367" t="str">
        <f>IF(I1007&gt;=91,"A1",IF(I1007&gt;=81,"A2",IF(I1007&gt;=71,"B1",IF(I1007&gt;=61,"B2",IF(I1007&gt;=51,"C1",IF(I1007&gt;=41,"C2",IF(I1007&gt;=33,"D","E")))))))</f>
        <v>B1</v>
      </c>
      <c r="M1007" s="367" t="str">
        <f t="shared" si="122"/>
        <v>E</v>
      </c>
    </row>
    <row r="1008" spans="1:13">
      <c r="A1008" s="369" t="s">
        <v>599</v>
      </c>
      <c r="B1008" s="370"/>
      <c r="C1008" s="370"/>
      <c r="D1008" s="370"/>
      <c r="E1008" s="370"/>
      <c r="F1008" s="370"/>
      <c r="G1008" s="370"/>
      <c r="H1008" s="370"/>
      <c r="I1008" s="370"/>
      <c r="J1008" s="370"/>
      <c r="K1008" s="370"/>
      <c r="L1008" s="370"/>
      <c r="M1008" s="371"/>
    </row>
    <row r="1009" spans="1:13">
      <c r="A1009" s="346" t="s">
        <v>600</v>
      </c>
      <c r="B1009" s="242"/>
      <c r="C1009" s="242"/>
      <c r="D1009" s="242"/>
      <c r="E1009" s="242"/>
      <c r="F1009" s="242"/>
      <c r="G1009" s="242"/>
      <c r="H1009" s="242"/>
      <c r="I1009" s="242"/>
      <c r="J1009" s="242"/>
      <c r="K1009" s="242"/>
      <c r="L1009" s="242"/>
      <c r="M1009" s="347"/>
    </row>
    <row r="1010" spans="1:13">
      <c r="A1010" s="346" t="s">
        <v>601</v>
      </c>
      <c r="B1010" s="242"/>
      <c r="C1010" s="242"/>
      <c r="D1010" s="242"/>
      <c r="E1010" s="242"/>
      <c r="F1010" s="242" t="s">
        <v>602</v>
      </c>
      <c r="G1010" s="242"/>
      <c r="H1010" s="242"/>
      <c r="I1010" s="242"/>
      <c r="J1010" s="242"/>
      <c r="K1010" s="242" t="s">
        <v>603</v>
      </c>
      <c r="L1010" s="242"/>
      <c r="M1010" s="347"/>
    </row>
    <row r="1011" spans="1:13">
      <c r="A1011" s="345" t="s">
        <v>604</v>
      </c>
      <c r="B1011" s="197"/>
      <c r="C1011" s="197"/>
      <c r="D1011" s="197"/>
      <c r="E1011" s="197"/>
      <c r="F1011" s="242" t="s">
        <v>605</v>
      </c>
      <c r="G1011" s="242"/>
      <c r="H1011" s="242"/>
      <c r="I1011" s="242"/>
      <c r="J1011" s="242"/>
      <c r="K1011" s="242" t="s">
        <v>605</v>
      </c>
      <c r="L1011" s="242"/>
      <c r="M1011" s="347"/>
    </row>
    <row r="1012" spans="1:13">
      <c r="A1012" s="346" t="s">
        <v>606</v>
      </c>
      <c r="B1012" s="242"/>
      <c r="C1012" s="242"/>
      <c r="D1012" s="242"/>
      <c r="E1012" s="242"/>
      <c r="F1012" s="242"/>
      <c r="G1012" s="242"/>
      <c r="H1012" s="242"/>
      <c r="I1012" s="242"/>
      <c r="J1012" s="242"/>
      <c r="K1012" s="242"/>
      <c r="L1012" s="242"/>
      <c r="M1012" s="347"/>
    </row>
    <row r="1013" spans="1:13">
      <c r="A1013" s="346" t="s">
        <v>601</v>
      </c>
      <c r="B1013" s="242"/>
      <c r="C1013" s="242"/>
      <c r="D1013" s="242"/>
      <c r="E1013" s="242"/>
      <c r="F1013" s="242" t="s">
        <v>602</v>
      </c>
      <c r="G1013" s="242"/>
      <c r="H1013" s="242"/>
      <c r="I1013" s="242"/>
      <c r="J1013" s="242"/>
      <c r="K1013" s="242" t="s">
        <v>603</v>
      </c>
      <c r="L1013" s="242"/>
      <c r="M1013" s="347"/>
    </row>
    <row r="1014" spans="1:13">
      <c r="A1014" s="339" t="s">
        <v>607</v>
      </c>
      <c r="B1014" s="340"/>
      <c r="C1014" s="340"/>
      <c r="D1014" s="340"/>
      <c r="E1014" s="340"/>
      <c r="F1014" s="242" t="s">
        <v>605</v>
      </c>
      <c r="G1014" s="242"/>
      <c r="H1014" s="242"/>
      <c r="I1014" s="242"/>
      <c r="J1014" s="242"/>
      <c r="K1014" s="242" t="s">
        <v>605</v>
      </c>
      <c r="L1014" s="242"/>
      <c r="M1014" s="347"/>
    </row>
    <row r="1015" spans="1:13">
      <c r="A1015" s="339" t="s">
        <v>608</v>
      </c>
      <c r="B1015" s="340"/>
      <c r="C1015" s="340"/>
      <c r="D1015" s="340"/>
      <c r="E1015" s="340"/>
      <c r="F1015" s="242" t="s">
        <v>605</v>
      </c>
      <c r="G1015" s="242"/>
      <c r="H1015" s="242"/>
      <c r="I1015" s="242"/>
      <c r="J1015" s="242"/>
      <c r="K1015" s="242" t="s">
        <v>605</v>
      </c>
      <c r="L1015" s="242"/>
      <c r="M1015" s="347"/>
    </row>
    <row r="1016" spans="1:13">
      <c r="A1016" s="336" t="s">
        <v>609</v>
      </c>
      <c r="B1016" s="337"/>
      <c r="C1016" s="337"/>
      <c r="D1016" s="337"/>
      <c r="E1016" s="342"/>
      <c r="F1016" s="329" t="s">
        <v>605</v>
      </c>
      <c r="G1016" s="330"/>
      <c r="H1016" s="330"/>
      <c r="I1016" s="330"/>
      <c r="J1016" s="331"/>
      <c r="K1016" s="329" t="s">
        <v>605</v>
      </c>
      <c r="L1016" s="330"/>
      <c r="M1016" s="335"/>
    </row>
    <row r="1017" spans="1:13">
      <c r="A1017" s="336" t="s">
        <v>610</v>
      </c>
      <c r="B1017" s="337"/>
      <c r="C1017" s="337"/>
      <c r="D1017" s="337"/>
      <c r="E1017" s="342"/>
      <c r="F1017" s="329" t="s">
        <v>605</v>
      </c>
      <c r="G1017" s="330"/>
      <c r="H1017" s="330"/>
      <c r="I1017" s="330"/>
      <c r="J1017" s="331"/>
      <c r="K1017" s="329" t="s">
        <v>605</v>
      </c>
      <c r="L1017" s="330"/>
      <c r="M1017" s="335"/>
    </row>
    <row r="1018" spans="1:13">
      <c r="A1018" s="346" t="s">
        <v>611</v>
      </c>
      <c r="B1018" s="242"/>
      <c r="C1018" s="242"/>
      <c r="D1018" s="242"/>
      <c r="E1018" s="242"/>
      <c r="F1018" s="242"/>
      <c r="G1018" s="242"/>
      <c r="H1018" s="242"/>
      <c r="I1018" s="242"/>
      <c r="J1018" s="242"/>
      <c r="K1018" s="242"/>
      <c r="L1018" s="242"/>
      <c r="M1018" s="347"/>
    </row>
    <row r="1019" spans="1:13">
      <c r="A1019" s="346" t="s">
        <v>601</v>
      </c>
      <c r="B1019" s="242"/>
      <c r="C1019" s="242"/>
      <c r="D1019" s="242"/>
      <c r="E1019" s="242"/>
      <c r="F1019" s="242" t="s">
        <v>602</v>
      </c>
      <c r="G1019" s="242"/>
      <c r="H1019" s="242"/>
      <c r="I1019" s="242"/>
      <c r="J1019" s="242"/>
      <c r="K1019" s="242" t="s">
        <v>603</v>
      </c>
      <c r="L1019" s="242"/>
      <c r="M1019" s="347"/>
    </row>
    <row r="1020" spans="1:13">
      <c r="A1020" s="345" t="s">
        <v>555</v>
      </c>
      <c r="B1020" s="197"/>
      <c r="C1020" s="197"/>
      <c r="D1020" s="197"/>
      <c r="E1020" s="197"/>
      <c r="F1020" s="197"/>
      <c r="G1020" s="372">
        <v>151</v>
      </c>
      <c r="H1020" s="372"/>
      <c r="I1020" s="372"/>
      <c r="J1020" s="372"/>
      <c r="K1020" s="372"/>
      <c r="L1020" s="372"/>
      <c r="M1020" s="373"/>
    </row>
    <row r="1021" spans="1:13">
      <c r="A1021" s="352" t="s">
        <v>612</v>
      </c>
      <c r="B1021" s="329" t="s">
        <v>640</v>
      </c>
      <c r="C1021" s="330"/>
      <c r="D1021" s="330"/>
      <c r="E1021" s="330"/>
      <c r="F1021" s="330"/>
      <c r="G1021" s="330"/>
      <c r="H1021" s="330"/>
      <c r="I1021" s="330"/>
      <c r="J1021" s="330"/>
      <c r="K1021" s="330"/>
      <c r="L1021" s="330"/>
      <c r="M1021" s="335"/>
    </row>
    <row r="1022" spans="1:13">
      <c r="A1022" s="352" t="s">
        <v>614</v>
      </c>
      <c r="B1022" s="329" t="s">
        <v>641</v>
      </c>
      <c r="C1022" s="374"/>
      <c r="D1022" s="374"/>
      <c r="E1022" s="374"/>
      <c r="F1022" s="374"/>
      <c r="G1022" s="374"/>
      <c r="H1022" s="374"/>
      <c r="I1022" s="374"/>
      <c r="J1022" s="374"/>
      <c r="K1022" s="374"/>
      <c r="L1022" s="374"/>
      <c r="M1022" s="375"/>
    </row>
    <row r="1023" spans="1:13">
      <c r="A1023" s="346" t="s">
        <v>616</v>
      </c>
      <c r="B1023" s="242"/>
      <c r="C1023" s="242"/>
      <c r="D1023" s="372"/>
      <c r="E1023" s="372"/>
      <c r="F1023" s="372"/>
      <c r="G1023" s="372"/>
      <c r="H1023" s="372"/>
      <c r="I1023" s="372"/>
      <c r="J1023" s="242" t="s">
        <v>617</v>
      </c>
      <c r="K1023" s="242"/>
      <c r="L1023" s="242"/>
      <c r="M1023" s="347"/>
    </row>
    <row r="1024" spans="1:13">
      <c r="A1024" s="346"/>
      <c r="B1024" s="242"/>
      <c r="C1024" s="242"/>
      <c r="D1024" s="372"/>
      <c r="E1024" s="372"/>
      <c r="F1024" s="372"/>
      <c r="G1024" s="372"/>
      <c r="H1024" s="372"/>
      <c r="I1024" s="372"/>
      <c r="J1024" s="242"/>
      <c r="K1024" s="242"/>
      <c r="L1024" s="242"/>
      <c r="M1024" s="347"/>
    </row>
    <row r="1025" spans="1:13">
      <c r="A1025" s="346"/>
      <c r="B1025" s="242"/>
      <c r="C1025" s="242"/>
      <c r="D1025" s="372"/>
      <c r="E1025" s="372"/>
      <c r="F1025" s="372"/>
      <c r="G1025" s="372"/>
      <c r="H1025" s="372"/>
      <c r="I1025" s="372"/>
      <c r="J1025" s="242"/>
      <c r="K1025" s="242"/>
      <c r="L1025" s="242"/>
      <c r="M1025" s="347"/>
    </row>
    <row r="1026" spans="1:13">
      <c r="A1026" s="346"/>
      <c r="B1026" s="242"/>
      <c r="C1026" s="242"/>
      <c r="D1026" s="372"/>
      <c r="E1026" s="372"/>
      <c r="F1026" s="372"/>
      <c r="G1026" s="372"/>
      <c r="H1026" s="372"/>
      <c r="I1026" s="372"/>
      <c r="J1026" s="242"/>
      <c r="K1026" s="242"/>
      <c r="L1026" s="242"/>
      <c r="M1026" s="347"/>
    </row>
    <row r="1027" spans="1:13">
      <c r="A1027" s="376" t="s">
        <v>618</v>
      </c>
      <c r="B1027" s="377"/>
      <c r="C1027" s="377"/>
      <c r="D1027" s="377"/>
      <c r="E1027" s="377"/>
      <c r="F1027" s="377"/>
      <c r="G1027" s="377"/>
      <c r="H1027" s="378" t="s">
        <v>619</v>
      </c>
      <c r="I1027" s="379"/>
      <c r="J1027" s="379"/>
      <c r="K1027" s="379"/>
      <c r="L1027" s="379"/>
      <c r="M1027" s="380"/>
    </row>
    <row r="1028" spans="1:13">
      <c r="A1028" s="381" t="s">
        <v>620</v>
      </c>
      <c r="B1028" s="377" t="s">
        <v>416</v>
      </c>
      <c r="C1028" s="377"/>
      <c r="D1028" s="382" t="s">
        <v>620</v>
      </c>
      <c r="E1028" s="383"/>
      <c r="F1028" s="377" t="s">
        <v>416</v>
      </c>
      <c r="G1028" s="377"/>
      <c r="H1028" s="384"/>
      <c r="I1028" s="384"/>
      <c r="J1028" s="385" t="s">
        <v>621</v>
      </c>
      <c r="K1028" s="384"/>
      <c r="L1028" s="385" t="s">
        <v>416</v>
      </c>
      <c r="M1028" s="386"/>
    </row>
    <row r="1029" spans="1:13">
      <c r="A1029" s="387" t="s">
        <v>622</v>
      </c>
      <c r="B1029" s="388" t="s">
        <v>623</v>
      </c>
      <c r="C1029" s="388"/>
      <c r="D1029" s="388" t="s">
        <v>624</v>
      </c>
      <c r="E1029" s="388"/>
      <c r="F1029" s="388" t="s">
        <v>625</v>
      </c>
      <c r="G1029" s="388"/>
      <c r="H1029" s="384"/>
      <c r="I1029" s="384"/>
      <c r="J1029" s="389">
        <v>3</v>
      </c>
      <c r="K1029" s="390"/>
      <c r="L1029" s="383" t="s">
        <v>605</v>
      </c>
      <c r="M1029" s="386"/>
    </row>
    <row r="1030" spans="1:13">
      <c r="A1030" s="387" t="s">
        <v>626</v>
      </c>
      <c r="B1030" s="388" t="s">
        <v>627</v>
      </c>
      <c r="C1030" s="388"/>
      <c r="D1030" s="388" t="s">
        <v>628</v>
      </c>
      <c r="E1030" s="388"/>
      <c r="F1030" s="388" t="s">
        <v>629</v>
      </c>
      <c r="G1030" s="388"/>
      <c r="H1030" s="384"/>
      <c r="I1030" s="384"/>
      <c r="J1030" s="389">
        <v>2</v>
      </c>
      <c r="K1030" s="390"/>
      <c r="L1030" s="383" t="s">
        <v>630</v>
      </c>
      <c r="M1030" s="386"/>
    </row>
    <row r="1031" spans="1:13">
      <c r="A1031" s="387" t="s">
        <v>631</v>
      </c>
      <c r="B1031" s="388" t="s">
        <v>632</v>
      </c>
      <c r="C1031" s="388"/>
      <c r="D1031" s="388" t="s">
        <v>633</v>
      </c>
      <c r="E1031" s="388"/>
      <c r="F1031" s="388" t="s">
        <v>634</v>
      </c>
      <c r="G1031" s="388"/>
      <c r="H1031" s="384"/>
      <c r="I1031" s="384"/>
      <c r="J1031" s="389">
        <v>1</v>
      </c>
      <c r="K1031" s="390"/>
      <c r="L1031" s="383" t="s">
        <v>635</v>
      </c>
      <c r="M1031" s="386"/>
    </row>
    <row r="1032" spans="1:13" ht="15.75" thickBot="1">
      <c r="A1032" s="391" t="s">
        <v>636</v>
      </c>
      <c r="B1032" s="392" t="s">
        <v>637</v>
      </c>
      <c r="C1032" s="392"/>
      <c r="D1032" s="392" t="s">
        <v>638</v>
      </c>
      <c r="E1032" s="392"/>
      <c r="F1032" s="392" t="s">
        <v>639</v>
      </c>
      <c r="G1032" s="392"/>
      <c r="H1032" s="393"/>
      <c r="I1032" s="393"/>
      <c r="J1032" s="393"/>
      <c r="K1032" s="393"/>
      <c r="L1032" s="393"/>
      <c r="M1032" s="394"/>
    </row>
    <row r="1033" spans="1:13" ht="15.75" thickBot="1"/>
    <row r="1034" spans="1:13" ht="15.75">
      <c r="A1034" s="320"/>
      <c r="B1034" s="321" t="s">
        <v>558</v>
      </c>
      <c r="C1034" s="321"/>
      <c r="D1034" s="321"/>
      <c r="E1034" s="321"/>
      <c r="F1034" s="321"/>
      <c r="G1034" s="321"/>
      <c r="H1034" s="321"/>
      <c r="I1034" s="322"/>
      <c r="J1034" s="323" t="s">
        <v>559</v>
      </c>
      <c r="K1034" s="321"/>
      <c r="L1034" s="321"/>
      <c r="M1034" s="324"/>
    </row>
    <row r="1035" spans="1:13" ht="21">
      <c r="A1035" s="325" t="s">
        <v>560</v>
      </c>
      <c r="B1035" s="201"/>
      <c r="C1035" s="201"/>
      <c r="D1035" s="201"/>
      <c r="E1035" s="201"/>
      <c r="F1035" s="201"/>
      <c r="G1035" s="201"/>
      <c r="H1035" s="201"/>
      <c r="I1035" s="201"/>
      <c r="J1035" s="201"/>
      <c r="K1035" s="201"/>
      <c r="L1035" s="201"/>
      <c r="M1035" s="202"/>
    </row>
    <row r="1036" spans="1:13" ht="21">
      <c r="A1036" s="326"/>
      <c r="B1036" s="327" t="s">
        <v>561</v>
      </c>
      <c r="C1036" s="327"/>
      <c r="D1036" s="327"/>
      <c r="E1036" s="328"/>
      <c r="F1036" s="297" t="s">
        <v>562</v>
      </c>
      <c r="G1036" s="297"/>
      <c r="H1036" s="329" t="s">
        <v>563</v>
      </c>
      <c r="I1036" s="330"/>
      <c r="J1036" s="331"/>
      <c r="K1036" s="332" t="s">
        <v>564</v>
      </c>
      <c r="L1036" s="10"/>
      <c r="M1036" s="333"/>
    </row>
    <row r="1037" spans="1:13">
      <c r="A1037" s="334" t="s">
        <v>565</v>
      </c>
      <c r="B1037" s="330"/>
      <c r="C1037" s="330"/>
      <c r="D1037" s="330"/>
      <c r="E1037" s="330"/>
      <c r="F1037" s="330"/>
      <c r="G1037" s="330"/>
      <c r="H1037" s="330"/>
      <c r="I1037" s="330"/>
      <c r="J1037" s="330"/>
      <c r="K1037" s="330"/>
      <c r="L1037" s="330"/>
      <c r="M1037" s="335"/>
    </row>
    <row r="1038" spans="1:13">
      <c r="A1038" s="336" t="s">
        <v>566</v>
      </c>
      <c r="B1038" s="337"/>
      <c r="C1038" s="337"/>
      <c r="D1038" s="337"/>
      <c r="E1038" s="337"/>
      <c r="F1038" s="337"/>
      <c r="G1038" s="337"/>
      <c r="H1038" s="337"/>
      <c r="I1038" s="337"/>
      <c r="J1038" s="337"/>
      <c r="K1038" s="337"/>
      <c r="L1038" s="337"/>
      <c r="M1038" s="338"/>
    </row>
    <row r="1039" spans="1:13">
      <c r="A1039" s="339" t="s">
        <v>567</v>
      </c>
      <c r="B1039" s="340"/>
      <c r="C1039" s="341" t="s">
        <v>275</v>
      </c>
      <c r="D1039" s="337"/>
      <c r="E1039" s="337"/>
      <c r="F1039" s="337"/>
      <c r="G1039" s="342"/>
      <c r="H1039" s="148" t="s">
        <v>569</v>
      </c>
      <c r="I1039" s="343"/>
      <c r="J1039" s="197">
        <v>23</v>
      </c>
      <c r="K1039" s="197"/>
      <c r="L1039" s="197"/>
      <c r="M1039" s="198"/>
    </row>
    <row r="1040" spans="1:13">
      <c r="A1040" s="339" t="s">
        <v>570</v>
      </c>
      <c r="B1040" s="340"/>
      <c r="C1040" s="341" t="s">
        <v>3</v>
      </c>
      <c r="D1040" s="337"/>
      <c r="E1040" s="337"/>
      <c r="F1040" s="337"/>
      <c r="G1040" s="342"/>
      <c r="H1040" s="148" t="s">
        <v>571</v>
      </c>
      <c r="I1040" s="343"/>
      <c r="J1040" s="197" t="s">
        <v>277</v>
      </c>
      <c r="K1040" s="197"/>
      <c r="L1040" s="197"/>
      <c r="M1040" s="198"/>
    </row>
    <row r="1041" spans="1:13">
      <c r="A1041" s="339" t="s">
        <v>572</v>
      </c>
      <c r="B1041" s="340"/>
      <c r="C1041" s="344">
        <v>39836</v>
      </c>
      <c r="D1041" s="337"/>
      <c r="E1041" s="337"/>
      <c r="F1041" s="337"/>
      <c r="G1041" s="342"/>
      <c r="H1041" s="148" t="s">
        <v>573</v>
      </c>
      <c r="I1041" s="343"/>
      <c r="J1041" s="197">
        <v>941209296</v>
      </c>
      <c r="K1041" s="197"/>
      <c r="L1041" s="197"/>
      <c r="M1041" s="198"/>
    </row>
    <row r="1042" spans="1:13">
      <c r="A1042" s="339" t="s">
        <v>574</v>
      </c>
      <c r="B1042" s="340"/>
      <c r="C1042" s="341" t="s">
        <v>494</v>
      </c>
      <c r="D1042" s="337"/>
      <c r="E1042" s="337"/>
      <c r="F1042" s="337"/>
      <c r="G1042" s="342"/>
      <c r="H1042" s="345" t="s">
        <v>466</v>
      </c>
      <c r="I1042" s="197"/>
      <c r="J1042" s="197" t="s">
        <v>655</v>
      </c>
      <c r="K1042" s="197"/>
      <c r="L1042" s="197"/>
      <c r="M1042" s="198"/>
    </row>
    <row r="1043" spans="1:13">
      <c r="A1043" s="346" t="s">
        <v>576</v>
      </c>
      <c r="B1043" s="242"/>
      <c r="C1043" s="242"/>
      <c r="D1043" s="242"/>
      <c r="E1043" s="242"/>
      <c r="F1043" s="242"/>
      <c r="G1043" s="242"/>
      <c r="H1043" s="242"/>
      <c r="I1043" s="242"/>
      <c r="J1043" s="242"/>
      <c r="K1043" s="242"/>
      <c r="L1043" s="242"/>
      <c r="M1043" s="347"/>
    </row>
    <row r="1044" spans="1:13">
      <c r="A1044" s="348" t="s">
        <v>577</v>
      </c>
      <c r="B1044" s="242" t="s">
        <v>578</v>
      </c>
      <c r="C1044" s="242"/>
      <c r="D1044" s="242"/>
      <c r="E1044" s="242"/>
      <c r="F1044" s="242"/>
      <c r="G1044" s="242"/>
      <c r="H1044" s="242" t="s">
        <v>579</v>
      </c>
      <c r="I1044" s="242"/>
      <c r="J1044" s="242"/>
      <c r="K1044" s="242"/>
      <c r="L1044" s="242"/>
      <c r="M1044" s="347"/>
    </row>
    <row r="1045" spans="1:13" ht="30">
      <c r="A1045" s="348"/>
      <c r="B1045" s="349" t="s">
        <v>580</v>
      </c>
      <c r="C1045" s="349" t="s">
        <v>581</v>
      </c>
      <c r="D1045" s="349" t="s">
        <v>582</v>
      </c>
      <c r="E1045" s="349" t="s">
        <v>583</v>
      </c>
      <c r="F1045" s="349">
        <v>100</v>
      </c>
      <c r="G1045" s="350" t="s">
        <v>403</v>
      </c>
      <c r="H1045" s="349" t="s">
        <v>584</v>
      </c>
      <c r="I1045" s="349" t="s">
        <v>581</v>
      </c>
      <c r="J1045" s="349" t="s">
        <v>582</v>
      </c>
      <c r="K1045" s="349" t="s">
        <v>585</v>
      </c>
      <c r="L1045" s="349">
        <v>100</v>
      </c>
      <c r="M1045" s="351" t="s">
        <v>403</v>
      </c>
    </row>
    <row r="1046" spans="1:13">
      <c r="A1046" s="352" t="s">
        <v>417</v>
      </c>
      <c r="B1046" s="149"/>
      <c r="C1046" s="150">
        <v>5</v>
      </c>
      <c r="D1046" s="150">
        <v>5</v>
      </c>
      <c r="E1046" s="149">
        <v>70</v>
      </c>
      <c r="F1046" s="20">
        <f>SUM(B1046:E1046)</f>
        <v>80</v>
      </c>
      <c r="G1046" s="150" t="str">
        <f t="shared" ref="G1046:G1050" si="123">IF(F1046&gt;=91,"A1",IF(F1046&gt;=81,"A2",IF(F1046&gt;=71,"B1",IF(F1046&gt;=61,"B2",IF(F1046&gt;=51,"C1",IF(F1046&gt;=41,"C2",IF(F1046&gt;=33,"D","E")))))))</f>
        <v>B1</v>
      </c>
      <c r="H1046" s="150">
        <v>8.75</v>
      </c>
      <c r="I1046" s="150">
        <v>5</v>
      </c>
      <c r="J1046" s="150">
        <v>5</v>
      </c>
      <c r="K1046" s="20">
        <v>73</v>
      </c>
      <c r="L1046" s="20">
        <f>SUM(H1046:K1046)</f>
        <v>91.75</v>
      </c>
      <c r="M1046" s="150" t="str">
        <f t="shared" ref="M1046:M1050" si="124">IF(L1046&gt;=91,"A1",IF(L1046&gt;=81,"A2",IF(L1046&gt;=71,"B1",IF(L1046&gt;=61,"B2",IF(L1046&gt;=51,"C1",IF(L1046&gt;=41,"C2",IF(L1046&gt;=33,"D","E")))))))</f>
        <v>A1</v>
      </c>
    </row>
    <row r="1047" spans="1:13">
      <c r="A1047" s="352" t="s">
        <v>418</v>
      </c>
      <c r="B1047" s="149">
        <v>9.75</v>
      </c>
      <c r="C1047" s="350">
        <v>5</v>
      </c>
      <c r="D1047" s="350">
        <v>5</v>
      </c>
      <c r="E1047" s="150">
        <v>74</v>
      </c>
      <c r="F1047" s="20">
        <f t="shared" ref="F1047:F1049" si="125">SUM(B1047:E1047)</f>
        <v>93.75</v>
      </c>
      <c r="G1047" s="150" t="str">
        <f t="shared" si="123"/>
        <v>A1</v>
      </c>
      <c r="H1047" s="150">
        <v>8.5</v>
      </c>
      <c r="I1047" s="150">
        <v>5</v>
      </c>
      <c r="J1047" s="150">
        <v>5</v>
      </c>
      <c r="K1047" s="150">
        <v>70.5</v>
      </c>
      <c r="L1047" s="20">
        <f t="shared" ref="L1047:L1049" si="126">SUM(H1047:K1047)</f>
        <v>89</v>
      </c>
      <c r="M1047" s="150" t="str">
        <f t="shared" si="124"/>
        <v>A2</v>
      </c>
    </row>
    <row r="1048" spans="1:13">
      <c r="A1048" s="352" t="s">
        <v>586</v>
      </c>
      <c r="B1048" s="150">
        <v>9.5</v>
      </c>
      <c r="C1048" s="150">
        <v>5</v>
      </c>
      <c r="D1048" s="150">
        <v>5</v>
      </c>
      <c r="E1048" s="150">
        <v>71.5</v>
      </c>
      <c r="F1048" s="20">
        <f t="shared" si="125"/>
        <v>91</v>
      </c>
      <c r="G1048" s="150" t="str">
        <f t="shared" si="123"/>
        <v>A1</v>
      </c>
      <c r="H1048" s="150">
        <v>10</v>
      </c>
      <c r="I1048" s="150">
        <v>5</v>
      </c>
      <c r="J1048" s="150">
        <v>5</v>
      </c>
      <c r="K1048" s="121">
        <v>73</v>
      </c>
      <c r="L1048" s="20">
        <f t="shared" si="126"/>
        <v>93</v>
      </c>
      <c r="M1048" s="150" t="str">
        <f t="shared" si="124"/>
        <v>A1</v>
      </c>
    </row>
    <row r="1049" spans="1:13" ht="15.75">
      <c r="A1049" s="352" t="s">
        <v>420</v>
      </c>
      <c r="B1049" s="150">
        <v>8.5</v>
      </c>
      <c r="C1049" s="150">
        <v>5</v>
      </c>
      <c r="D1049" s="150">
        <v>5</v>
      </c>
      <c r="E1049" s="150">
        <v>73</v>
      </c>
      <c r="F1049" s="20">
        <f t="shared" si="125"/>
        <v>91.5</v>
      </c>
      <c r="G1049" s="150" t="str">
        <f t="shared" si="123"/>
        <v>A1</v>
      </c>
      <c r="H1049" s="86">
        <v>9.75</v>
      </c>
      <c r="I1049" s="20">
        <v>5</v>
      </c>
      <c r="J1049" s="20">
        <v>5</v>
      </c>
      <c r="K1049" s="121">
        <v>71.5</v>
      </c>
      <c r="L1049" s="20">
        <f t="shared" si="126"/>
        <v>91.25</v>
      </c>
      <c r="M1049" s="150" t="str">
        <f t="shared" si="124"/>
        <v>A1</v>
      </c>
    </row>
    <row r="1050" spans="1:13" ht="15.75">
      <c r="A1050" s="352" t="s">
        <v>470</v>
      </c>
      <c r="B1050" s="150"/>
      <c r="C1050" s="150">
        <v>5</v>
      </c>
      <c r="D1050" s="150">
        <v>5</v>
      </c>
      <c r="E1050" s="150">
        <v>71</v>
      </c>
      <c r="F1050" s="407">
        <f t="shared" ref="F1050" si="127">(B1050+C1050+D1050+E1050)</f>
        <v>81</v>
      </c>
      <c r="G1050" s="150" t="str">
        <f t="shared" si="123"/>
        <v>A2</v>
      </c>
      <c r="H1050" s="86">
        <v>9</v>
      </c>
      <c r="I1050" s="150">
        <v>5</v>
      </c>
      <c r="J1050" s="150">
        <v>5</v>
      </c>
      <c r="K1050" s="121">
        <v>74</v>
      </c>
      <c r="L1050" s="20">
        <f>SUM(H1050:K1050)</f>
        <v>93</v>
      </c>
      <c r="M1050" s="150" t="str">
        <f t="shared" si="124"/>
        <v>A1</v>
      </c>
    </row>
    <row r="1051" spans="1:13">
      <c r="A1051" s="352" t="s">
        <v>587</v>
      </c>
      <c r="B1051" s="6"/>
      <c r="C1051" s="6"/>
      <c r="D1051" s="6"/>
      <c r="E1051" s="357">
        <v>50</v>
      </c>
      <c r="F1051" s="121"/>
      <c r="G1051" s="6"/>
      <c r="H1051" s="6"/>
      <c r="I1051" s="6"/>
      <c r="J1051" s="6"/>
      <c r="K1051" s="150">
        <v>48</v>
      </c>
      <c r="L1051" s="6"/>
      <c r="M1051" s="358"/>
    </row>
    <row r="1052" spans="1:13" ht="26.25">
      <c r="A1052" s="10" t="s">
        <v>588</v>
      </c>
      <c r="B1052" s="10"/>
      <c r="C1052" s="359" t="s">
        <v>589</v>
      </c>
      <c r="D1052" s="360">
        <f>(F1046+F1047+F1048+F1049+F1050)</f>
        <v>437.25</v>
      </c>
      <c r="E1052" s="360"/>
      <c r="F1052" s="359" t="s">
        <v>590</v>
      </c>
      <c r="G1052" s="360">
        <f>(D1052/500)*100</f>
        <v>87.45</v>
      </c>
      <c r="H1052" s="360"/>
      <c r="I1052" s="361"/>
      <c r="J1052" s="362" t="s">
        <v>591</v>
      </c>
      <c r="K1052" s="362"/>
      <c r="L1052" s="242" t="str">
        <f>IF(G1052&gt;=91,"A1",IF(G1052&gt;=81,"A2",IF(G1052&gt;=71,"B1",IF(G1052&gt;=61,"B2",IF(G1052&gt;=51,"C1",IF(G1052&gt;=41,"C2",IF(G1052&gt;=33,"D","E")))))))</f>
        <v>A2</v>
      </c>
      <c r="M1052" s="242" t="str">
        <f t="shared" ref="M1052:M1054" si="128">IF(K1052&gt;=91,"A1",IF(K1052&gt;=81,"A2",IF(K1052&gt;=71,"B1",IF(K1052&gt;=61,"B2",IF(K1052&gt;=51,"C1",IF(K1052&gt;=41,"C2",IF(K1052&gt;=33,"D","E")))))))</f>
        <v>E</v>
      </c>
    </row>
    <row r="1053" spans="1:13" ht="26.25">
      <c r="A1053" s="363" t="s">
        <v>592</v>
      </c>
      <c r="B1053" s="10"/>
      <c r="C1053" s="359" t="s">
        <v>593</v>
      </c>
      <c r="D1053" s="360">
        <f>(L1046+L1047+L1048+L1049+L1050)</f>
        <v>458</v>
      </c>
      <c r="E1053" s="360"/>
      <c r="F1053" s="359" t="s">
        <v>594</v>
      </c>
      <c r="G1053" s="360">
        <f>D1053/500*100</f>
        <v>91.600000000000009</v>
      </c>
      <c r="H1053" s="364"/>
      <c r="I1053" s="365"/>
      <c r="J1053" s="362" t="s">
        <v>595</v>
      </c>
      <c r="K1053" s="362"/>
      <c r="L1053" s="242" t="str">
        <f>IF(G1053&gt;=91,"A1",IF(G1053&gt;=81,"A2",IF(G1053&gt;=71,"B1",IF(G1053&gt;=61,"B2",IF(G1053&gt;=51,"C1",IF(G1053&gt;=41,"C2",IF(G1053&gt;=33,"D","E")))))))</f>
        <v>A1</v>
      </c>
      <c r="M1053" s="242" t="str">
        <f t="shared" si="128"/>
        <v>E</v>
      </c>
    </row>
    <row r="1054" spans="1:13">
      <c r="A1054" s="366" t="s">
        <v>596</v>
      </c>
      <c r="B1054" s="366"/>
      <c r="C1054" s="366">
        <f>(D1052+D1053)</f>
        <v>895.25</v>
      </c>
      <c r="D1054" s="367"/>
      <c r="E1054" s="367"/>
      <c r="F1054" s="366" t="s">
        <v>597</v>
      </c>
      <c r="G1054" s="366"/>
      <c r="H1054" s="366"/>
      <c r="I1054" s="368">
        <f>(C1054/1000)*100</f>
        <v>89.525000000000006</v>
      </c>
      <c r="J1054" s="366" t="s">
        <v>598</v>
      </c>
      <c r="K1054" s="366"/>
      <c r="L1054" s="367" t="str">
        <f>IF(I1054&gt;=91,"A1",IF(I1054&gt;=81,"A2",IF(I1054&gt;=71,"B1",IF(I1054&gt;=61,"B2",IF(I1054&gt;=51,"C1",IF(I1054&gt;=41,"C2",IF(I1054&gt;=33,"D","E")))))))</f>
        <v>A2</v>
      </c>
      <c r="M1054" s="367" t="str">
        <f t="shared" si="128"/>
        <v>E</v>
      </c>
    </row>
    <row r="1055" spans="1:13">
      <c r="A1055" s="369" t="s">
        <v>599</v>
      </c>
      <c r="B1055" s="370"/>
      <c r="C1055" s="370"/>
      <c r="D1055" s="370"/>
      <c r="E1055" s="370"/>
      <c r="F1055" s="370"/>
      <c r="G1055" s="370"/>
      <c r="H1055" s="370"/>
      <c r="I1055" s="370"/>
      <c r="J1055" s="370"/>
      <c r="K1055" s="370"/>
      <c r="L1055" s="370"/>
      <c r="M1055" s="371"/>
    </row>
    <row r="1056" spans="1:13">
      <c r="A1056" s="346" t="s">
        <v>600</v>
      </c>
      <c r="B1056" s="242"/>
      <c r="C1056" s="242"/>
      <c r="D1056" s="242"/>
      <c r="E1056" s="242"/>
      <c r="F1056" s="242"/>
      <c r="G1056" s="242"/>
      <c r="H1056" s="242"/>
      <c r="I1056" s="242"/>
      <c r="J1056" s="242"/>
      <c r="K1056" s="242"/>
      <c r="L1056" s="242"/>
      <c r="M1056" s="347"/>
    </row>
    <row r="1057" spans="1:13">
      <c r="A1057" s="346" t="s">
        <v>601</v>
      </c>
      <c r="B1057" s="242"/>
      <c r="C1057" s="242"/>
      <c r="D1057" s="242"/>
      <c r="E1057" s="242"/>
      <c r="F1057" s="242" t="s">
        <v>602</v>
      </c>
      <c r="G1057" s="242"/>
      <c r="H1057" s="242"/>
      <c r="I1057" s="242"/>
      <c r="J1057" s="242"/>
      <c r="K1057" s="242" t="s">
        <v>603</v>
      </c>
      <c r="L1057" s="242"/>
      <c r="M1057" s="347"/>
    </row>
    <row r="1058" spans="1:13">
      <c r="A1058" s="345" t="s">
        <v>604</v>
      </c>
      <c r="B1058" s="197"/>
      <c r="C1058" s="197"/>
      <c r="D1058" s="197"/>
      <c r="E1058" s="197"/>
      <c r="F1058" s="242" t="s">
        <v>605</v>
      </c>
      <c r="G1058" s="242"/>
      <c r="H1058" s="242"/>
      <c r="I1058" s="242"/>
      <c r="J1058" s="242"/>
      <c r="K1058" s="242" t="s">
        <v>605</v>
      </c>
      <c r="L1058" s="242"/>
      <c r="M1058" s="347"/>
    </row>
    <row r="1059" spans="1:13">
      <c r="A1059" s="346" t="s">
        <v>606</v>
      </c>
      <c r="B1059" s="242"/>
      <c r="C1059" s="242"/>
      <c r="D1059" s="242"/>
      <c r="E1059" s="242"/>
      <c r="F1059" s="242"/>
      <c r="G1059" s="242"/>
      <c r="H1059" s="242"/>
      <c r="I1059" s="242"/>
      <c r="J1059" s="242"/>
      <c r="K1059" s="242"/>
      <c r="L1059" s="242"/>
      <c r="M1059" s="347"/>
    </row>
    <row r="1060" spans="1:13">
      <c r="A1060" s="346" t="s">
        <v>601</v>
      </c>
      <c r="B1060" s="242"/>
      <c r="C1060" s="242"/>
      <c r="D1060" s="242"/>
      <c r="E1060" s="242"/>
      <c r="F1060" s="242" t="s">
        <v>602</v>
      </c>
      <c r="G1060" s="242"/>
      <c r="H1060" s="242"/>
      <c r="I1060" s="242"/>
      <c r="J1060" s="242"/>
      <c r="K1060" s="242" t="s">
        <v>603</v>
      </c>
      <c r="L1060" s="242"/>
      <c r="M1060" s="347"/>
    </row>
    <row r="1061" spans="1:13">
      <c r="A1061" s="339" t="s">
        <v>607</v>
      </c>
      <c r="B1061" s="340"/>
      <c r="C1061" s="340"/>
      <c r="D1061" s="340"/>
      <c r="E1061" s="340"/>
      <c r="F1061" s="242" t="s">
        <v>630</v>
      </c>
      <c r="G1061" s="242"/>
      <c r="H1061" s="242"/>
      <c r="I1061" s="242"/>
      <c r="J1061" s="242"/>
      <c r="K1061" s="242" t="s">
        <v>630</v>
      </c>
      <c r="L1061" s="242"/>
      <c r="M1061" s="347"/>
    </row>
    <row r="1062" spans="1:13">
      <c r="A1062" s="339" t="s">
        <v>608</v>
      </c>
      <c r="B1062" s="340"/>
      <c r="C1062" s="340"/>
      <c r="D1062" s="340"/>
      <c r="E1062" s="340"/>
      <c r="F1062" s="242" t="s">
        <v>605</v>
      </c>
      <c r="G1062" s="242"/>
      <c r="H1062" s="242"/>
      <c r="I1062" s="242"/>
      <c r="J1062" s="242"/>
      <c r="K1062" s="242" t="s">
        <v>605</v>
      </c>
      <c r="L1062" s="242"/>
      <c r="M1062" s="347"/>
    </row>
    <row r="1063" spans="1:13">
      <c r="A1063" s="336" t="s">
        <v>609</v>
      </c>
      <c r="B1063" s="337"/>
      <c r="C1063" s="337"/>
      <c r="D1063" s="337"/>
      <c r="E1063" s="342"/>
      <c r="F1063" s="329" t="s">
        <v>605</v>
      </c>
      <c r="G1063" s="330"/>
      <c r="H1063" s="330"/>
      <c r="I1063" s="330"/>
      <c r="J1063" s="331"/>
      <c r="K1063" s="329" t="s">
        <v>605</v>
      </c>
      <c r="L1063" s="330"/>
      <c r="M1063" s="335"/>
    </row>
    <row r="1064" spans="1:13">
      <c r="A1064" s="336" t="s">
        <v>610</v>
      </c>
      <c r="B1064" s="337"/>
      <c r="C1064" s="337"/>
      <c r="D1064" s="337"/>
      <c r="E1064" s="342"/>
      <c r="F1064" s="329" t="s">
        <v>605</v>
      </c>
      <c r="G1064" s="330"/>
      <c r="H1064" s="330"/>
      <c r="I1064" s="330"/>
      <c r="J1064" s="331"/>
      <c r="K1064" s="329" t="s">
        <v>605</v>
      </c>
      <c r="L1064" s="330"/>
      <c r="M1064" s="335"/>
    </row>
    <row r="1065" spans="1:13">
      <c r="A1065" s="346" t="s">
        <v>611</v>
      </c>
      <c r="B1065" s="242"/>
      <c r="C1065" s="242"/>
      <c r="D1065" s="242"/>
      <c r="E1065" s="242"/>
      <c r="F1065" s="242"/>
      <c r="G1065" s="242"/>
      <c r="H1065" s="242"/>
      <c r="I1065" s="242"/>
      <c r="J1065" s="242"/>
      <c r="K1065" s="242"/>
      <c r="L1065" s="242"/>
      <c r="M1065" s="347"/>
    </row>
    <row r="1066" spans="1:13">
      <c r="A1066" s="346" t="s">
        <v>601</v>
      </c>
      <c r="B1066" s="242"/>
      <c r="C1066" s="242"/>
      <c r="D1066" s="242"/>
      <c r="E1066" s="242"/>
      <c r="F1066" s="242" t="s">
        <v>602</v>
      </c>
      <c r="G1066" s="242"/>
      <c r="H1066" s="242"/>
      <c r="I1066" s="242"/>
      <c r="J1066" s="242"/>
      <c r="K1066" s="242" t="s">
        <v>603</v>
      </c>
      <c r="L1066" s="242"/>
      <c r="M1066" s="347"/>
    </row>
    <row r="1067" spans="1:13">
      <c r="A1067" s="345" t="s">
        <v>555</v>
      </c>
      <c r="B1067" s="197"/>
      <c r="C1067" s="197"/>
      <c r="D1067" s="197"/>
      <c r="E1067" s="197"/>
      <c r="F1067" s="197"/>
      <c r="G1067" s="372">
        <v>198</v>
      </c>
      <c r="H1067" s="372"/>
      <c r="I1067" s="372"/>
      <c r="J1067" s="372"/>
      <c r="K1067" s="372"/>
      <c r="L1067" s="372"/>
      <c r="M1067" s="373"/>
    </row>
    <row r="1068" spans="1:13">
      <c r="A1068" s="352" t="s">
        <v>612</v>
      </c>
      <c r="B1068" s="329" t="s">
        <v>613</v>
      </c>
      <c r="C1068" s="330"/>
      <c r="D1068" s="330"/>
      <c r="E1068" s="330"/>
      <c r="F1068" s="330"/>
      <c r="G1068" s="330"/>
      <c r="H1068" s="330"/>
      <c r="I1068" s="330"/>
      <c r="J1068" s="330"/>
      <c r="K1068" s="330"/>
      <c r="L1068" s="330"/>
      <c r="M1068" s="335"/>
    </row>
    <row r="1069" spans="1:13">
      <c r="A1069" s="352" t="s">
        <v>614</v>
      </c>
      <c r="B1069" s="329" t="s">
        <v>615</v>
      </c>
      <c r="C1069" s="374"/>
      <c r="D1069" s="374"/>
      <c r="E1069" s="374"/>
      <c r="F1069" s="374"/>
      <c r="G1069" s="374"/>
      <c r="H1069" s="374"/>
      <c r="I1069" s="374"/>
      <c r="J1069" s="374"/>
      <c r="K1069" s="374"/>
      <c r="L1069" s="374"/>
      <c r="M1069" s="375"/>
    </row>
    <row r="1070" spans="1:13">
      <c r="A1070" s="346" t="s">
        <v>616</v>
      </c>
      <c r="B1070" s="242"/>
      <c r="C1070" s="242"/>
      <c r="D1070" s="372"/>
      <c r="E1070" s="372"/>
      <c r="F1070" s="372"/>
      <c r="G1070" s="372"/>
      <c r="H1070" s="372"/>
      <c r="I1070" s="372"/>
      <c r="J1070" s="242" t="s">
        <v>617</v>
      </c>
      <c r="K1070" s="242"/>
      <c r="L1070" s="242"/>
      <c r="M1070" s="347"/>
    </row>
    <row r="1071" spans="1:13">
      <c r="A1071" s="346"/>
      <c r="B1071" s="242"/>
      <c r="C1071" s="242"/>
      <c r="D1071" s="372"/>
      <c r="E1071" s="372"/>
      <c r="F1071" s="372"/>
      <c r="G1071" s="372"/>
      <c r="H1071" s="372"/>
      <c r="I1071" s="372"/>
      <c r="J1071" s="242"/>
      <c r="K1071" s="242"/>
      <c r="L1071" s="242"/>
      <c r="M1071" s="347"/>
    </row>
    <row r="1072" spans="1:13">
      <c r="A1072" s="346"/>
      <c r="B1072" s="242"/>
      <c r="C1072" s="242"/>
      <c r="D1072" s="372"/>
      <c r="E1072" s="372"/>
      <c r="F1072" s="372"/>
      <c r="G1072" s="372"/>
      <c r="H1072" s="372"/>
      <c r="I1072" s="372"/>
      <c r="J1072" s="242"/>
      <c r="K1072" s="242"/>
      <c r="L1072" s="242"/>
      <c r="M1072" s="347"/>
    </row>
    <row r="1073" spans="1:13">
      <c r="A1073" s="346"/>
      <c r="B1073" s="242"/>
      <c r="C1073" s="242"/>
      <c r="D1073" s="372"/>
      <c r="E1073" s="372"/>
      <c r="F1073" s="372"/>
      <c r="G1073" s="372"/>
      <c r="H1073" s="372"/>
      <c r="I1073" s="372"/>
      <c r="J1073" s="242"/>
      <c r="K1073" s="242"/>
      <c r="L1073" s="242"/>
      <c r="M1073" s="347"/>
    </row>
    <row r="1074" spans="1:13">
      <c r="A1074" s="376" t="s">
        <v>618</v>
      </c>
      <c r="B1074" s="377"/>
      <c r="C1074" s="377"/>
      <c r="D1074" s="377"/>
      <c r="E1074" s="377"/>
      <c r="F1074" s="377"/>
      <c r="G1074" s="377"/>
      <c r="H1074" s="378" t="s">
        <v>619</v>
      </c>
      <c r="I1074" s="379"/>
      <c r="J1074" s="379"/>
      <c r="K1074" s="379"/>
      <c r="L1074" s="379"/>
      <c r="M1074" s="380"/>
    </row>
    <row r="1075" spans="1:13">
      <c r="A1075" s="381" t="s">
        <v>620</v>
      </c>
      <c r="B1075" s="377" t="s">
        <v>416</v>
      </c>
      <c r="C1075" s="377"/>
      <c r="D1075" s="382" t="s">
        <v>620</v>
      </c>
      <c r="E1075" s="383"/>
      <c r="F1075" s="377" t="s">
        <v>416</v>
      </c>
      <c r="G1075" s="377"/>
      <c r="H1075" s="384"/>
      <c r="I1075" s="384"/>
      <c r="J1075" s="385" t="s">
        <v>621</v>
      </c>
      <c r="K1075" s="384"/>
      <c r="L1075" s="385" t="s">
        <v>416</v>
      </c>
      <c r="M1075" s="386"/>
    </row>
    <row r="1076" spans="1:13">
      <c r="A1076" s="387" t="s">
        <v>622</v>
      </c>
      <c r="B1076" s="388" t="s">
        <v>623</v>
      </c>
      <c r="C1076" s="388"/>
      <c r="D1076" s="388" t="s">
        <v>624</v>
      </c>
      <c r="E1076" s="388"/>
      <c r="F1076" s="388" t="s">
        <v>625</v>
      </c>
      <c r="G1076" s="388"/>
      <c r="H1076" s="384"/>
      <c r="I1076" s="384"/>
      <c r="J1076" s="389">
        <v>3</v>
      </c>
      <c r="K1076" s="390"/>
      <c r="L1076" s="383" t="s">
        <v>605</v>
      </c>
      <c r="M1076" s="386"/>
    </row>
    <row r="1077" spans="1:13">
      <c r="A1077" s="387" t="s">
        <v>626</v>
      </c>
      <c r="B1077" s="388" t="s">
        <v>627</v>
      </c>
      <c r="C1077" s="388"/>
      <c r="D1077" s="388" t="s">
        <v>628</v>
      </c>
      <c r="E1077" s="388"/>
      <c r="F1077" s="388" t="s">
        <v>629</v>
      </c>
      <c r="G1077" s="388"/>
      <c r="H1077" s="384"/>
      <c r="I1077" s="384"/>
      <c r="J1077" s="389">
        <v>2</v>
      </c>
      <c r="K1077" s="390"/>
      <c r="L1077" s="383" t="s">
        <v>630</v>
      </c>
      <c r="M1077" s="386"/>
    </row>
    <row r="1078" spans="1:13">
      <c r="A1078" s="387" t="s">
        <v>631</v>
      </c>
      <c r="B1078" s="388" t="s">
        <v>632</v>
      </c>
      <c r="C1078" s="388"/>
      <c r="D1078" s="388" t="s">
        <v>633</v>
      </c>
      <c r="E1078" s="388"/>
      <c r="F1078" s="388" t="s">
        <v>634</v>
      </c>
      <c r="G1078" s="388"/>
      <c r="H1078" s="384"/>
      <c r="I1078" s="384"/>
      <c r="J1078" s="389">
        <v>1</v>
      </c>
      <c r="K1078" s="390"/>
      <c r="L1078" s="383" t="s">
        <v>635</v>
      </c>
      <c r="M1078" s="386"/>
    </row>
    <row r="1079" spans="1:13" ht="15.75" thickBot="1">
      <c r="A1079" s="391" t="s">
        <v>636</v>
      </c>
      <c r="B1079" s="392" t="s">
        <v>637</v>
      </c>
      <c r="C1079" s="392"/>
      <c r="D1079" s="392" t="s">
        <v>638</v>
      </c>
      <c r="E1079" s="392"/>
      <c r="F1079" s="392" t="s">
        <v>639</v>
      </c>
      <c r="G1079" s="392"/>
      <c r="H1079" s="393"/>
      <c r="I1079" s="393"/>
      <c r="J1079" s="393"/>
      <c r="K1079" s="393"/>
      <c r="L1079" s="393"/>
      <c r="M1079" s="394"/>
    </row>
    <row r="1080" spans="1:13" ht="15.75" thickBot="1"/>
    <row r="1081" spans="1:13" ht="15.75">
      <c r="A1081" s="320"/>
      <c r="B1081" s="321" t="s">
        <v>558</v>
      </c>
      <c r="C1081" s="321"/>
      <c r="D1081" s="321"/>
      <c r="E1081" s="321"/>
      <c r="F1081" s="321"/>
      <c r="G1081" s="321"/>
      <c r="H1081" s="321"/>
      <c r="I1081" s="322"/>
      <c r="J1081" s="323" t="s">
        <v>559</v>
      </c>
      <c r="K1081" s="321"/>
      <c r="L1081" s="321"/>
      <c r="M1081" s="324"/>
    </row>
    <row r="1082" spans="1:13" ht="21">
      <c r="A1082" s="325" t="s">
        <v>560</v>
      </c>
      <c r="B1082" s="201"/>
      <c r="C1082" s="201"/>
      <c r="D1082" s="201"/>
      <c r="E1082" s="201"/>
      <c r="F1082" s="201"/>
      <c r="G1082" s="201"/>
      <c r="H1082" s="201"/>
      <c r="I1082" s="201"/>
      <c r="J1082" s="201"/>
      <c r="K1082" s="201"/>
      <c r="L1082" s="201"/>
      <c r="M1082" s="202"/>
    </row>
    <row r="1083" spans="1:13" ht="21">
      <c r="A1083" s="326"/>
      <c r="B1083" s="327" t="s">
        <v>561</v>
      </c>
      <c r="C1083" s="327"/>
      <c r="D1083" s="327"/>
      <c r="E1083" s="328"/>
      <c r="F1083" s="297" t="s">
        <v>562</v>
      </c>
      <c r="G1083" s="297"/>
      <c r="H1083" s="329" t="s">
        <v>563</v>
      </c>
      <c r="I1083" s="330"/>
      <c r="J1083" s="331"/>
      <c r="K1083" s="332" t="s">
        <v>564</v>
      </c>
      <c r="L1083" s="10"/>
      <c r="M1083" s="333"/>
    </row>
    <row r="1084" spans="1:13">
      <c r="A1084" s="334" t="s">
        <v>565</v>
      </c>
      <c r="B1084" s="330"/>
      <c r="C1084" s="330"/>
      <c r="D1084" s="330"/>
      <c r="E1084" s="330"/>
      <c r="F1084" s="330"/>
      <c r="G1084" s="330"/>
      <c r="H1084" s="330"/>
      <c r="I1084" s="330"/>
      <c r="J1084" s="330"/>
      <c r="K1084" s="330"/>
      <c r="L1084" s="330"/>
      <c r="M1084" s="335"/>
    </row>
    <row r="1085" spans="1:13">
      <c r="A1085" s="336" t="s">
        <v>566</v>
      </c>
      <c r="B1085" s="337"/>
      <c r="C1085" s="337"/>
      <c r="D1085" s="337"/>
      <c r="E1085" s="337"/>
      <c r="F1085" s="337"/>
      <c r="G1085" s="337"/>
      <c r="H1085" s="337"/>
      <c r="I1085" s="337"/>
      <c r="J1085" s="337"/>
      <c r="K1085" s="337"/>
      <c r="L1085" s="337"/>
      <c r="M1085" s="338"/>
    </row>
    <row r="1086" spans="1:13">
      <c r="A1086" s="339" t="s">
        <v>567</v>
      </c>
      <c r="B1086" s="340"/>
      <c r="C1086" s="341" t="s">
        <v>285</v>
      </c>
      <c r="D1086" s="337"/>
      <c r="E1086" s="337"/>
      <c r="F1086" s="337"/>
      <c r="G1086" s="342"/>
      <c r="H1086" s="148" t="s">
        <v>569</v>
      </c>
      <c r="I1086" s="343"/>
      <c r="J1086" s="197">
        <v>24</v>
      </c>
      <c r="K1086" s="197"/>
      <c r="L1086" s="197"/>
      <c r="M1086" s="198"/>
    </row>
    <row r="1087" spans="1:13">
      <c r="A1087" s="339" t="s">
        <v>570</v>
      </c>
      <c r="B1087" s="340"/>
      <c r="C1087" s="341" t="s">
        <v>3</v>
      </c>
      <c r="D1087" s="337"/>
      <c r="E1087" s="337"/>
      <c r="F1087" s="337"/>
      <c r="G1087" s="342"/>
      <c r="H1087" s="148" t="s">
        <v>571</v>
      </c>
      <c r="I1087" s="343"/>
      <c r="J1087" s="197" t="s">
        <v>287</v>
      </c>
      <c r="K1087" s="197"/>
      <c r="L1087" s="197"/>
      <c r="M1087" s="198"/>
    </row>
    <row r="1088" spans="1:13">
      <c r="A1088" s="339" t="s">
        <v>572</v>
      </c>
      <c r="B1088" s="340"/>
      <c r="C1088" s="344" t="s">
        <v>290</v>
      </c>
      <c r="D1088" s="337"/>
      <c r="E1088" s="337"/>
      <c r="F1088" s="337"/>
      <c r="G1088" s="342"/>
      <c r="H1088" s="148" t="s">
        <v>573</v>
      </c>
      <c r="I1088" s="343"/>
      <c r="J1088" s="197">
        <v>8082032217</v>
      </c>
      <c r="K1088" s="197"/>
      <c r="L1088" s="197"/>
      <c r="M1088" s="198"/>
    </row>
    <row r="1089" spans="1:13">
      <c r="A1089" s="339" t="s">
        <v>574</v>
      </c>
      <c r="B1089" s="340"/>
      <c r="C1089" s="341" t="s">
        <v>292</v>
      </c>
      <c r="D1089" s="337"/>
      <c r="E1089" s="337"/>
      <c r="F1089" s="337"/>
      <c r="G1089" s="342"/>
      <c r="H1089" s="345" t="s">
        <v>466</v>
      </c>
      <c r="I1089" s="197"/>
      <c r="J1089" s="197" t="s">
        <v>291</v>
      </c>
      <c r="K1089" s="197"/>
      <c r="L1089" s="197"/>
      <c r="M1089" s="198"/>
    </row>
    <row r="1090" spans="1:13">
      <c r="A1090" s="346" t="s">
        <v>576</v>
      </c>
      <c r="B1090" s="242"/>
      <c r="C1090" s="242"/>
      <c r="D1090" s="242"/>
      <c r="E1090" s="242"/>
      <c r="F1090" s="242"/>
      <c r="G1090" s="242"/>
      <c r="H1090" s="242"/>
      <c r="I1090" s="242"/>
      <c r="J1090" s="242"/>
      <c r="K1090" s="242"/>
      <c r="L1090" s="242"/>
      <c r="M1090" s="347"/>
    </row>
    <row r="1091" spans="1:13">
      <c r="A1091" s="348" t="s">
        <v>577</v>
      </c>
      <c r="B1091" s="242" t="s">
        <v>578</v>
      </c>
      <c r="C1091" s="242"/>
      <c r="D1091" s="242"/>
      <c r="E1091" s="242"/>
      <c r="F1091" s="242"/>
      <c r="G1091" s="242"/>
      <c r="H1091" s="242" t="s">
        <v>579</v>
      </c>
      <c r="I1091" s="242"/>
      <c r="J1091" s="242"/>
      <c r="K1091" s="242"/>
      <c r="L1091" s="242"/>
      <c r="M1091" s="347"/>
    </row>
    <row r="1092" spans="1:13" ht="30">
      <c r="A1092" s="348"/>
      <c r="B1092" s="349" t="s">
        <v>580</v>
      </c>
      <c r="C1092" s="349" t="s">
        <v>581</v>
      </c>
      <c r="D1092" s="349" t="s">
        <v>582</v>
      </c>
      <c r="E1092" s="349" t="s">
        <v>583</v>
      </c>
      <c r="F1092" s="349">
        <v>100</v>
      </c>
      <c r="G1092" s="350" t="s">
        <v>403</v>
      </c>
      <c r="H1092" s="349" t="s">
        <v>584</v>
      </c>
      <c r="I1092" s="349" t="s">
        <v>581</v>
      </c>
      <c r="J1092" s="349" t="s">
        <v>582</v>
      </c>
      <c r="K1092" s="349" t="s">
        <v>585</v>
      </c>
      <c r="L1092" s="349">
        <v>100</v>
      </c>
      <c r="M1092" s="351" t="s">
        <v>403</v>
      </c>
    </row>
    <row r="1093" spans="1:13">
      <c r="A1093" s="352" t="s">
        <v>417</v>
      </c>
      <c r="B1093" s="150">
        <v>5.5</v>
      </c>
      <c r="C1093" s="150">
        <v>3</v>
      </c>
      <c r="D1093" s="150">
        <v>3</v>
      </c>
      <c r="E1093" s="20">
        <v>50.5</v>
      </c>
      <c r="F1093" s="20">
        <f>SUM(B1093:E1093)</f>
        <v>62</v>
      </c>
      <c r="G1093" s="150" t="str">
        <f t="shared" ref="G1093:G1097" si="129">IF(F1093&gt;=91,"A1",IF(F1093&gt;=81,"A2",IF(F1093&gt;=71,"B1",IF(F1093&gt;=61,"B2",IF(F1093&gt;=51,"C1",IF(F1093&gt;=41,"C2",IF(F1093&gt;=33,"D","E")))))))</f>
        <v>B2</v>
      </c>
      <c r="H1093" s="150">
        <v>5.75</v>
      </c>
      <c r="I1093" s="150">
        <v>3.5</v>
      </c>
      <c r="J1093" s="150">
        <v>2.5</v>
      </c>
      <c r="K1093" s="20">
        <v>49.5</v>
      </c>
      <c r="L1093" s="20">
        <f>SUM(H1093:K1093)</f>
        <v>61.25</v>
      </c>
      <c r="M1093" s="150" t="str">
        <f t="shared" ref="M1093:M1097" si="130">IF(L1093&gt;=91,"A1",IF(L1093&gt;=81,"A2",IF(L1093&gt;=71,"B1",IF(L1093&gt;=61,"B2",IF(L1093&gt;=51,"C1",IF(L1093&gt;=41,"C2",IF(L1093&gt;=33,"D","E")))))))</f>
        <v>B2</v>
      </c>
    </row>
    <row r="1094" spans="1:13">
      <c r="A1094" s="352" t="s">
        <v>418</v>
      </c>
      <c r="B1094" s="150">
        <v>4.75</v>
      </c>
      <c r="C1094" s="350">
        <v>4</v>
      </c>
      <c r="D1094" s="350">
        <v>3</v>
      </c>
      <c r="E1094" s="20">
        <v>34.5</v>
      </c>
      <c r="F1094" s="20">
        <f t="shared" ref="F1094:F1097" si="131">SUM(B1094:E1094)</f>
        <v>46.25</v>
      </c>
      <c r="G1094" s="150" t="str">
        <f t="shared" si="129"/>
        <v>C2</v>
      </c>
      <c r="H1094" s="150">
        <v>5.25</v>
      </c>
      <c r="I1094" s="150">
        <v>4</v>
      </c>
      <c r="J1094" s="150">
        <v>4</v>
      </c>
      <c r="K1094" s="150">
        <v>53</v>
      </c>
      <c r="L1094" s="20">
        <f t="shared" ref="L1094:L1097" si="132">SUM(H1094:K1094)</f>
        <v>66.25</v>
      </c>
      <c r="M1094" s="150" t="str">
        <f t="shared" si="130"/>
        <v>B2</v>
      </c>
    </row>
    <row r="1095" spans="1:13">
      <c r="A1095" s="352" t="s">
        <v>586</v>
      </c>
      <c r="B1095" s="150">
        <v>3.75</v>
      </c>
      <c r="C1095" s="150">
        <v>3</v>
      </c>
      <c r="D1095" s="150">
        <v>3.5</v>
      </c>
      <c r="E1095" s="150">
        <v>15</v>
      </c>
      <c r="F1095" s="20">
        <f t="shared" si="131"/>
        <v>25.25</v>
      </c>
      <c r="G1095" s="150" t="str">
        <f t="shared" si="129"/>
        <v>E</v>
      </c>
      <c r="H1095" s="150">
        <v>5</v>
      </c>
      <c r="I1095" s="150">
        <v>3.5</v>
      </c>
      <c r="J1095" s="150">
        <v>2</v>
      </c>
      <c r="K1095" s="20">
        <v>27</v>
      </c>
      <c r="L1095" s="20">
        <f t="shared" si="132"/>
        <v>37.5</v>
      </c>
      <c r="M1095" s="150" t="str">
        <f t="shared" si="130"/>
        <v>D</v>
      </c>
    </row>
    <row r="1096" spans="1:13">
      <c r="A1096" s="352" t="s">
        <v>420</v>
      </c>
      <c r="B1096" s="150">
        <v>3</v>
      </c>
      <c r="C1096" s="150">
        <v>2</v>
      </c>
      <c r="D1096" s="150">
        <v>2</v>
      </c>
      <c r="E1096" s="150">
        <v>24.5</v>
      </c>
      <c r="F1096" s="20">
        <f t="shared" si="131"/>
        <v>31.5</v>
      </c>
      <c r="G1096" s="150" t="str">
        <f t="shared" si="129"/>
        <v>E</v>
      </c>
      <c r="H1096" s="20">
        <v>2.5</v>
      </c>
      <c r="I1096" s="20">
        <v>2</v>
      </c>
      <c r="J1096" s="20">
        <v>2</v>
      </c>
      <c r="K1096" s="121">
        <v>20.5</v>
      </c>
      <c r="L1096" s="20">
        <f t="shared" si="132"/>
        <v>27</v>
      </c>
      <c r="M1096" s="150" t="str">
        <f t="shared" si="130"/>
        <v>E</v>
      </c>
    </row>
    <row r="1097" spans="1:13">
      <c r="A1097" s="352" t="s">
        <v>470</v>
      </c>
      <c r="B1097" s="150">
        <v>6.5</v>
      </c>
      <c r="C1097" s="150">
        <v>3</v>
      </c>
      <c r="D1097" s="150">
        <v>3</v>
      </c>
      <c r="E1097" s="415"/>
      <c r="F1097" s="20">
        <f t="shared" si="131"/>
        <v>12.5</v>
      </c>
      <c r="G1097" s="150" t="str">
        <f t="shared" si="129"/>
        <v>E</v>
      </c>
      <c r="H1097" s="150">
        <v>4.5</v>
      </c>
      <c r="I1097" s="150">
        <v>3.5</v>
      </c>
      <c r="J1097" s="150">
        <v>3.5</v>
      </c>
      <c r="K1097" s="354">
        <v>34.5</v>
      </c>
      <c r="L1097" s="20">
        <f t="shared" si="132"/>
        <v>46</v>
      </c>
      <c r="M1097" s="150" t="str">
        <f t="shared" si="130"/>
        <v>C2</v>
      </c>
    </row>
    <row r="1098" spans="1:13">
      <c r="A1098" s="352" t="s">
        <v>587</v>
      </c>
      <c r="B1098" s="6"/>
      <c r="C1098" s="6"/>
      <c r="D1098" s="6"/>
      <c r="E1098" s="357">
        <v>14</v>
      </c>
      <c r="F1098" s="121"/>
      <c r="G1098" s="6"/>
      <c r="H1098" s="6"/>
      <c r="I1098" s="6"/>
      <c r="J1098" s="6"/>
      <c r="K1098" s="150">
        <v>31</v>
      </c>
      <c r="L1098" s="6"/>
      <c r="M1098" s="358"/>
    </row>
    <row r="1099" spans="1:13" ht="26.25">
      <c r="A1099" s="10" t="s">
        <v>588</v>
      </c>
      <c r="B1099" s="10"/>
      <c r="C1099" s="359" t="s">
        <v>589</v>
      </c>
      <c r="D1099" s="360">
        <f>(F1093+F1094+F1095+F1096+F1097)</f>
        <v>177.5</v>
      </c>
      <c r="E1099" s="360"/>
      <c r="F1099" s="359" t="s">
        <v>590</v>
      </c>
      <c r="G1099" s="360">
        <f>(D1099/500)*100</f>
        <v>35.5</v>
      </c>
      <c r="H1099" s="360"/>
      <c r="I1099" s="361"/>
      <c r="J1099" s="362" t="s">
        <v>591</v>
      </c>
      <c r="K1099" s="362"/>
      <c r="L1099" s="242" t="str">
        <f>IF(G1099&gt;=91,"A1",IF(G1099&gt;=81,"A2",IF(G1099&gt;=71,"B1",IF(G1099&gt;=61,"B2",IF(G1099&gt;=51,"C1",IF(G1099&gt;=41,"C2",IF(G1099&gt;=33,"D","E")))))))</f>
        <v>D</v>
      </c>
      <c r="M1099" s="242" t="str">
        <f t="shared" ref="M1099:M1101" si="133">IF(K1099&gt;=91,"A1",IF(K1099&gt;=81,"A2",IF(K1099&gt;=71,"B1",IF(K1099&gt;=61,"B2",IF(K1099&gt;=51,"C1",IF(K1099&gt;=41,"C2",IF(K1099&gt;=33,"D","E")))))))</f>
        <v>E</v>
      </c>
    </row>
    <row r="1100" spans="1:13" ht="26.25">
      <c r="A1100" s="363" t="s">
        <v>592</v>
      </c>
      <c r="B1100" s="10"/>
      <c r="C1100" s="359" t="s">
        <v>593</v>
      </c>
      <c r="D1100" s="360">
        <f>(L1093+L1094+L1095+L1096+L1097)</f>
        <v>238</v>
      </c>
      <c r="E1100" s="360"/>
      <c r="F1100" s="359" t="s">
        <v>594</v>
      </c>
      <c r="G1100" s="360">
        <f>D1100/500*100</f>
        <v>47.599999999999994</v>
      </c>
      <c r="H1100" s="364"/>
      <c r="I1100" s="365"/>
      <c r="J1100" s="362" t="s">
        <v>595</v>
      </c>
      <c r="K1100" s="362"/>
      <c r="L1100" s="242" t="str">
        <f>IF(G1100&gt;=91,"A1",IF(G1100&gt;=81,"A2",IF(G1100&gt;=71,"B1",IF(G1100&gt;=61,"B2",IF(G1100&gt;=51,"C1",IF(G1100&gt;=41,"C2",IF(G1100&gt;=33,"D","E")))))))</f>
        <v>C2</v>
      </c>
      <c r="M1100" s="242" t="str">
        <f t="shared" si="133"/>
        <v>E</v>
      </c>
    </row>
    <row r="1101" spans="1:13">
      <c r="A1101" s="366" t="s">
        <v>596</v>
      </c>
      <c r="B1101" s="366"/>
      <c r="C1101" s="366">
        <f>(D1099+D1100)</f>
        <v>415.5</v>
      </c>
      <c r="D1101" s="367"/>
      <c r="E1101" s="367"/>
      <c r="F1101" s="366" t="s">
        <v>597</v>
      </c>
      <c r="G1101" s="366"/>
      <c r="H1101" s="366"/>
      <c r="I1101" s="366">
        <f>(C1101/1000)*100</f>
        <v>41.55</v>
      </c>
      <c r="J1101" s="366" t="s">
        <v>598</v>
      </c>
      <c r="K1101" s="366"/>
      <c r="L1101" s="367" t="str">
        <f>IF(I1101&gt;=91,"A1",IF(I1101&gt;=81,"A2",IF(I1101&gt;=71,"B1",IF(I1101&gt;=61,"B2",IF(I1101&gt;=51,"C1",IF(I1101&gt;=41,"C2",IF(I1101&gt;=33,"D","E")))))))</f>
        <v>C2</v>
      </c>
      <c r="M1101" s="367" t="str">
        <f t="shared" si="133"/>
        <v>E</v>
      </c>
    </row>
    <row r="1102" spans="1:13">
      <c r="A1102" s="369" t="s">
        <v>599</v>
      </c>
      <c r="B1102" s="370"/>
      <c r="C1102" s="370"/>
      <c r="D1102" s="370"/>
      <c r="E1102" s="370"/>
      <c r="F1102" s="370"/>
      <c r="G1102" s="370"/>
      <c r="H1102" s="370"/>
      <c r="I1102" s="370"/>
      <c r="J1102" s="370"/>
      <c r="K1102" s="370"/>
      <c r="L1102" s="370"/>
      <c r="M1102" s="371"/>
    </row>
    <row r="1103" spans="1:13">
      <c r="A1103" s="346" t="s">
        <v>600</v>
      </c>
      <c r="B1103" s="242"/>
      <c r="C1103" s="242"/>
      <c r="D1103" s="242"/>
      <c r="E1103" s="242"/>
      <c r="F1103" s="242"/>
      <c r="G1103" s="242"/>
      <c r="H1103" s="242"/>
      <c r="I1103" s="242"/>
      <c r="J1103" s="242"/>
      <c r="K1103" s="242"/>
      <c r="L1103" s="242"/>
      <c r="M1103" s="347"/>
    </row>
    <row r="1104" spans="1:13">
      <c r="A1104" s="346" t="s">
        <v>601</v>
      </c>
      <c r="B1104" s="242"/>
      <c r="C1104" s="242"/>
      <c r="D1104" s="242"/>
      <c r="E1104" s="242"/>
      <c r="F1104" s="242" t="s">
        <v>602</v>
      </c>
      <c r="G1104" s="242"/>
      <c r="H1104" s="242"/>
      <c r="I1104" s="242"/>
      <c r="J1104" s="242"/>
      <c r="K1104" s="242" t="s">
        <v>603</v>
      </c>
      <c r="L1104" s="242"/>
      <c r="M1104" s="347"/>
    </row>
    <row r="1105" spans="1:13">
      <c r="A1105" s="345" t="s">
        <v>604</v>
      </c>
      <c r="B1105" s="197"/>
      <c r="C1105" s="197"/>
      <c r="D1105" s="197"/>
      <c r="E1105" s="197"/>
      <c r="F1105" s="372" t="s">
        <v>605</v>
      </c>
      <c r="G1105" s="372"/>
      <c r="H1105" s="372"/>
      <c r="I1105" s="372"/>
      <c r="J1105" s="372"/>
      <c r="K1105" s="372" t="s">
        <v>605</v>
      </c>
      <c r="L1105" s="372"/>
      <c r="M1105" s="373"/>
    </row>
    <row r="1106" spans="1:13">
      <c r="A1106" s="346" t="s">
        <v>606</v>
      </c>
      <c r="B1106" s="242"/>
      <c r="C1106" s="242"/>
      <c r="D1106" s="242"/>
      <c r="E1106" s="242"/>
      <c r="F1106" s="242"/>
      <c r="G1106" s="242"/>
      <c r="H1106" s="242"/>
      <c r="I1106" s="242"/>
      <c r="J1106" s="242"/>
      <c r="K1106" s="242"/>
      <c r="L1106" s="242"/>
      <c r="M1106" s="347"/>
    </row>
    <row r="1107" spans="1:13">
      <c r="A1107" s="346" t="s">
        <v>601</v>
      </c>
      <c r="B1107" s="242"/>
      <c r="C1107" s="242"/>
      <c r="D1107" s="242"/>
      <c r="E1107" s="242"/>
      <c r="F1107" s="242" t="s">
        <v>602</v>
      </c>
      <c r="G1107" s="242"/>
      <c r="H1107" s="242"/>
      <c r="I1107" s="242"/>
      <c r="J1107" s="242"/>
      <c r="K1107" s="242" t="s">
        <v>603</v>
      </c>
      <c r="L1107" s="242"/>
      <c r="M1107" s="347"/>
    </row>
    <row r="1108" spans="1:13">
      <c r="A1108" s="339" t="s">
        <v>607</v>
      </c>
      <c r="B1108" s="340"/>
      <c r="C1108" s="340"/>
      <c r="D1108" s="340"/>
      <c r="E1108" s="340"/>
      <c r="F1108" s="242" t="s">
        <v>605</v>
      </c>
      <c r="G1108" s="242"/>
      <c r="H1108" s="242"/>
      <c r="I1108" s="242"/>
      <c r="J1108" s="242"/>
      <c r="K1108" s="242" t="s">
        <v>605</v>
      </c>
      <c r="L1108" s="242"/>
      <c r="M1108" s="347"/>
    </row>
    <row r="1109" spans="1:13">
      <c r="A1109" s="339" t="s">
        <v>608</v>
      </c>
      <c r="B1109" s="340"/>
      <c r="C1109" s="340"/>
      <c r="D1109" s="340"/>
      <c r="E1109" s="340"/>
      <c r="F1109" s="242" t="s">
        <v>605</v>
      </c>
      <c r="G1109" s="242"/>
      <c r="H1109" s="242"/>
      <c r="I1109" s="242"/>
      <c r="J1109" s="242"/>
      <c r="K1109" s="242" t="s">
        <v>605</v>
      </c>
      <c r="L1109" s="242"/>
      <c r="M1109" s="347"/>
    </row>
    <row r="1110" spans="1:13">
      <c r="A1110" s="336" t="s">
        <v>609</v>
      </c>
      <c r="B1110" s="337"/>
      <c r="C1110" s="337"/>
      <c r="D1110" s="337"/>
      <c r="E1110" s="342"/>
      <c r="F1110" s="329" t="s">
        <v>605</v>
      </c>
      <c r="G1110" s="330"/>
      <c r="H1110" s="330"/>
      <c r="I1110" s="330"/>
      <c r="J1110" s="331"/>
      <c r="K1110" s="329" t="s">
        <v>605</v>
      </c>
      <c r="L1110" s="330"/>
      <c r="M1110" s="335"/>
    </row>
    <row r="1111" spans="1:13">
      <c r="A1111" s="336" t="s">
        <v>610</v>
      </c>
      <c r="B1111" s="337"/>
      <c r="C1111" s="337"/>
      <c r="D1111" s="337"/>
      <c r="E1111" s="342"/>
      <c r="F1111" s="329" t="s">
        <v>605</v>
      </c>
      <c r="G1111" s="330"/>
      <c r="H1111" s="330"/>
      <c r="I1111" s="330"/>
      <c r="J1111" s="331"/>
      <c r="K1111" s="329" t="s">
        <v>605</v>
      </c>
      <c r="L1111" s="330"/>
      <c r="M1111" s="335"/>
    </row>
    <row r="1112" spans="1:13">
      <c r="A1112" s="346" t="s">
        <v>611</v>
      </c>
      <c r="B1112" s="242"/>
      <c r="C1112" s="242"/>
      <c r="D1112" s="242"/>
      <c r="E1112" s="242"/>
      <c r="F1112" s="242"/>
      <c r="G1112" s="242"/>
      <c r="H1112" s="242"/>
      <c r="I1112" s="242"/>
      <c r="J1112" s="242"/>
      <c r="K1112" s="242"/>
      <c r="L1112" s="242"/>
      <c r="M1112" s="347"/>
    </row>
    <row r="1113" spans="1:13">
      <c r="A1113" s="346" t="s">
        <v>601</v>
      </c>
      <c r="B1113" s="242"/>
      <c r="C1113" s="242"/>
      <c r="D1113" s="242"/>
      <c r="E1113" s="242"/>
      <c r="F1113" s="242" t="s">
        <v>602</v>
      </c>
      <c r="G1113" s="242"/>
      <c r="H1113" s="242"/>
      <c r="I1113" s="242"/>
      <c r="J1113" s="242"/>
      <c r="K1113" s="242" t="s">
        <v>603</v>
      </c>
      <c r="L1113" s="242"/>
      <c r="M1113" s="347"/>
    </row>
    <row r="1114" spans="1:13">
      <c r="A1114" s="345" t="s">
        <v>555</v>
      </c>
      <c r="B1114" s="197"/>
      <c r="C1114" s="197"/>
      <c r="D1114" s="197"/>
      <c r="E1114" s="197"/>
      <c r="F1114" s="197"/>
      <c r="G1114" s="372">
        <v>185</v>
      </c>
      <c r="H1114" s="372"/>
      <c r="I1114" s="372"/>
      <c r="J1114" s="372"/>
      <c r="K1114" s="372"/>
      <c r="L1114" s="372"/>
      <c r="M1114" s="373"/>
    </row>
    <row r="1115" spans="1:13">
      <c r="A1115" s="352" t="s">
        <v>612</v>
      </c>
      <c r="B1115" s="329" t="s">
        <v>640</v>
      </c>
      <c r="C1115" s="330"/>
      <c r="D1115" s="330"/>
      <c r="E1115" s="330"/>
      <c r="F1115" s="330"/>
      <c r="G1115" s="330"/>
      <c r="H1115" s="330"/>
      <c r="I1115" s="330"/>
      <c r="J1115" s="330"/>
      <c r="K1115" s="330"/>
      <c r="L1115" s="330"/>
      <c r="M1115" s="335"/>
    </row>
    <row r="1116" spans="1:13">
      <c r="A1116" s="352" t="s">
        <v>614</v>
      </c>
      <c r="B1116" s="416" t="s">
        <v>656</v>
      </c>
      <c r="C1116" s="374"/>
      <c r="D1116" s="374"/>
      <c r="E1116" s="374"/>
      <c r="F1116" s="374"/>
      <c r="G1116" s="374"/>
      <c r="H1116" s="374"/>
      <c r="I1116" s="374"/>
      <c r="J1116" s="374"/>
      <c r="K1116" s="374"/>
      <c r="L1116" s="374"/>
      <c r="M1116" s="375"/>
    </row>
    <row r="1117" spans="1:13">
      <c r="A1117" s="346" t="s">
        <v>616</v>
      </c>
      <c r="B1117" s="242"/>
      <c r="C1117" s="242"/>
      <c r="D1117" s="372"/>
      <c r="E1117" s="372"/>
      <c r="F1117" s="372"/>
      <c r="G1117" s="372"/>
      <c r="H1117" s="372"/>
      <c r="I1117" s="372"/>
      <c r="J1117" s="242" t="s">
        <v>617</v>
      </c>
      <c r="K1117" s="242"/>
      <c r="L1117" s="242"/>
      <c r="M1117" s="347"/>
    </row>
    <row r="1118" spans="1:13">
      <c r="A1118" s="346"/>
      <c r="B1118" s="242"/>
      <c r="C1118" s="242"/>
      <c r="D1118" s="372"/>
      <c r="E1118" s="372"/>
      <c r="F1118" s="372"/>
      <c r="G1118" s="372"/>
      <c r="H1118" s="372"/>
      <c r="I1118" s="372"/>
      <c r="J1118" s="242"/>
      <c r="K1118" s="242"/>
      <c r="L1118" s="242"/>
      <c r="M1118" s="347"/>
    </row>
    <row r="1119" spans="1:13">
      <c r="A1119" s="346"/>
      <c r="B1119" s="242"/>
      <c r="C1119" s="242"/>
      <c r="D1119" s="372"/>
      <c r="E1119" s="372"/>
      <c r="F1119" s="372"/>
      <c r="G1119" s="372"/>
      <c r="H1119" s="372"/>
      <c r="I1119" s="372"/>
      <c r="J1119" s="242"/>
      <c r="K1119" s="242"/>
      <c r="L1119" s="242"/>
      <c r="M1119" s="347"/>
    </row>
    <row r="1120" spans="1:13">
      <c r="A1120" s="346"/>
      <c r="B1120" s="242"/>
      <c r="C1120" s="242"/>
      <c r="D1120" s="372"/>
      <c r="E1120" s="372"/>
      <c r="F1120" s="372"/>
      <c r="G1120" s="372"/>
      <c r="H1120" s="372"/>
      <c r="I1120" s="372"/>
      <c r="J1120" s="242"/>
      <c r="K1120" s="242"/>
      <c r="L1120" s="242"/>
      <c r="M1120" s="347"/>
    </row>
    <row r="1121" spans="1:13">
      <c r="A1121" s="376" t="s">
        <v>618</v>
      </c>
      <c r="B1121" s="377"/>
      <c r="C1121" s="377"/>
      <c r="D1121" s="377"/>
      <c r="E1121" s="377"/>
      <c r="F1121" s="377"/>
      <c r="G1121" s="377"/>
      <c r="H1121" s="378" t="s">
        <v>619</v>
      </c>
      <c r="I1121" s="379"/>
      <c r="J1121" s="379"/>
      <c r="K1121" s="379"/>
      <c r="L1121" s="379"/>
      <c r="M1121" s="380"/>
    </row>
    <row r="1122" spans="1:13">
      <c r="A1122" s="381" t="s">
        <v>620</v>
      </c>
      <c r="B1122" s="377" t="s">
        <v>416</v>
      </c>
      <c r="C1122" s="377"/>
      <c r="D1122" s="382" t="s">
        <v>620</v>
      </c>
      <c r="E1122" s="383"/>
      <c r="F1122" s="377" t="s">
        <v>416</v>
      </c>
      <c r="G1122" s="377"/>
      <c r="H1122" s="384"/>
      <c r="I1122" s="384"/>
      <c r="J1122" s="385" t="s">
        <v>621</v>
      </c>
      <c r="K1122" s="384"/>
      <c r="L1122" s="385" t="s">
        <v>416</v>
      </c>
      <c r="M1122" s="386"/>
    </row>
    <row r="1123" spans="1:13">
      <c r="A1123" s="387" t="s">
        <v>622</v>
      </c>
      <c r="B1123" s="388" t="s">
        <v>623</v>
      </c>
      <c r="C1123" s="388"/>
      <c r="D1123" s="388" t="s">
        <v>624</v>
      </c>
      <c r="E1123" s="388"/>
      <c r="F1123" s="388" t="s">
        <v>625</v>
      </c>
      <c r="G1123" s="388"/>
      <c r="H1123" s="384"/>
      <c r="I1123" s="384"/>
      <c r="J1123" s="389">
        <v>3</v>
      </c>
      <c r="K1123" s="390"/>
      <c r="L1123" s="383" t="s">
        <v>605</v>
      </c>
      <c r="M1123" s="386"/>
    </row>
    <row r="1124" spans="1:13">
      <c r="A1124" s="387" t="s">
        <v>626</v>
      </c>
      <c r="B1124" s="388" t="s">
        <v>627</v>
      </c>
      <c r="C1124" s="388"/>
      <c r="D1124" s="388" t="s">
        <v>628</v>
      </c>
      <c r="E1124" s="388"/>
      <c r="F1124" s="388" t="s">
        <v>629</v>
      </c>
      <c r="G1124" s="388"/>
      <c r="H1124" s="384"/>
      <c r="I1124" s="384"/>
      <c r="J1124" s="389">
        <v>2</v>
      </c>
      <c r="K1124" s="390"/>
      <c r="L1124" s="383" t="s">
        <v>630</v>
      </c>
      <c r="M1124" s="386"/>
    </row>
    <row r="1125" spans="1:13">
      <c r="A1125" s="387" t="s">
        <v>631</v>
      </c>
      <c r="B1125" s="388" t="s">
        <v>632</v>
      </c>
      <c r="C1125" s="388"/>
      <c r="D1125" s="388" t="s">
        <v>633</v>
      </c>
      <c r="E1125" s="388"/>
      <c r="F1125" s="388" t="s">
        <v>634</v>
      </c>
      <c r="G1125" s="388"/>
      <c r="H1125" s="384"/>
      <c r="I1125" s="384"/>
      <c r="J1125" s="389">
        <v>1</v>
      </c>
      <c r="K1125" s="390"/>
      <c r="L1125" s="383" t="s">
        <v>635</v>
      </c>
      <c r="M1125" s="386"/>
    </row>
    <row r="1126" spans="1:13" ht="15.75" thickBot="1">
      <c r="A1126" s="391" t="s">
        <v>636</v>
      </c>
      <c r="B1126" s="392" t="s">
        <v>637</v>
      </c>
      <c r="C1126" s="392"/>
      <c r="D1126" s="392" t="s">
        <v>638</v>
      </c>
      <c r="E1126" s="392"/>
      <c r="F1126" s="392" t="s">
        <v>639</v>
      </c>
      <c r="G1126" s="392"/>
      <c r="H1126" s="393"/>
      <c r="I1126" s="393"/>
      <c r="J1126" s="393"/>
      <c r="K1126" s="393"/>
      <c r="L1126" s="393"/>
      <c r="M1126" s="394"/>
    </row>
    <row r="1127" spans="1:13" ht="15.75" thickBot="1"/>
    <row r="1128" spans="1:13" ht="15.75">
      <c r="A1128" s="320"/>
      <c r="B1128" s="321" t="s">
        <v>558</v>
      </c>
      <c r="C1128" s="321"/>
      <c r="D1128" s="321"/>
      <c r="E1128" s="321"/>
      <c r="F1128" s="321"/>
      <c r="G1128" s="321"/>
      <c r="H1128" s="321"/>
      <c r="I1128" s="322"/>
      <c r="J1128" s="323" t="s">
        <v>559</v>
      </c>
      <c r="K1128" s="321"/>
      <c r="L1128" s="321"/>
      <c r="M1128" s="324"/>
    </row>
    <row r="1129" spans="1:13" ht="21">
      <c r="A1129" s="325" t="s">
        <v>560</v>
      </c>
      <c r="B1129" s="201"/>
      <c r="C1129" s="201"/>
      <c r="D1129" s="201"/>
      <c r="E1129" s="201"/>
      <c r="F1129" s="201"/>
      <c r="G1129" s="201"/>
      <c r="H1129" s="201"/>
      <c r="I1129" s="201"/>
      <c r="J1129" s="201"/>
      <c r="K1129" s="201"/>
      <c r="L1129" s="201"/>
      <c r="M1129" s="202"/>
    </row>
    <row r="1130" spans="1:13" ht="21">
      <c r="A1130" s="326"/>
      <c r="B1130" s="327" t="s">
        <v>561</v>
      </c>
      <c r="C1130" s="327"/>
      <c r="D1130" s="327"/>
      <c r="E1130" s="328"/>
      <c r="F1130" s="297" t="s">
        <v>562</v>
      </c>
      <c r="G1130" s="297"/>
      <c r="H1130" s="329" t="s">
        <v>563</v>
      </c>
      <c r="I1130" s="330"/>
      <c r="J1130" s="331"/>
      <c r="K1130" s="332" t="s">
        <v>564</v>
      </c>
      <c r="L1130" s="10"/>
      <c r="M1130" s="333"/>
    </row>
    <row r="1131" spans="1:13">
      <c r="A1131" s="334" t="s">
        <v>565</v>
      </c>
      <c r="B1131" s="330"/>
      <c r="C1131" s="330"/>
      <c r="D1131" s="330"/>
      <c r="E1131" s="330"/>
      <c r="F1131" s="330"/>
      <c r="G1131" s="330"/>
      <c r="H1131" s="330"/>
      <c r="I1131" s="330"/>
      <c r="J1131" s="330"/>
      <c r="K1131" s="330"/>
      <c r="L1131" s="330"/>
      <c r="M1131" s="335"/>
    </row>
    <row r="1132" spans="1:13">
      <c r="A1132" s="336" t="s">
        <v>566</v>
      </c>
      <c r="B1132" s="337"/>
      <c r="C1132" s="337"/>
      <c r="D1132" s="337"/>
      <c r="E1132" s="337"/>
      <c r="F1132" s="337"/>
      <c r="G1132" s="337"/>
      <c r="H1132" s="337"/>
      <c r="I1132" s="337"/>
      <c r="J1132" s="337"/>
      <c r="K1132" s="337"/>
      <c r="L1132" s="337"/>
      <c r="M1132" s="338"/>
    </row>
    <row r="1133" spans="1:13">
      <c r="A1133" s="339" t="s">
        <v>567</v>
      </c>
      <c r="B1133" s="340"/>
      <c r="C1133" s="341" t="s">
        <v>657</v>
      </c>
      <c r="D1133" s="337"/>
      <c r="E1133" s="337"/>
      <c r="F1133" s="337"/>
      <c r="G1133" s="342"/>
      <c r="H1133" s="148" t="s">
        <v>569</v>
      </c>
      <c r="I1133" s="343"/>
      <c r="J1133" s="197">
        <v>25</v>
      </c>
      <c r="K1133" s="197"/>
      <c r="L1133" s="197"/>
      <c r="M1133" s="198"/>
    </row>
    <row r="1134" spans="1:13">
      <c r="A1134" s="339" t="s">
        <v>570</v>
      </c>
      <c r="B1134" s="340"/>
      <c r="C1134" s="341" t="s">
        <v>3</v>
      </c>
      <c r="D1134" s="337"/>
      <c r="E1134" s="337"/>
      <c r="F1134" s="337"/>
      <c r="G1134" s="342"/>
      <c r="H1134" s="148" t="s">
        <v>571</v>
      </c>
      <c r="I1134" s="343"/>
      <c r="J1134" s="197" t="s">
        <v>301</v>
      </c>
      <c r="K1134" s="197"/>
      <c r="L1134" s="197"/>
      <c r="M1134" s="198"/>
    </row>
    <row r="1135" spans="1:13">
      <c r="A1135" s="339" t="s">
        <v>572</v>
      </c>
      <c r="B1135" s="340"/>
      <c r="C1135" s="344">
        <v>39968</v>
      </c>
      <c r="D1135" s="337"/>
      <c r="E1135" s="337"/>
      <c r="F1135" s="337"/>
      <c r="G1135" s="342"/>
      <c r="H1135" s="148" t="s">
        <v>573</v>
      </c>
      <c r="I1135" s="343"/>
      <c r="J1135" s="197">
        <v>7006209515</v>
      </c>
      <c r="K1135" s="197"/>
      <c r="L1135" s="197"/>
      <c r="M1135" s="198"/>
    </row>
    <row r="1136" spans="1:13">
      <c r="A1136" s="339" t="s">
        <v>574</v>
      </c>
      <c r="B1136" s="340"/>
      <c r="C1136" s="341" t="s">
        <v>658</v>
      </c>
      <c r="D1136" s="337"/>
      <c r="E1136" s="337"/>
      <c r="F1136" s="337"/>
      <c r="G1136" s="342"/>
      <c r="H1136" s="345" t="s">
        <v>466</v>
      </c>
      <c r="I1136" s="197"/>
      <c r="J1136" s="197" t="s">
        <v>304</v>
      </c>
      <c r="K1136" s="197"/>
      <c r="L1136" s="197"/>
      <c r="M1136" s="198"/>
    </row>
    <row r="1137" spans="1:13">
      <c r="A1137" s="346" t="s">
        <v>576</v>
      </c>
      <c r="B1137" s="242"/>
      <c r="C1137" s="242"/>
      <c r="D1137" s="242"/>
      <c r="E1137" s="242"/>
      <c r="F1137" s="242"/>
      <c r="G1137" s="242"/>
      <c r="H1137" s="242"/>
      <c r="I1137" s="242"/>
      <c r="J1137" s="242"/>
      <c r="K1137" s="242"/>
      <c r="L1137" s="242"/>
      <c r="M1137" s="347"/>
    </row>
    <row r="1138" spans="1:13">
      <c r="A1138" s="348" t="s">
        <v>577</v>
      </c>
      <c r="B1138" s="242" t="s">
        <v>578</v>
      </c>
      <c r="C1138" s="242"/>
      <c r="D1138" s="242"/>
      <c r="E1138" s="242"/>
      <c r="F1138" s="242"/>
      <c r="G1138" s="242"/>
      <c r="H1138" s="242" t="s">
        <v>579</v>
      </c>
      <c r="I1138" s="242"/>
      <c r="J1138" s="242"/>
      <c r="K1138" s="242"/>
      <c r="L1138" s="242"/>
      <c r="M1138" s="347"/>
    </row>
    <row r="1139" spans="1:13" ht="30">
      <c r="A1139" s="348"/>
      <c r="B1139" s="349" t="s">
        <v>580</v>
      </c>
      <c r="C1139" s="349" t="s">
        <v>581</v>
      </c>
      <c r="D1139" s="349" t="s">
        <v>582</v>
      </c>
      <c r="E1139" s="349" t="s">
        <v>583</v>
      </c>
      <c r="F1139" s="349">
        <v>100</v>
      </c>
      <c r="G1139" s="350" t="s">
        <v>403</v>
      </c>
      <c r="H1139" s="349" t="s">
        <v>584</v>
      </c>
      <c r="I1139" s="349" t="s">
        <v>581</v>
      </c>
      <c r="J1139" s="349" t="s">
        <v>582</v>
      </c>
      <c r="K1139" s="349" t="s">
        <v>585</v>
      </c>
      <c r="L1139" s="349">
        <v>100</v>
      </c>
      <c r="M1139" s="351" t="s">
        <v>403</v>
      </c>
    </row>
    <row r="1140" spans="1:13">
      <c r="A1140" s="352" t="s">
        <v>417</v>
      </c>
      <c r="B1140" s="150">
        <v>8.5</v>
      </c>
      <c r="C1140" s="150">
        <v>4</v>
      </c>
      <c r="D1140" s="150">
        <v>4.5</v>
      </c>
      <c r="E1140" s="150">
        <v>59.5</v>
      </c>
      <c r="F1140" s="20">
        <f>SUM(B1140:E1140)</f>
        <v>76.5</v>
      </c>
      <c r="G1140" s="150" t="str">
        <f t="shared" ref="G1140:G1144" si="134">IF(F1140&gt;=91,"A1",IF(F1140&gt;=81,"A2",IF(F1140&gt;=71,"B1",IF(F1140&gt;=61,"B2",IF(F1140&gt;=51,"C1",IF(F1140&gt;=41,"C2",IF(F1140&gt;=33,"D","E")))))))</f>
        <v>B1</v>
      </c>
      <c r="H1140" s="150">
        <v>8.25</v>
      </c>
      <c r="I1140" s="150">
        <v>4</v>
      </c>
      <c r="J1140" s="150">
        <v>5</v>
      </c>
      <c r="K1140" s="150">
        <v>66</v>
      </c>
      <c r="L1140" s="20">
        <f>SUM(H1140:K1140)</f>
        <v>83.25</v>
      </c>
      <c r="M1140" s="150" t="str">
        <f t="shared" ref="M1140:M1144" si="135">IF(L1140&gt;=91,"A1",IF(L1140&gt;=81,"A2",IF(L1140&gt;=71,"B1",IF(L1140&gt;=61,"B2",IF(L1140&gt;=51,"C1",IF(L1140&gt;=41,"C2",IF(L1140&gt;=33,"D","E")))))))</f>
        <v>A2</v>
      </c>
    </row>
    <row r="1141" spans="1:13">
      <c r="A1141" s="352" t="s">
        <v>418</v>
      </c>
      <c r="B1141" s="150">
        <v>8.75</v>
      </c>
      <c r="C1141" s="350">
        <v>5</v>
      </c>
      <c r="D1141" s="350">
        <v>4</v>
      </c>
      <c r="E1141" s="150"/>
      <c r="F1141" s="20">
        <f t="shared" ref="F1141:F1143" si="136">SUM(B1141:E1141)</f>
        <v>17.75</v>
      </c>
      <c r="G1141" s="150" t="str">
        <f t="shared" si="134"/>
        <v>E</v>
      </c>
      <c r="H1141" s="150">
        <v>8.25</v>
      </c>
      <c r="I1141" s="150">
        <v>5</v>
      </c>
      <c r="J1141" s="150">
        <v>4</v>
      </c>
      <c r="K1141" s="150">
        <v>63</v>
      </c>
      <c r="L1141" s="20">
        <f t="shared" ref="L1141:L1144" si="137">SUM(H1141:K1141)</f>
        <v>80.25</v>
      </c>
      <c r="M1141" s="150" t="str">
        <f t="shared" si="135"/>
        <v>B1</v>
      </c>
    </row>
    <row r="1142" spans="1:13">
      <c r="A1142" s="352" t="s">
        <v>586</v>
      </c>
      <c r="B1142" s="150">
        <v>8.5</v>
      </c>
      <c r="C1142" s="150">
        <v>5</v>
      </c>
      <c r="D1142" s="150">
        <v>5</v>
      </c>
      <c r="E1142" s="150">
        <v>64.5</v>
      </c>
      <c r="F1142" s="20">
        <f t="shared" si="136"/>
        <v>83</v>
      </c>
      <c r="G1142" s="150" t="str">
        <f t="shared" si="134"/>
        <v>A2</v>
      </c>
      <c r="H1142" s="150">
        <v>9.75</v>
      </c>
      <c r="I1142" s="150">
        <v>5</v>
      </c>
      <c r="J1142" s="150">
        <v>5</v>
      </c>
      <c r="K1142" s="150">
        <v>68</v>
      </c>
      <c r="L1142" s="20">
        <f t="shared" si="137"/>
        <v>87.75</v>
      </c>
      <c r="M1142" s="150" t="str">
        <f t="shared" si="135"/>
        <v>A2</v>
      </c>
    </row>
    <row r="1143" spans="1:13">
      <c r="A1143" s="352" t="s">
        <v>420</v>
      </c>
      <c r="B1143" s="150">
        <v>7.5</v>
      </c>
      <c r="C1143" s="150">
        <v>3</v>
      </c>
      <c r="D1143" s="150">
        <v>5</v>
      </c>
      <c r="E1143" s="150">
        <v>65.5</v>
      </c>
      <c r="F1143" s="20">
        <f t="shared" si="136"/>
        <v>81</v>
      </c>
      <c r="G1143" s="150" t="str">
        <f t="shared" si="134"/>
        <v>A2</v>
      </c>
      <c r="H1143" s="150">
        <v>8.25</v>
      </c>
      <c r="I1143" s="150">
        <v>4</v>
      </c>
      <c r="J1143" s="150">
        <v>5</v>
      </c>
      <c r="K1143" s="121">
        <v>66.5</v>
      </c>
      <c r="L1143" s="20">
        <f t="shared" si="137"/>
        <v>83.75</v>
      </c>
      <c r="M1143" s="150" t="str">
        <f t="shared" si="135"/>
        <v>A2</v>
      </c>
    </row>
    <row r="1144" spans="1:13">
      <c r="A1144" s="352" t="s">
        <v>470</v>
      </c>
      <c r="B1144" s="150">
        <v>9</v>
      </c>
      <c r="C1144" s="150">
        <v>5</v>
      </c>
      <c r="D1144" s="150">
        <v>5</v>
      </c>
      <c r="E1144" s="150"/>
      <c r="F1144" s="20">
        <f t="shared" ref="F1144" si="138">(B1144+C1144+D1144+E1144)</f>
        <v>19</v>
      </c>
      <c r="G1144" s="150" t="str">
        <f t="shared" si="134"/>
        <v>E</v>
      </c>
      <c r="H1144" s="150">
        <v>9.5</v>
      </c>
      <c r="I1144" s="150">
        <v>5</v>
      </c>
      <c r="J1144" s="150">
        <v>5</v>
      </c>
      <c r="K1144" s="150">
        <v>71.5</v>
      </c>
      <c r="L1144" s="20">
        <f t="shared" si="137"/>
        <v>91</v>
      </c>
      <c r="M1144" s="150" t="str">
        <f t="shared" si="135"/>
        <v>A1</v>
      </c>
    </row>
    <row r="1145" spans="1:13">
      <c r="A1145" s="352" t="s">
        <v>587</v>
      </c>
      <c r="B1145" s="6"/>
      <c r="C1145" s="6"/>
      <c r="D1145" s="6"/>
      <c r="E1145" s="357">
        <v>46</v>
      </c>
      <c r="F1145" s="121"/>
      <c r="G1145" s="6"/>
      <c r="H1145" s="6"/>
      <c r="I1145" s="6"/>
      <c r="J1145" s="6"/>
      <c r="K1145" s="150">
        <v>49</v>
      </c>
      <c r="L1145" s="6"/>
      <c r="M1145" s="358"/>
    </row>
    <row r="1146" spans="1:13" ht="26.25">
      <c r="A1146" s="10" t="s">
        <v>588</v>
      </c>
      <c r="B1146" s="10"/>
      <c r="C1146" s="359" t="s">
        <v>589</v>
      </c>
      <c r="D1146" s="360">
        <f>(F1140+F1141+F1142+F1143+F1144)</f>
        <v>277.25</v>
      </c>
      <c r="E1146" s="360"/>
      <c r="F1146" s="359" t="s">
        <v>590</v>
      </c>
      <c r="G1146" s="360">
        <f>(D1146/500)*100</f>
        <v>55.45</v>
      </c>
      <c r="H1146" s="360"/>
      <c r="I1146" s="361"/>
      <c r="J1146" s="362" t="s">
        <v>591</v>
      </c>
      <c r="K1146" s="362"/>
      <c r="L1146" s="242" t="str">
        <f>IF(G1146&gt;=91,"A1",IF(G1146&gt;=81,"A2",IF(G1146&gt;=71,"B1",IF(G1146&gt;=61,"B2",IF(G1146&gt;=51,"C1",IF(G1146&gt;=41,"C2",IF(G1146&gt;=33,"D","E")))))))</f>
        <v>C1</v>
      </c>
      <c r="M1146" s="242" t="str">
        <f t="shared" ref="M1146:M1148" si="139">IF(K1146&gt;=91,"A1",IF(K1146&gt;=81,"A2",IF(K1146&gt;=71,"B1",IF(K1146&gt;=61,"B2",IF(K1146&gt;=51,"C1",IF(K1146&gt;=41,"C2",IF(K1146&gt;=33,"D","E")))))))</f>
        <v>E</v>
      </c>
    </row>
    <row r="1147" spans="1:13" ht="26.25">
      <c r="A1147" s="363" t="s">
        <v>592</v>
      </c>
      <c r="B1147" s="10"/>
      <c r="C1147" s="359" t="s">
        <v>593</v>
      </c>
      <c r="D1147" s="360">
        <f>(L1140+L1141+L1142+L1143+L1144)</f>
        <v>426</v>
      </c>
      <c r="E1147" s="360"/>
      <c r="F1147" s="359" t="s">
        <v>594</v>
      </c>
      <c r="G1147" s="360">
        <f>D1147/500*100</f>
        <v>85.2</v>
      </c>
      <c r="H1147" s="364"/>
      <c r="I1147" s="365"/>
      <c r="J1147" s="362" t="s">
        <v>595</v>
      </c>
      <c r="K1147" s="362"/>
      <c r="L1147" s="242" t="str">
        <f>IF(G1147&gt;=91,"A1",IF(G1147&gt;=81,"A2",IF(G1147&gt;=71,"B1",IF(G1147&gt;=61,"B2",IF(G1147&gt;=51,"C1",IF(G1147&gt;=41,"C2",IF(G1147&gt;=33,"D","E")))))))</f>
        <v>A2</v>
      </c>
      <c r="M1147" s="242" t="str">
        <f t="shared" si="139"/>
        <v>E</v>
      </c>
    </row>
    <row r="1148" spans="1:13">
      <c r="A1148" s="366" t="s">
        <v>596</v>
      </c>
      <c r="B1148" s="366"/>
      <c r="C1148" s="366">
        <f>(D1146+D1147)</f>
        <v>703.25</v>
      </c>
      <c r="D1148" s="367"/>
      <c r="E1148" s="367"/>
      <c r="F1148" s="366" t="s">
        <v>597</v>
      </c>
      <c r="G1148" s="366"/>
      <c r="H1148" s="366"/>
      <c r="I1148" s="368">
        <f>(C1148/1000)*100</f>
        <v>70.325000000000003</v>
      </c>
      <c r="J1148" s="366" t="s">
        <v>598</v>
      </c>
      <c r="K1148" s="366"/>
      <c r="L1148" s="367" t="str">
        <f>IF(I1148&gt;=91,"A1",IF(I1148&gt;=81,"A2",IF(I1148&gt;=71,"B1",IF(I1148&gt;=61,"B2",IF(I1148&gt;=51,"C1",IF(I1148&gt;=41,"C2",IF(I1148&gt;=33,"D","E")))))))</f>
        <v>B2</v>
      </c>
      <c r="M1148" s="367" t="str">
        <f t="shared" si="139"/>
        <v>E</v>
      </c>
    </row>
    <row r="1149" spans="1:13">
      <c r="A1149" s="369" t="s">
        <v>599</v>
      </c>
      <c r="B1149" s="370"/>
      <c r="C1149" s="370"/>
      <c r="D1149" s="370"/>
      <c r="E1149" s="370"/>
      <c r="F1149" s="370"/>
      <c r="G1149" s="370"/>
      <c r="H1149" s="370"/>
      <c r="I1149" s="370"/>
      <c r="J1149" s="370"/>
      <c r="K1149" s="370"/>
      <c r="L1149" s="370"/>
      <c r="M1149" s="371"/>
    </row>
    <row r="1150" spans="1:13">
      <c r="A1150" s="346" t="s">
        <v>600</v>
      </c>
      <c r="B1150" s="242"/>
      <c r="C1150" s="242"/>
      <c r="D1150" s="242"/>
      <c r="E1150" s="242"/>
      <c r="F1150" s="242"/>
      <c r="G1150" s="242"/>
      <c r="H1150" s="242"/>
      <c r="I1150" s="242"/>
      <c r="J1150" s="242"/>
      <c r="K1150" s="242"/>
      <c r="L1150" s="242"/>
      <c r="M1150" s="347"/>
    </row>
    <row r="1151" spans="1:13">
      <c r="A1151" s="346" t="s">
        <v>601</v>
      </c>
      <c r="B1151" s="242"/>
      <c r="C1151" s="242"/>
      <c r="D1151" s="242"/>
      <c r="E1151" s="242"/>
      <c r="F1151" s="242" t="s">
        <v>602</v>
      </c>
      <c r="G1151" s="242"/>
      <c r="H1151" s="242"/>
      <c r="I1151" s="242"/>
      <c r="J1151" s="242"/>
      <c r="K1151" s="242" t="s">
        <v>603</v>
      </c>
      <c r="L1151" s="242"/>
      <c r="M1151" s="347"/>
    </row>
    <row r="1152" spans="1:13">
      <c r="A1152" s="345" t="s">
        <v>604</v>
      </c>
      <c r="B1152" s="197"/>
      <c r="C1152" s="197"/>
      <c r="D1152" s="197"/>
      <c r="E1152" s="197"/>
      <c r="F1152" s="242" t="s">
        <v>605</v>
      </c>
      <c r="G1152" s="242"/>
      <c r="H1152" s="242"/>
      <c r="I1152" s="242"/>
      <c r="J1152" s="242"/>
      <c r="K1152" s="242" t="s">
        <v>605</v>
      </c>
      <c r="L1152" s="242"/>
      <c r="M1152" s="347"/>
    </row>
    <row r="1153" spans="1:13">
      <c r="A1153" s="346" t="s">
        <v>606</v>
      </c>
      <c r="B1153" s="242"/>
      <c r="C1153" s="242"/>
      <c r="D1153" s="242"/>
      <c r="E1153" s="242"/>
      <c r="F1153" s="242"/>
      <c r="G1153" s="242"/>
      <c r="H1153" s="242"/>
      <c r="I1153" s="242"/>
      <c r="J1153" s="242"/>
      <c r="K1153" s="242"/>
      <c r="L1153" s="242"/>
      <c r="M1153" s="347"/>
    </row>
    <row r="1154" spans="1:13">
      <c r="A1154" s="346" t="s">
        <v>601</v>
      </c>
      <c r="B1154" s="242"/>
      <c r="C1154" s="242"/>
      <c r="D1154" s="242"/>
      <c r="E1154" s="242"/>
      <c r="F1154" s="242" t="s">
        <v>602</v>
      </c>
      <c r="G1154" s="242"/>
      <c r="H1154" s="242"/>
      <c r="I1154" s="242"/>
      <c r="J1154" s="242"/>
      <c r="K1154" s="242" t="s">
        <v>603</v>
      </c>
      <c r="L1154" s="242"/>
      <c r="M1154" s="347"/>
    </row>
    <row r="1155" spans="1:13">
      <c r="A1155" s="339" t="s">
        <v>607</v>
      </c>
      <c r="B1155" s="340"/>
      <c r="C1155" s="340"/>
      <c r="D1155" s="340"/>
      <c r="E1155" s="340"/>
      <c r="F1155" s="242" t="s">
        <v>630</v>
      </c>
      <c r="G1155" s="242"/>
      <c r="H1155" s="242"/>
      <c r="I1155" s="242"/>
      <c r="J1155" s="242"/>
      <c r="K1155" s="242" t="s">
        <v>630</v>
      </c>
      <c r="L1155" s="242"/>
      <c r="M1155" s="347"/>
    </row>
    <row r="1156" spans="1:13">
      <c r="A1156" s="339" t="s">
        <v>608</v>
      </c>
      <c r="B1156" s="340"/>
      <c r="C1156" s="340"/>
      <c r="D1156" s="340"/>
      <c r="E1156" s="340"/>
      <c r="F1156" s="242" t="s">
        <v>605</v>
      </c>
      <c r="G1156" s="242"/>
      <c r="H1156" s="242"/>
      <c r="I1156" s="242"/>
      <c r="J1156" s="242"/>
      <c r="K1156" s="242" t="s">
        <v>605</v>
      </c>
      <c r="L1156" s="242"/>
      <c r="M1156" s="347"/>
    </row>
    <row r="1157" spans="1:13">
      <c r="A1157" s="336" t="s">
        <v>609</v>
      </c>
      <c r="B1157" s="337"/>
      <c r="C1157" s="337"/>
      <c r="D1157" s="337"/>
      <c r="E1157" s="342"/>
      <c r="F1157" s="329" t="s">
        <v>605</v>
      </c>
      <c r="G1157" s="330"/>
      <c r="H1157" s="330"/>
      <c r="I1157" s="330"/>
      <c r="J1157" s="331"/>
      <c r="K1157" s="329" t="s">
        <v>605</v>
      </c>
      <c r="L1157" s="330"/>
      <c r="M1157" s="335"/>
    </row>
    <row r="1158" spans="1:13">
      <c r="A1158" s="336" t="s">
        <v>610</v>
      </c>
      <c r="B1158" s="337"/>
      <c r="C1158" s="337"/>
      <c r="D1158" s="337"/>
      <c r="E1158" s="342"/>
      <c r="F1158" s="329" t="s">
        <v>605</v>
      </c>
      <c r="G1158" s="330"/>
      <c r="H1158" s="330"/>
      <c r="I1158" s="330"/>
      <c r="J1158" s="331"/>
      <c r="K1158" s="329" t="s">
        <v>605</v>
      </c>
      <c r="L1158" s="330"/>
      <c r="M1158" s="335"/>
    </row>
    <row r="1159" spans="1:13">
      <c r="A1159" s="346" t="s">
        <v>611</v>
      </c>
      <c r="B1159" s="242"/>
      <c r="C1159" s="242"/>
      <c r="D1159" s="242"/>
      <c r="E1159" s="242"/>
      <c r="F1159" s="242"/>
      <c r="G1159" s="242"/>
      <c r="H1159" s="242"/>
      <c r="I1159" s="242"/>
      <c r="J1159" s="242"/>
      <c r="K1159" s="242"/>
      <c r="L1159" s="242"/>
      <c r="M1159" s="347"/>
    </row>
    <row r="1160" spans="1:13">
      <c r="A1160" s="346" t="s">
        <v>601</v>
      </c>
      <c r="B1160" s="242"/>
      <c r="C1160" s="242"/>
      <c r="D1160" s="242"/>
      <c r="E1160" s="242"/>
      <c r="F1160" s="242" t="s">
        <v>602</v>
      </c>
      <c r="G1160" s="242"/>
      <c r="H1160" s="242"/>
      <c r="I1160" s="242"/>
      <c r="J1160" s="242"/>
      <c r="K1160" s="242" t="s">
        <v>603</v>
      </c>
      <c r="L1160" s="242"/>
      <c r="M1160" s="347"/>
    </row>
    <row r="1161" spans="1:13">
      <c r="A1161" s="345" t="s">
        <v>555</v>
      </c>
      <c r="B1161" s="197"/>
      <c r="C1161" s="197"/>
      <c r="D1161" s="197"/>
      <c r="E1161" s="197"/>
      <c r="F1161" s="197"/>
      <c r="G1161" s="372">
        <v>171</v>
      </c>
      <c r="H1161" s="372"/>
      <c r="I1161" s="372"/>
      <c r="J1161" s="372"/>
      <c r="K1161" s="372"/>
      <c r="L1161" s="372"/>
      <c r="M1161" s="373"/>
    </row>
    <row r="1162" spans="1:13">
      <c r="A1162" s="352" t="s">
        <v>612</v>
      </c>
      <c r="B1162" s="329" t="s">
        <v>640</v>
      </c>
      <c r="C1162" s="330"/>
      <c r="D1162" s="330"/>
      <c r="E1162" s="330"/>
      <c r="F1162" s="330"/>
      <c r="G1162" s="330"/>
      <c r="H1162" s="330"/>
      <c r="I1162" s="330"/>
      <c r="J1162" s="330"/>
      <c r="K1162" s="330"/>
      <c r="L1162" s="330"/>
      <c r="M1162" s="335"/>
    </row>
    <row r="1163" spans="1:13">
      <c r="A1163" s="352" t="s">
        <v>614</v>
      </c>
      <c r="B1163" s="329" t="s">
        <v>641</v>
      </c>
      <c r="C1163" s="374"/>
      <c r="D1163" s="374"/>
      <c r="E1163" s="374"/>
      <c r="F1163" s="374"/>
      <c r="G1163" s="374"/>
      <c r="H1163" s="374"/>
      <c r="I1163" s="374"/>
      <c r="J1163" s="374"/>
      <c r="K1163" s="374"/>
      <c r="L1163" s="374"/>
      <c r="M1163" s="375"/>
    </row>
    <row r="1164" spans="1:13">
      <c r="A1164" s="346" t="s">
        <v>616</v>
      </c>
      <c r="B1164" s="242"/>
      <c r="C1164" s="242"/>
      <c r="D1164" s="372"/>
      <c r="E1164" s="372"/>
      <c r="F1164" s="372"/>
      <c r="G1164" s="372"/>
      <c r="H1164" s="372"/>
      <c r="I1164" s="372"/>
      <c r="J1164" s="242" t="s">
        <v>617</v>
      </c>
      <c r="K1164" s="242"/>
      <c r="L1164" s="242"/>
      <c r="M1164" s="347"/>
    </row>
    <row r="1165" spans="1:13">
      <c r="A1165" s="346"/>
      <c r="B1165" s="242"/>
      <c r="C1165" s="242"/>
      <c r="D1165" s="372"/>
      <c r="E1165" s="372"/>
      <c r="F1165" s="372"/>
      <c r="G1165" s="372"/>
      <c r="H1165" s="372"/>
      <c r="I1165" s="372"/>
      <c r="J1165" s="242"/>
      <c r="K1165" s="242"/>
      <c r="L1165" s="242"/>
      <c r="M1165" s="347"/>
    </row>
    <row r="1166" spans="1:13">
      <c r="A1166" s="346"/>
      <c r="B1166" s="242"/>
      <c r="C1166" s="242"/>
      <c r="D1166" s="372"/>
      <c r="E1166" s="372"/>
      <c r="F1166" s="372"/>
      <c r="G1166" s="372"/>
      <c r="H1166" s="372"/>
      <c r="I1166" s="372"/>
      <c r="J1166" s="242"/>
      <c r="K1166" s="242"/>
      <c r="L1166" s="242"/>
      <c r="M1166" s="347"/>
    </row>
    <row r="1167" spans="1:13">
      <c r="A1167" s="346"/>
      <c r="B1167" s="242"/>
      <c r="C1167" s="242"/>
      <c r="D1167" s="372"/>
      <c r="E1167" s="372"/>
      <c r="F1167" s="372"/>
      <c r="G1167" s="372"/>
      <c r="H1167" s="372"/>
      <c r="I1167" s="372"/>
      <c r="J1167" s="242"/>
      <c r="K1167" s="242"/>
      <c r="L1167" s="242"/>
      <c r="M1167" s="347"/>
    </row>
    <row r="1168" spans="1:13">
      <c r="A1168" s="376" t="s">
        <v>618</v>
      </c>
      <c r="B1168" s="377"/>
      <c r="C1168" s="377"/>
      <c r="D1168" s="377"/>
      <c r="E1168" s="377"/>
      <c r="F1168" s="377"/>
      <c r="G1168" s="377"/>
      <c r="H1168" s="378" t="s">
        <v>619</v>
      </c>
      <c r="I1168" s="379"/>
      <c r="J1168" s="379"/>
      <c r="K1168" s="379"/>
      <c r="L1168" s="379"/>
      <c r="M1168" s="380"/>
    </row>
    <row r="1169" spans="1:13">
      <c r="A1169" s="381" t="s">
        <v>620</v>
      </c>
      <c r="B1169" s="377" t="s">
        <v>416</v>
      </c>
      <c r="C1169" s="377"/>
      <c r="D1169" s="382" t="s">
        <v>620</v>
      </c>
      <c r="E1169" s="383"/>
      <c r="F1169" s="377" t="s">
        <v>416</v>
      </c>
      <c r="G1169" s="377"/>
      <c r="H1169" s="384"/>
      <c r="I1169" s="384"/>
      <c r="J1169" s="385" t="s">
        <v>621</v>
      </c>
      <c r="K1169" s="384"/>
      <c r="L1169" s="385" t="s">
        <v>416</v>
      </c>
      <c r="M1169" s="386"/>
    </row>
    <row r="1170" spans="1:13">
      <c r="A1170" s="387" t="s">
        <v>622</v>
      </c>
      <c r="B1170" s="388" t="s">
        <v>623</v>
      </c>
      <c r="C1170" s="388"/>
      <c r="D1170" s="388" t="s">
        <v>624</v>
      </c>
      <c r="E1170" s="388"/>
      <c r="F1170" s="388" t="s">
        <v>625</v>
      </c>
      <c r="G1170" s="388"/>
      <c r="H1170" s="384"/>
      <c r="I1170" s="384"/>
      <c r="J1170" s="389">
        <v>3</v>
      </c>
      <c r="K1170" s="390"/>
      <c r="L1170" s="383" t="s">
        <v>605</v>
      </c>
      <c r="M1170" s="386"/>
    </row>
    <row r="1171" spans="1:13">
      <c r="A1171" s="387" t="s">
        <v>626</v>
      </c>
      <c r="B1171" s="388" t="s">
        <v>627</v>
      </c>
      <c r="C1171" s="388"/>
      <c r="D1171" s="388" t="s">
        <v>628</v>
      </c>
      <c r="E1171" s="388"/>
      <c r="F1171" s="388" t="s">
        <v>629</v>
      </c>
      <c r="G1171" s="388"/>
      <c r="H1171" s="384"/>
      <c r="I1171" s="384"/>
      <c r="J1171" s="389">
        <v>2</v>
      </c>
      <c r="K1171" s="390"/>
      <c r="L1171" s="383" t="s">
        <v>630</v>
      </c>
      <c r="M1171" s="386"/>
    </row>
    <row r="1172" spans="1:13">
      <c r="A1172" s="387" t="s">
        <v>631</v>
      </c>
      <c r="B1172" s="388" t="s">
        <v>632</v>
      </c>
      <c r="C1172" s="388"/>
      <c r="D1172" s="388" t="s">
        <v>633</v>
      </c>
      <c r="E1172" s="388"/>
      <c r="F1172" s="388" t="s">
        <v>634</v>
      </c>
      <c r="G1172" s="388"/>
      <c r="H1172" s="384"/>
      <c r="I1172" s="384"/>
      <c r="J1172" s="389">
        <v>1</v>
      </c>
      <c r="K1172" s="390"/>
      <c r="L1172" s="383" t="s">
        <v>635</v>
      </c>
      <c r="M1172" s="386"/>
    </row>
    <row r="1173" spans="1:13" ht="15.75" thickBot="1">
      <c r="A1173" s="391" t="s">
        <v>636</v>
      </c>
      <c r="B1173" s="392" t="s">
        <v>637</v>
      </c>
      <c r="C1173" s="392"/>
      <c r="D1173" s="392" t="s">
        <v>638</v>
      </c>
      <c r="E1173" s="392"/>
      <c r="F1173" s="392" t="s">
        <v>639</v>
      </c>
      <c r="G1173" s="392"/>
      <c r="H1173" s="393"/>
      <c r="I1173" s="393"/>
      <c r="J1173" s="393"/>
      <c r="K1173" s="393"/>
      <c r="L1173" s="393"/>
      <c r="M1173" s="394"/>
    </row>
    <row r="1174" spans="1:13" ht="15.75" thickBot="1"/>
    <row r="1175" spans="1:13" ht="15.75">
      <c r="A1175" s="320"/>
      <c r="B1175" s="321" t="s">
        <v>558</v>
      </c>
      <c r="C1175" s="321"/>
      <c r="D1175" s="321"/>
      <c r="E1175" s="321"/>
      <c r="F1175" s="321"/>
      <c r="G1175" s="321"/>
      <c r="H1175" s="321"/>
      <c r="I1175" s="322"/>
      <c r="J1175" s="323" t="s">
        <v>559</v>
      </c>
      <c r="K1175" s="321"/>
      <c r="L1175" s="321"/>
      <c r="M1175" s="324"/>
    </row>
    <row r="1176" spans="1:13" ht="21">
      <c r="A1176" s="325" t="s">
        <v>560</v>
      </c>
      <c r="B1176" s="201"/>
      <c r="C1176" s="201"/>
      <c r="D1176" s="201"/>
      <c r="E1176" s="201"/>
      <c r="F1176" s="201"/>
      <c r="G1176" s="201"/>
      <c r="H1176" s="201"/>
      <c r="I1176" s="201"/>
      <c r="J1176" s="201"/>
      <c r="K1176" s="201"/>
      <c r="L1176" s="201"/>
      <c r="M1176" s="202"/>
    </row>
    <row r="1177" spans="1:13" ht="21">
      <c r="A1177" s="326"/>
      <c r="B1177" s="327" t="s">
        <v>561</v>
      </c>
      <c r="C1177" s="327"/>
      <c r="D1177" s="327"/>
      <c r="E1177" s="328"/>
      <c r="F1177" s="297" t="s">
        <v>562</v>
      </c>
      <c r="G1177" s="297"/>
      <c r="H1177" s="329" t="s">
        <v>563</v>
      </c>
      <c r="I1177" s="330"/>
      <c r="J1177" s="331"/>
      <c r="K1177" s="332" t="s">
        <v>564</v>
      </c>
      <c r="L1177" s="10"/>
      <c r="M1177" s="333"/>
    </row>
    <row r="1178" spans="1:13">
      <c r="A1178" s="334" t="s">
        <v>565</v>
      </c>
      <c r="B1178" s="330"/>
      <c r="C1178" s="330"/>
      <c r="D1178" s="330"/>
      <c r="E1178" s="330"/>
      <c r="F1178" s="330"/>
      <c r="G1178" s="330"/>
      <c r="H1178" s="330"/>
      <c r="I1178" s="330"/>
      <c r="J1178" s="330"/>
      <c r="K1178" s="330"/>
      <c r="L1178" s="330"/>
      <c r="M1178" s="335"/>
    </row>
    <row r="1179" spans="1:13">
      <c r="A1179" s="336" t="s">
        <v>566</v>
      </c>
      <c r="B1179" s="337"/>
      <c r="C1179" s="337"/>
      <c r="D1179" s="337"/>
      <c r="E1179" s="337"/>
      <c r="F1179" s="337"/>
      <c r="G1179" s="337"/>
      <c r="H1179" s="337"/>
      <c r="I1179" s="337"/>
      <c r="J1179" s="337"/>
      <c r="K1179" s="337"/>
      <c r="L1179" s="337"/>
      <c r="M1179" s="338"/>
    </row>
    <row r="1180" spans="1:13">
      <c r="A1180" s="339" t="s">
        <v>567</v>
      </c>
      <c r="B1180" s="340"/>
      <c r="C1180" s="341" t="s">
        <v>309</v>
      </c>
      <c r="D1180" s="337"/>
      <c r="E1180" s="337"/>
      <c r="F1180" s="337"/>
      <c r="G1180" s="342"/>
      <c r="H1180" s="148" t="s">
        <v>569</v>
      </c>
      <c r="I1180" s="343"/>
      <c r="J1180" s="197">
        <v>26</v>
      </c>
      <c r="K1180" s="197"/>
      <c r="L1180" s="197"/>
      <c r="M1180" s="198"/>
    </row>
    <row r="1181" spans="1:13">
      <c r="A1181" s="339" t="s">
        <v>570</v>
      </c>
      <c r="B1181" s="340"/>
      <c r="C1181" s="341" t="s">
        <v>3</v>
      </c>
      <c r="D1181" s="337"/>
      <c r="E1181" s="337"/>
      <c r="F1181" s="337"/>
      <c r="G1181" s="342"/>
      <c r="H1181" s="148" t="s">
        <v>571</v>
      </c>
      <c r="I1181" s="343"/>
      <c r="J1181" s="197" t="s">
        <v>311</v>
      </c>
      <c r="K1181" s="197"/>
      <c r="L1181" s="197"/>
      <c r="M1181" s="198"/>
    </row>
    <row r="1182" spans="1:13">
      <c r="A1182" s="339" t="s">
        <v>572</v>
      </c>
      <c r="B1182" s="340"/>
      <c r="C1182" s="344" t="s">
        <v>314</v>
      </c>
      <c r="D1182" s="337"/>
      <c r="E1182" s="337"/>
      <c r="F1182" s="337"/>
      <c r="G1182" s="342"/>
      <c r="H1182" s="148" t="s">
        <v>573</v>
      </c>
      <c r="I1182" s="343"/>
      <c r="J1182" s="197">
        <v>6005068375</v>
      </c>
      <c r="K1182" s="197"/>
      <c r="L1182" s="197"/>
      <c r="M1182" s="198"/>
    </row>
    <row r="1183" spans="1:13">
      <c r="A1183" s="339" t="s">
        <v>574</v>
      </c>
      <c r="B1183" s="340"/>
      <c r="C1183" s="341" t="s">
        <v>315</v>
      </c>
      <c r="D1183" s="337"/>
      <c r="E1183" s="337"/>
      <c r="F1183" s="337"/>
      <c r="G1183" s="342"/>
      <c r="H1183" s="345" t="s">
        <v>466</v>
      </c>
      <c r="I1183" s="197"/>
      <c r="J1183" s="197" t="s">
        <v>316</v>
      </c>
      <c r="K1183" s="197"/>
      <c r="L1183" s="197"/>
      <c r="M1183" s="198"/>
    </row>
    <row r="1184" spans="1:13">
      <c r="A1184" s="346" t="s">
        <v>576</v>
      </c>
      <c r="B1184" s="242"/>
      <c r="C1184" s="242"/>
      <c r="D1184" s="242"/>
      <c r="E1184" s="242"/>
      <c r="F1184" s="242"/>
      <c r="G1184" s="242"/>
      <c r="H1184" s="242"/>
      <c r="I1184" s="242"/>
      <c r="J1184" s="242"/>
      <c r="K1184" s="242"/>
      <c r="L1184" s="242"/>
      <c r="M1184" s="347"/>
    </row>
    <row r="1185" spans="1:13">
      <c r="A1185" s="348" t="s">
        <v>577</v>
      </c>
      <c r="B1185" s="242" t="s">
        <v>578</v>
      </c>
      <c r="C1185" s="242"/>
      <c r="D1185" s="242"/>
      <c r="E1185" s="242"/>
      <c r="F1185" s="242"/>
      <c r="G1185" s="242"/>
      <c r="H1185" s="242" t="s">
        <v>579</v>
      </c>
      <c r="I1185" s="242"/>
      <c r="J1185" s="242"/>
      <c r="K1185" s="242"/>
      <c r="L1185" s="242"/>
      <c r="M1185" s="347"/>
    </row>
    <row r="1186" spans="1:13" ht="30">
      <c r="A1186" s="348"/>
      <c r="B1186" s="349" t="s">
        <v>580</v>
      </c>
      <c r="C1186" s="349" t="s">
        <v>581</v>
      </c>
      <c r="D1186" s="349" t="s">
        <v>582</v>
      </c>
      <c r="E1186" s="349" t="s">
        <v>583</v>
      </c>
      <c r="F1186" s="349">
        <v>100</v>
      </c>
      <c r="G1186" s="350" t="s">
        <v>403</v>
      </c>
      <c r="H1186" s="349" t="s">
        <v>584</v>
      </c>
      <c r="I1186" s="349" t="s">
        <v>581</v>
      </c>
      <c r="J1186" s="349" t="s">
        <v>582</v>
      </c>
      <c r="K1186" s="349" t="s">
        <v>585</v>
      </c>
      <c r="L1186" s="349">
        <v>100</v>
      </c>
      <c r="M1186" s="351" t="s">
        <v>403</v>
      </c>
    </row>
    <row r="1187" spans="1:13">
      <c r="A1187" s="352" t="s">
        <v>417</v>
      </c>
      <c r="B1187" s="150">
        <v>9.25</v>
      </c>
      <c r="C1187" s="150">
        <v>5</v>
      </c>
      <c r="D1187" s="150">
        <v>5</v>
      </c>
      <c r="E1187" s="150">
        <v>68.5</v>
      </c>
      <c r="F1187" s="20">
        <f>SUM(B1187:E1187)</f>
        <v>87.75</v>
      </c>
      <c r="G1187" s="150" t="str">
        <f t="shared" ref="G1187" si="140">IF(F1187&gt;=91,"A1",IF(F1187&gt;=81,"A2",IF(F1187&gt;=71,"B1",IF(F1187&gt;=61,"B2",IF(F1187&gt;=51,"C1",IF(F1187&gt;=41,"C2",IF(F1187&gt;=33,"D","E")))))))</f>
        <v>A2</v>
      </c>
      <c r="H1187" s="150">
        <v>8.5</v>
      </c>
      <c r="I1187" s="150">
        <v>5</v>
      </c>
      <c r="J1187" s="150">
        <v>5</v>
      </c>
      <c r="K1187" s="150">
        <v>69.5</v>
      </c>
      <c r="L1187" s="20">
        <f>SUM(H1187:K1187)</f>
        <v>88</v>
      </c>
      <c r="M1187" s="150" t="str">
        <f t="shared" ref="M1187:M1191" si="141">IF(L1187&gt;=91,"A1",IF(L1187&gt;=81,"A2",IF(L1187&gt;=71,"B1",IF(L1187&gt;=61,"B2",IF(L1187&gt;=51,"C1",IF(L1187&gt;=41,"C2",IF(L1187&gt;=33,"D","E")))))))</f>
        <v>A2</v>
      </c>
    </row>
    <row r="1188" spans="1:13">
      <c r="A1188" s="352" t="s">
        <v>418</v>
      </c>
      <c r="B1188" s="150">
        <v>8.25</v>
      </c>
      <c r="C1188" s="350">
        <v>5</v>
      </c>
      <c r="D1188" s="350">
        <v>5</v>
      </c>
      <c r="E1188" s="150">
        <v>67</v>
      </c>
      <c r="F1188" s="20">
        <f t="shared" ref="F1188:F1191" si="142">SUM(B1188:E1188)</f>
        <v>85.25</v>
      </c>
      <c r="G1188" s="6"/>
      <c r="H1188" s="150">
        <v>8.5</v>
      </c>
      <c r="I1188" s="150">
        <v>5</v>
      </c>
      <c r="J1188" s="150">
        <v>5</v>
      </c>
      <c r="K1188" s="150">
        <v>71.5</v>
      </c>
      <c r="L1188" s="20">
        <f t="shared" ref="L1188:L1191" si="143">SUM(H1188:K1188)</f>
        <v>90</v>
      </c>
      <c r="M1188" s="150" t="str">
        <f t="shared" si="141"/>
        <v>A2</v>
      </c>
    </row>
    <row r="1189" spans="1:13">
      <c r="A1189" s="352" t="s">
        <v>586</v>
      </c>
      <c r="B1189" s="150">
        <v>9.5</v>
      </c>
      <c r="C1189" s="150">
        <v>5</v>
      </c>
      <c r="D1189" s="150">
        <v>5</v>
      </c>
      <c r="E1189" s="150">
        <v>58</v>
      </c>
      <c r="F1189" s="20">
        <f t="shared" si="142"/>
        <v>77.5</v>
      </c>
      <c r="G1189" s="6"/>
      <c r="H1189" s="150">
        <v>9</v>
      </c>
      <c r="I1189" s="150">
        <v>5</v>
      </c>
      <c r="J1189" s="150">
        <v>5</v>
      </c>
      <c r="K1189" s="150">
        <v>68.5</v>
      </c>
      <c r="L1189" s="20">
        <f t="shared" si="143"/>
        <v>87.5</v>
      </c>
      <c r="M1189" s="150" t="str">
        <f t="shared" si="141"/>
        <v>A2</v>
      </c>
    </row>
    <row r="1190" spans="1:13">
      <c r="A1190" s="352" t="s">
        <v>420</v>
      </c>
      <c r="B1190" s="150">
        <v>8.5</v>
      </c>
      <c r="C1190" s="150">
        <v>5</v>
      </c>
      <c r="D1190" s="150">
        <v>5</v>
      </c>
      <c r="E1190" s="150">
        <v>71.5</v>
      </c>
      <c r="F1190" s="20">
        <f t="shared" si="142"/>
        <v>90</v>
      </c>
      <c r="G1190" s="6"/>
      <c r="H1190" s="150">
        <v>9.5</v>
      </c>
      <c r="I1190" s="150">
        <v>5</v>
      </c>
      <c r="J1190" s="150">
        <v>5</v>
      </c>
      <c r="K1190" s="121">
        <v>65</v>
      </c>
      <c r="L1190" s="20">
        <f t="shared" si="143"/>
        <v>84.5</v>
      </c>
      <c r="M1190" s="150" t="str">
        <f t="shared" si="141"/>
        <v>A2</v>
      </c>
    </row>
    <row r="1191" spans="1:13">
      <c r="A1191" s="352" t="s">
        <v>470</v>
      </c>
      <c r="B1191" s="150">
        <v>10</v>
      </c>
      <c r="C1191" s="150">
        <v>5</v>
      </c>
      <c r="D1191" s="150">
        <v>5</v>
      </c>
      <c r="E1191" s="150">
        <v>78</v>
      </c>
      <c r="F1191" s="20">
        <f t="shared" si="142"/>
        <v>98</v>
      </c>
      <c r="G1191" s="6"/>
      <c r="H1191" s="150">
        <v>10</v>
      </c>
      <c r="I1191" s="150">
        <v>5</v>
      </c>
      <c r="J1191" s="150">
        <v>5</v>
      </c>
      <c r="K1191" s="150">
        <v>76</v>
      </c>
      <c r="L1191" s="20">
        <f t="shared" si="143"/>
        <v>96</v>
      </c>
      <c r="M1191" s="150" t="str">
        <f t="shared" si="141"/>
        <v>A1</v>
      </c>
    </row>
    <row r="1192" spans="1:13">
      <c r="A1192" s="352" t="s">
        <v>587</v>
      </c>
      <c r="B1192" s="6"/>
      <c r="C1192" s="6"/>
      <c r="D1192" s="6"/>
      <c r="E1192" s="357">
        <v>50</v>
      </c>
      <c r="F1192" s="121"/>
      <c r="G1192" s="6"/>
      <c r="H1192" s="6"/>
      <c r="I1192" s="6"/>
      <c r="J1192" s="6"/>
      <c r="K1192" s="150">
        <v>50</v>
      </c>
      <c r="L1192" s="6"/>
      <c r="M1192" s="358"/>
    </row>
    <row r="1193" spans="1:13" ht="26.25">
      <c r="A1193" s="10" t="s">
        <v>588</v>
      </c>
      <c r="B1193" s="10"/>
      <c r="C1193" s="359" t="s">
        <v>589</v>
      </c>
      <c r="D1193" s="360">
        <f>(F1187+F1188+F1189+F1190+F1191)</f>
        <v>438.5</v>
      </c>
      <c r="E1193" s="360"/>
      <c r="F1193" s="359" t="s">
        <v>590</v>
      </c>
      <c r="G1193" s="360">
        <f>(D1193/500)*100</f>
        <v>87.7</v>
      </c>
      <c r="H1193" s="360"/>
      <c r="I1193" s="361"/>
      <c r="J1193" s="362" t="s">
        <v>591</v>
      </c>
      <c r="K1193" s="362"/>
      <c r="L1193" s="242" t="str">
        <f>IF(G1193&gt;=91,"A1",IF(G1193&gt;=81,"A2",IF(G1193&gt;=71,"B1",IF(G1193&gt;=61,"B2",IF(G1193&gt;=51,"C1",IF(G1193&gt;=41,"C2",IF(G1193&gt;=33,"D","E")))))))</f>
        <v>A2</v>
      </c>
      <c r="M1193" s="242" t="str">
        <f t="shared" ref="M1193:M1195" si="144">IF(K1193&gt;=91,"A1",IF(K1193&gt;=81,"A2",IF(K1193&gt;=71,"B1",IF(K1193&gt;=61,"B2",IF(K1193&gt;=51,"C1",IF(K1193&gt;=41,"C2",IF(K1193&gt;=33,"D","E")))))))</f>
        <v>E</v>
      </c>
    </row>
    <row r="1194" spans="1:13" ht="26.25">
      <c r="A1194" s="363" t="s">
        <v>592</v>
      </c>
      <c r="B1194" s="10"/>
      <c r="C1194" s="359" t="s">
        <v>593</v>
      </c>
      <c r="D1194" s="360">
        <f>(L1187+L1188+L1189+L1190+L1191)</f>
        <v>446</v>
      </c>
      <c r="E1194" s="360"/>
      <c r="F1194" s="359" t="s">
        <v>594</v>
      </c>
      <c r="G1194" s="360">
        <f>D1194/500*100</f>
        <v>89.2</v>
      </c>
      <c r="H1194" s="364"/>
      <c r="I1194" s="365"/>
      <c r="J1194" s="362" t="s">
        <v>595</v>
      </c>
      <c r="K1194" s="362"/>
      <c r="L1194" s="242" t="str">
        <f>IF(G1194&gt;=91,"A1",IF(G1194&gt;=81,"A2",IF(G1194&gt;=71,"B1",IF(G1194&gt;=61,"B2",IF(G1194&gt;=51,"C1",IF(G1194&gt;=41,"C2",IF(G1194&gt;=33,"D","E")))))))</f>
        <v>A2</v>
      </c>
      <c r="M1194" s="242" t="str">
        <f t="shared" si="144"/>
        <v>E</v>
      </c>
    </row>
    <row r="1195" spans="1:13">
      <c r="A1195" s="366" t="s">
        <v>596</v>
      </c>
      <c r="B1195" s="366"/>
      <c r="C1195" s="366">
        <f>(D1193+D1194)</f>
        <v>884.5</v>
      </c>
      <c r="D1195" s="367"/>
      <c r="E1195" s="367"/>
      <c r="F1195" s="366" t="s">
        <v>597</v>
      </c>
      <c r="G1195" s="366"/>
      <c r="H1195" s="366"/>
      <c r="I1195" s="366">
        <f>(C1195/1000)*100</f>
        <v>88.449999999999989</v>
      </c>
      <c r="J1195" s="366" t="s">
        <v>598</v>
      </c>
      <c r="K1195" s="366"/>
      <c r="L1195" s="367" t="str">
        <f>IF(I1195&gt;=91,"A1",IF(I1195&gt;=81,"A2",IF(I1195&gt;=71,"B1",IF(I1195&gt;=61,"B2",IF(I1195&gt;=51,"C1",IF(I1195&gt;=41,"C2",IF(I1195&gt;=33,"D","E")))))))</f>
        <v>A2</v>
      </c>
      <c r="M1195" s="367" t="str">
        <f t="shared" si="144"/>
        <v>E</v>
      </c>
    </row>
    <row r="1196" spans="1:13">
      <c r="A1196" s="369" t="s">
        <v>599</v>
      </c>
      <c r="B1196" s="370"/>
      <c r="C1196" s="370"/>
      <c r="D1196" s="370"/>
      <c r="E1196" s="370"/>
      <c r="F1196" s="370"/>
      <c r="G1196" s="370"/>
      <c r="H1196" s="370"/>
      <c r="I1196" s="370"/>
      <c r="J1196" s="370"/>
      <c r="K1196" s="370"/>
      <c r="L1196" s="370"/>
      <c r="M1196" s="371"/>
    </row>
    <row r="1197" spans="1:13">
      <c r="A1197" s="346" t="s">
        <v>600</v>
      </c>
      <c r="B1197" s="242"/>
      <c r="C1197" s="242"/>
      <c r="D1197" s="242"/>
      <c r="E1197" s="242"/>
      <c r="F1197" s="242"/>
      <c r="G1197" s="242"/>
      <c r="H1197" s="242"/>
      <c r="I1197" s="242"/>
      <c r="J1197" s="242"/>
      <c r="K1197" s="242"/>
      <c r="L1197" s="242"/>
      <c r="M1197" s="347"/>
    </row>
    <row r="1198" spans="1:13">
      <c r="A1198" s="346" t="s">
        <v>601</v>
      </c>
      <c r="B1198" s="242"/>
      <c r="C1198" s="242"/>
      <c r="D1198" s="242"/>
      <c r="E1198" s="242"/>
      <c r="F1198" s="242" t="s">
        <v>602</v>
      </c>
      <c r="G1198" s="242"/>
      <c r="H1198" s="242"/>
      <c r="I1198" s="242"/>
      <c r="J1198" s="242"/>
      <c r="K1198" s="242" t="s">
        <v>603</v>
      </c>
      <c r="L1198" s="242"/>
      <c r="M1198" s="347"/>
    </row>
    <row r="1199" spans="1:13">
      <c r="A1199" s="345" t="s">
        <v>604</v>
      </c>
      <c r="B1199" s="197"/>
      <c r="C1199" s="197"/>
      <c r="D1199" s="197"/>
      <c r="E1199" s="197"/>
      <c r="F1199" s="242" t="s">
        <v>605</v>
      </c>
      <c r="G1199" s="242"/>
      <c r="H1199" s="242"/>
      <c r="I1199" s="242"/>
      <c r="J1199" s="242"/>
      <c r="K1199" s="242" t="s">
        <v>605</v>
      </c>
      <c r="L1199" s="242"/>
      <c r="M1199" s="347"/>
    </row>
    <row r="1200" spans="1:13">
      <c r="A1200" s="346" t="s">
        <v>606</v>
      </c>
      <c r="B1200" s="242"/>
      <c r="C1200" s="242"/>
      <c r="D1200" s="242"/>
      <c r="E1200" s="242"/>
      <c r="F1200" s="242"/>
      <c r="G1200" s="242"/>
      <c r="H1200" s="242"/>
      <c r="I1200" s="242"/>
      <c r="J1200" s="242"/>
      <c r="K1200" s="242"/>
      <c r="L1200" s="242"/>
      <c r="M1200" s="347"/>
    </row>
    <row r="1201" spans="1:13">
      <c r="A1201" s="346" t="s">
        <v>601</v>
      </c>
      <c r="B1201" s="242"/>
      <c r="C1201" s="242"/>
      <c r="D1201" s="242"/>
      <c r="E1201" s="242"/>
      <c r="F1201" s="242" t="s">
        <v>602</v>
      </c>
      <c r="G1201" s="242"/>
      <c r="H1201" s="242"/>
      <c r="I1201" s="242"/>
      <c r="J1201" s="242"/>
      <c r="K1201" s="242" t="s">
        <v>603</v>
      </c>
      <c r="L1201" s="242"/>
      <c r="M1201" s="347"/>
    </row>
    <row r="1202" spans="1:13">
      <c r="A1202" s="339" t="s">
        <v>607</v>
      </c>
      <c r="B1202" s="340"/>
      <c r="C1202" s="340"/>
      <c r="D1202" s="340"/>
      <c r="E1202" s="340"/>
      <c r="F1202" s="242" t="s">
        <v>605</v>
      </c>
      <c r="G1202" s="242"/>
      <c r="H1202" s="242"/>
      <c r="I1202" s="242"/>
      <c r="J1202" s="242"/>
      <c r="K1202" s="242" t="s">
        <v>605</v>
      </c>
      <c r="L1202" s="242"/>
      <c r="M1202" s="347"/>
    </row>
    <row r="1203" spans="1:13">
      <c r="A1203" s="339" t="s">
        <v>608</v>
      </c>
      <c r="B1203" s="340"/>
      <c r="C1203" s="340"/>
      <c r="D1203" s="340"/>
      <c r="E1203" s="340"/>
      <c r="F1203" s="242" t="s">
        <v>605</v>
      </c>
      <c r="G1203" s="242"/>
      <c r="H1203" s="242"/>
      <c r="I1203" s="242"/>
      <c r="J1203" s="242"/>
      <c r="K1203" s="242" t="s">
        <v>605</v>
      </c>
      <c r="L1203" s="242"/>
      <c r="M1203" s="347"/>
    </row>
    <row r="1204" spans="1:13">
      <c r="A1204" s="336" t="s">
        <v>609</v>
      </c>
      <c r="B1204" s="337"/>
      <c r="C1204" s="337"/>
      <c r="D1204" s="337"/>
      <c r="E1204" s="342"/>
      <c r="F1204" s="329" t="s">
        <v>605</v>
      </c>
      <c r="G1204" s="330"/>
      <c r="H1204" s="330"/>
      <c r="I1204" s="330"/>
      <c r="J1204" s="331"/>
      <c r="K1204" s="329" t="s">
        <v>605</v>
      </c>
      <c r="L1204" s="330"/>
      <c r="M1204" s="335"/>
    </row>
    <row r="1205" spans="1:13">
      <c r="A1205" s="336" t="s">
        <v>610</v>
      </c>
      <c r="B1205" s="337"/>
      <c r="C1205" s="337"/>
      <c r="D1205" s="337"/>
      <c r="E1205" s="342"/>
      <c r="F1205" s="329" t="s">
        <v>605</v>
      </c>
      <c r="G1205" s="330"/>
      <c r="H1205" s="330"/>
      <c r="I1205" s="330"/>
      <c r="J1205" s="331"/>
      <c r="K1205" s="329" t="s">
        <v>605</v>
      </c>
      <c r="L1205" s="330"/>
      <c r="M1205" s="335"/>
    </row>
    <row r="1206" spans="1:13">
      <c r="A1206" s="346" t="s">
        <v>611</v>
      </c>
      <c r="B1206" s="242"/>
      <c r="C1206" s="242"/>
      <c r="D1206" s="242"/>
      <c r="E1206" s="242"/>
      <c r="F1206" s="242"/>
      <c r="G1206" s="242"/>
      <c r="H1206" s="242"/>
      <c r="I1206" s="242"/>
      <c r="J1206" s="242"/>
      <c r="K1206" s="242"/>
      <c r="L1206" s="242"/>
      <c r="M1206" s="347"/>
    </row>
    <row r="1207" spans="1:13">
      <c r="A1207" s="346" t="s">
        <v>601</v>
      </c>
      <c r="B1207" s="242"/>
      <c r="C1207" s="242"/>
      <c r="D1207" s="242"/>
      <c r="E1207" s="242"/>
      <c r="F1207" s="242" t="s">
        <v>602</v>
      </c>
      <c r="G1207" s="242"/>
      <c r="H1207" s="242"/>
      <c r="I1207" s="242"/>
      <c r="J1207" s="242"/>
      <c r="K1207" s="242" t="s">
        <v>603</v>
      </c>
      <c r="L1207" s="242"/>
      <c r="M1207" s="347"/>
    </row>
    <row r="1208" spans="1:13">
      <c r="A1208" s="345" t="s">
        <v>555</v>
      </c>
      <c r="B1208" s="197"/>
      <c r="C1208" s="197"/>
      <c r="D1208" s="197"/>
      <c r="E1208" s="197"/>
      <c r="F1208" s="197"/>
      <c r="G1208" s="372">
        <v>198</v>
      </c>
      <c r="H1208" s="372"/>
      <c r="I1208" s="372"/>
      <c r="J1208" s="372"/>
      <c r="K1208" s="372"/>
      <c r="L1208" s="372"/>
      <c r="M1208" s="373"/>
    </row>
    <row r="1209" spans="1:13">
      <c r="A1209" s="352" t="s">
        <v>612</v>
      </c>
      <c r="B1209" s="329" t="s">
        <v>613</v>
      </c>
      <c r="C1209" s="330"/>
      <c r="D1209" s="330"/>
      <c r="E1209" s="330"/>
      <c r="F1209" s="330"/>
      <c r="G1209" s="330"/>
      <c r="H1209" s="330"/>
      <c r="I1209" s="330"/>
      <c r="J1209" s="330"/>
      <c r="K1209" s="330"/>
      <c r="L1209" s="330"/>
      <c r="M1209" s="335"/>
    </row>
    <row r="1210" spans="1:13">
      <c r="A1210" s="352" t="s">
        <v>614</v>
      </c>
      <c r="B1210" s="329" t="s">
        <v>641</v>
      </c>
      <c r="C1210" s="374"/>
      <c r="D1210" s="374"/>
      <c r="E1210" s="374"/>
      <c r="F1210" s="374"/>
      <c r="G1210" s="374"/>
      <c r="H1210" s="374"/>
      <c r="I1210" s="374"/>
      <c r="J1210" s="374"/>
      <c r="K1210" s="374"/>
      <c r="L1210" s="374"/>
      <c r="M1210" s="375"/>
    </row>
    <row r="1211" spans="1:13">
      <c r="A1211" s="346" t="s">
        <v>616</v>
      </c>
      <c r="B1211" s="242"/>
      <c r="C1211" s="242"/>
      <c r="D1211" s="372"/>
      <c r="E1211" s="372"/>
      <c r="F1211" s="372"/>
      <c r="G1211" s="372"/>
      <c r="H1211" s="372"/>
      <c r="I1211" s="372"/>
      <c r="J1211" s="242" t="s">
        <v>617</v>
      </c>
      <c r="K1211" s="242"/>
      <c r="L1211" s="242"/>
      <c r="M1211" s="347"/>
    </row>
    <row r="1212" spans="1:13">
      <c r="A1212" s="346"/>
      <c r="B1212" s="242"/>
      <c r="C1212" s="242"/>
      <c r="D1212" s="372"/>
      <c r="E1212" s="372"/>
      <c r="F1212" s="372"/>
      <c r="G1212" s="372"/>
      <c r="H1212" s="372"/>
      <c r="I1212" s="372"/>
      <c r="J1212" s="242"/>
      <c r="K1212" s="242"/>
      <c r="L1212" s="242"/>
      <c r="M1212" s="347"/>
    </row>
    <row r="1213" spans="1:13">
      <c r="A1213" s="346"/>
      <c r="B1213" s="242"/>
      <c r="C1213" s="242"/>
      <c r="D1213" s="372"/>
      <c r="E1213" s="372"/>
      <c r="F1213" s="372"/>
      <c r="G1213" s="372"/>
      <c r="H1213" s="372"/>
      <c r="I1213" s="372"/>
      <c r="J1213" s="242"/>
      <c r="K1213" s="242"/>
      <c r="L1213" s="242"/>
      <c r="M1213" s="347"/>
    </row>
    <row r="1214" spans="1:13">
      <c r="A1214" s="346"/>
      <c r="B1214" s="242"/>
      <c r="C1214" s="242"/>
      <c r="D1214" s="372"/>
      <c r="E1214" s="372"/>
      <c r="F1214" s="372"/>
      <c r="G1214" s="372"/>
      <c r="H1214" s="372"/>
      <c r="I1214" s="372"/>
      <c r="J1214" s="242"/>
      <c r="K1214" s="242"/>
      <c r="L1214" s="242"/>
      <c r="M1214" s="347"/>
    </row>
    <row r="1215" spans="1:13">
      <c r="A1215" s="376" t="s">
        <v>618</v>
      </c>
      <c r="B1215" s="377"/>
      <c r="C1215" s="377"/>
      <c r="D1215" s="377"/>
      <c r="E1215" s="377"/>
      <c r="F1215" s="377"/>
      <c r="G1215" s="377"/>
      <c r="H1215" s="378" t="s">
        <v>619</v>
      </c>
      <c r="I1215" s="379"/>
      <c r="J1215" s="379"/>
      <c r="K1215" s="379"/>
      <c r="L1215" s="379"/>
      <c r="M1215" s="380"/>
    </row>
    <row r="1216" spans="1:13">
      <c r="A1216" s="381" t="s">
        <v>620</v>
      </c>
      <c r="B1216" s="377" t="s">
        <v>416</v>
      </c>
      <c r="C1216" s="377"/>
      <c r="D1216" s="382" t="s">
        <v>620</v>
      </c>
      <c r="E1216" s="383"/>
      <c r="F1216" s="377" t="s">
        <v>416</v>
      </c>
      <c r="G1216" s="377"/>
      <c r="H1216" s="384"/>
      <c r="I1216" s="384"/>
      <c r="J1216" s="385" t="s">
        <v>621</v>
      </c>
      <c r="K1216" s="384"/>
      <c r="L1216" s="385" t="s">
        <v>416</v>
      </c>
      <c r="M1216" s="386"/>
    </row>
    <row r="1217" spans="1:13">
      <c r="A1217" s="387" t="s">
        <v>622</v>
      </c>
      <c r="B1217" s="388" t="s">
        <v>623</v>
      </c>
      <c r="C1217" s="388"/>
      <c r="D1217" s="388" t="s">
        <v>624</v>
      </c>
      <c r="E1217" s="388"/>
      <c r="F1217" s="388" t="s">
        <v>625</v>
      </c>
      <c r="G1217" s="388"/>
      <c r="H1217" s="384"/>
      <c r="I1217" s="384"/>
      <c r="J1217" s="389">
        <v>3</v>
      </c>
      <c r="K1217" s="390"/>
      <c r="L1217" s="383" t="s">
        <v>605</v>
      </c>
      <c r="M1217" s="386"/>
    </row>
    <row r="1218" spans="1:13">
      <c r="A1218" s="387" t="s">
        <v>626</v>
      </c>
      <c r="B1218" s="388" t="s">
        <v>627</v>
      </c>
      <c r="C1218" s="388"/>
      <c r="D1218" s="388" t="s">
        <v>628</v>
      </c>
      <c r="E1218" s="388"/>
      <c r="F1218" s="388" t="s">
        <v>629</v>
      </c>
      <c r="G1218" s="388"/>
      <c r="H1218" s="384"/>
      <c r="I1218" s="384"/>
      <c r="J1218" s="389">
        <v>2</v>
      </c>
      <c r="K1218" s="390"/>
      <c r="L1218" s="383" t="s">
        <v>630</v>
      </c>
      <c r="M1218" s="386"/>
    </row>
    <row r="1219" spans="1:13">
      <c r="A1219" s="387" t="s">
        <v>631</v>
      </c>
      <c r="B1219" s="388" t="s">
        <v>632</v>
      </c>
      <c r="C1219" s="388"/>
      <c r="D1219" s="388" t="s">
        <v>633</v>
      </c>
      <c r="E1219" s="388"/>
      <c r="F1219" s="388" t="s">
        <v>634</v>
      </c>
      <c r="G1219" s="388"/>
      <c r="H1219" s="384"/>
      <c r="I1219" s="384"/>
      <c r="J1219" s="389">
        <v>1</v>
      </c>
      <c r="K1219" s="390"/>
      <c r="L1219" s="383" t="s">
        <v>635</v>
      </c>
      <c r="M1219" s="386"/>
    </row>
    <row r="1220" spans="1:13" ht="15.75" thickBot="1">
      <c r="A1220" s="391" t="s">
        <v>636</v>
      </c>
      <c r="B1220" s="392" t="s">
        <v>637</v>
      </c>
      <c r="C1220" s="392"/>
      <c r="D1220" s="392" t="s">
        <v>638</v>
      </c>
      <c r="E1220" s="392"/>
      <c r="F1220" s="392" t="s">
        <v>639</v>
      </c>
      <c r="G1220" s="392"/>
      <c r="H1220" s="393"/>
      <c r="I1220" s="393"/>
      <c r="J1220" s="393"/>
      <c r="K1220" s="393"/>
      <c r="L1220" s="393"/>
      <c r="M1220" s="394"/>
    </row>
    <row r="1221" spans="1:13" ht="15.75" thickBot="1"/>
    <row r="1222" spans="1:13" ht="15.75">
      <c r="A1222" s="320"/>
      <c r="B1222" s="321" t="s">
        <v>558</v>
      </c>
      <c r="C1222" s="321"/>
      <c r="D1222" s="321"/>
      <c r="E1222" s="321"/>
      <c r="F1222" s="321"/>
      <c r="G1222" s="321"/>
      <c r="H1222" s="321"/>
      <c r="I1222" s="322"/>
      <c r="J1222" s="323" t="s">
        <v>559</v>
      </c>
      <c r="K1222" s="321"/>
      <c r="L1222" s="321"/>
      <c r="M1222" s="324"/>
    </row>
    <row r="1223" spans="1:13" ht="21">
      <c r="A1223" s="325" t="s">
        <v>560</v>
      </c>
      <c r="B1223" s="201"/>
      <c r="C1223" s="201"/>
      <c r="D1223" s="201"/>
      <c r="E1223" s="201"/>
      <c r="F1223" s="201"/>
      <c r="G1223" s="201"/>
      <c r="H1223" s="201"/>
      <c r="I1223" s="201"/>
      <c r="J1223" s="201"/>
      <c r="K1223" s="201"/>
      <c r="L1223" s="201"/>
      <c r="M1223" s="202"/>
    </row>
    <row r="1224" spans="1:13" ht="21">
      <c r="A1224" s="326"/>
      <c r="B1224" s="327" t="s">
        <v>561</v>
      </c>
      <c r="C1224" s="327"/>
      <c r="D1224" s="327"/>
      <c r="E1224" s="328"/>
      <c r="F1224" s="297" t="s">
        <v>562</v>
      </c>
      <c r="G1224" s="297"/>
      <c r="H1224" s="329" t="s">
        <v>563</v>
      </c>
      <c r="I1224" s="330"/>
      <c r="J1224" s="331"/>
      <c r="K1224" s="332" t="s">
        <v>564</v>
      </c>
      <c r="L1224" s="10"/>
      <c r="M1224" s="333"/>
    </row>
    <row r="1225" spans="1:13">
      <c r="A1225" s="334" t="s">
        <v>565</v>
      </c>
      <c r="B1225" s="330"/>
      <c r="C1225" s="330"/>
      <c r="D1225" s="330"/>
      <c r="E1225" s="330"/>
      <c r="F1225" s="330"/>
      <c r="G1225" s="330"/>
      <c r="H1225" s="330"/>
      <c r="I1225" s="330"/>
      <c r="J1225" s="330"/>
      <c r="K1225" s="330"/>
      <c r="L1225" s="330"/>
      <c r="M1225" s="335"/>
    </row>
    <row r="1226" spans="1:13">
      <c r="A1226" s="336" t="s">
        <v>566</v>
      </c>
      <c r="B1226" s="337"/>
      <c r="C1226" s="337"/>
      <c r="D1226" s="337"/>
      <c r="E1226" s="337"/>
      <c r="F1226" s="337"/>
      <c r="G1226" s="337"/>
      <c r="H1226" s="337"/>
      <c r="I1226" s="337"/>
      <c r="J1226" s="337"/>
      <c r="K1226" s="337"/>
      <c r="L1226" s="337"/>
      <c r="M1226" s="338"/>
    </row>
    <row r="1227" spans="1:13">
      <c r="A1227" s="339" t="s">
        <v>567</v>
      </c>
      <c r="B1227" s="340"/>
      <c r="C1227" s="341" t="s">
        <v>325</v>
      </c>
      <c r="D1227" s="337"/>
      <c r="E1227" s="337"/>
      <c r="F1227" s="337"/>
      <c r="G1227" s="342"/>
      <c r="H1227" s="148" t="s">
        <v>569</v>
      </c>
      <c r="I1227" s="343"/>
      <c r="J1227" s="197">
        <v>27</v>
      </c>
      <c r="K1227" s="197"/>
      <c r="L1227" s="197"/>
      <c r="M1227" s="198"/>
    </row>
    <row r="1228" spans="1:13">
      <c r="A1228" s="339" t="s">
        <v>570</v>
      </c>
      <c r="B1228" s="340"/>
      <c r="C1228" s="341" t="s">
        <v>3</v>
      </c>
      <c r="D1228" s="337"/>
      <c r="E1228" s="337"/>
      <c r="F1228" s="337"/>
      <c r="G1228" s="342"/>
      <c r="H1228" s="148" t="s">
        <v>571</v>
      </c>
      <c r="I1228" s="343"/>
      <c r="J1228" s="197" t="s">
        <v>327</v>
      </c>
      <c r="K1228" s="197"/>
      <c r="L1228" s="197"/>
      <c r="M1228" s="198"/>
    </row>
    <row r="1229" spans="1:13">
      <c r="A1229" s="339" t="s">
        <v>572</v>
      </c>
      <c r="B1229" s="340"/>
      <c r="C1229" s="344">
        <v>40079</v>
      </c>
      <c r="D1229" s="337"/>
      <c r="E1229" s="337"/>
      <c r="F1229" s="337"/>
      <c r="G1229" s="342"/>
      <c r="H1229" s="148" t="s">
        <v>573</v>
      </c>
      <c r="I1229" s="343"/>
      <c r="J1229" s="197">
        <v>9419362280</v>
      </c>
      <c r="K1229" s="197"/>
      <c r="L1229" s="197"/>
      <c r="M1229" s="198"/>
    </row>
    <row r="1230" spans="1:13">
      <c r="A1230" s="339" t="s">
        <v>574</v>
      </c>
      <c r="B1230" s="340"/>
      <c r="C1230" s="341" t="s">
        <v>330</v>
      </c>
      <c r="D1230" s="337"/>
      <c r="E1230" s="337"/>
      <c r="F1230" s="337"/>
      <c r="G1230" s="342"/>
      <c r="H1230" s="345" t="s">
        <v>466</v>
      </c>
      <c r="I1230" s="197"/>
      <c r="J1230" s="197" t="s">
        <v>331</v>
      </c>
      <c r="K1230" s="197"/>
      <c r="L1230" s="197"/>
      <c r="M1230" s="198"/>
    </row>
    <row r="1231" spans="1:13">
      <c r="A1231" s="346" t="s">
        <v>576</v>
      </c>
      <c r="B1231" s="242"/>
      <c r="C1231" s="242"/>
      <c r="D1231" s="242"/>
      <c r="E1231" s="242"/>
      <c r="F1231" s="242"/>
      <c r="G1231" s="242"/>
      <c r="H1231" s="242"/>
      <c r="I1231" s="242"/>
      <c r="J1231" s="242"/>
      <c r="K1231" s="242"/>
      <c r="L1231" s="242"/>
      <c r="M1231" s="347"/>
    </row>
    <row r="1232" spans="1:13">
      <c r="A1232" s="348" t="s">
        <v>577</v>
      </c>
      <c r="B1232" s="242" t="s">
        <v>578</v>
      </c>
      <c r="C1232" s="242"/>
      <c r="D1232" s="242"/>
      <c r="E1232" s="242"/>
      <c r="F1232" s="242"/>
      <c r="G1232" s="242"/>
      <c r="H1232" s="242" t="s">
        <v>579</v>
      </c>
      <c r="I1232" s="242"/>
      <c r="J1232" s="242"/>
      <c r="K1232" s="242"/>
      <c r="L1232" s="242"/>
      <c r="M1232" s="347"/>
    </row>
    <row r="1233" spans="1:13" ht="30">
      <c r="A1233" s="348"/>
      <c r="B1233" s="349" t="s">
        <v>580</v>
      </c>
      <c r="C1233" s="349" t="s">
        <v>581</v>
      </c>
      <c r="D1233" s="349" t="s">
        <v>582</v>
      </c>
      <c r="E1233" s="349" t="s">
        <v>583</v>
      </c>
      <c r="F1233" s="349">
        <v>100</v>
      </c>
      <c r="G1233" s="350" t="s">
        <v>403</v>
      </c>
      <c r="H1233" s="349" t="s">
        <v>584</v>
      </c>
      <c r="I1233" s="349" t="s">
        <v>581</v>
      </c>
      <c r="J1233" s="349" t="s">
        <v>582</v>
      </c>
      <c r="K1233" s="349" t="s">
        <v>585</v>
      </c>
      <c r="L1233" s="349">
        <v>100</v>
      </c>
      <c r="M1233" s="351" t="s">
        <v>403</v>
      </c>
    </row>
    <row r="1234" spans="1:13">
      <c r="A1234" s="352" t="s">
        <v>417</v>
      </c>
      <c r="B1234" s="150">
        <v>6.25</v>
      </c>
      <c r="C1234" s="150">
        <v>3</v>
      </c>
      <c r="D1234" s="150">
        <v>3</v>
      </c>
      <c r="E1234" s="150">
        <v>41</v>
      </c>
      <c r="F1234" s="20">
        <f>SUM(B1234:E1234)</f>
        <v>53.25</v>
      </c>
      <c r="G1234" s="150" t="str">
        <f t="shared" ref="G1234:G1238" si="145">IF(F1234&gt;=91,"A1",IF(F1234&gt;=81,"A2",IF(F1234&gt;=71,"B1",IF(F1234&gt;=61,"B2",IF(F1234&gt;=51,"C1",IF(F1234&gt;=41,"C2",IF(F1234&gt;=33,"D","E")))))))</f>
        <v>C1</v>
      </c>
      <c r="H1234" s="150">
        <v>7</v>
      </c>
      <c r="I1234" s="150">
        <v>4</v>
      </c>
      <c r="J1234" s="150">
        <v>3</v>
      </c>
      <c r="K1234" s="150">
        <v>36</v>
      </c>
      <c r="L1234" s="20">
        <f>SUM(H1234:K1234)</f>
        <v>50</v>
      </c>
      <c r="M1234" s="150" t="str">
        <f t="shared" ref="M1234:M1238" si="146">IF(L1234&gt;=91,"A1",IF(L1234&gt;=81,"A2",IF(L1234&gt;=71,"B1",IF(L1234&gt;=61,"B2",IF(L1234&gt;=51,"C1",IF(L1234&gt;=41,"C2",IF(L1234&gt;=33,"D","E")))))))</f>
        <v>C2</v>
      </c>
    </row>
    <row r="1235" spans="1:13">
      <c r="A1235" s="352" t="s">
        <v>418</v>
      </c>
      <c r="B1235" s="150">
        <v>6</v>
      </c>
      <c r="C1235" s="350">
        <v>4</v>
      </c>
      <c r="D1235" s="350">
        <v>3</v>
      </c>
      <c r="E1235" s="150">
        <v>34</v>
      </c>
      <c r="F1235" s="20">
        <f t="shared" ref="F1235:F1238" si="147">SUM(B1235:E1235)</f>
        <v>47</v>
      </c>
      <c r="G1235" s="150" t="str">
        <f t="shared" si="145"/>
        <v>C2</v>
      </c>
      <c r="H1235" s="150">
        <v>7.5</v>
      </c>
      <c r="I1235" s="150">
        <v>5</v>
      </c>
      <c r="J1235" s="150">
        <v>4</v>
      </c>
      <c r="K1235" s="150">
        <v>46.5</v>
      </c>
      <c r="L1235" s="20">
        <f>SUM(H1235:K1235)</f>
        <v>63</v>
      </c>
      <c r="M1235" s="150" t="str">
        <f t="shared" si="146"/>
        <v>B2</v>
      </c>
    </row>
    <row r="1236" spans="1:13">
      <c r="A1236" s="352" t="s">
        <v>586</v>
      </c>
      <c r="B1236" s="150">
        <v>2.75</v>
      </c>
      <c r="C1236" s="150">
        <v>3</v>
      </c>
      <c r="D1236" s="150">
        <v>4</v>
      </c>
      <c r="E1236" s="150">
        <v>9.5</v>
      </c>
      <c r="F1236" s="20">
        <f t="shared" si="147"/>
        <v>19.25</v>
      </c>
      <c r="G1236" s="150" t="str">
        <f t="shared" si="145"/>
        <v>E</v>
      </c>
      <c r="H1236" s="150">
        <v>5</v>
      </c>
      <c r="I1236" s="150">
        <v>3.5</v>
      </c>
      <c r="J1236" s="150">
        <v>2</v>
      </c>
      <c r="K1236" s="150">
        <v>9.5</v>
      </c>
      <c r="L1236" s="150">
        <f>SUM(H1236:K1236)</f>
        <v>20</v>
      </c>
      <c r="M1236" s="150" t="str">
        <f t="shared" si="146"/>
        <v>E</v>
      </c>
    </row>
    <row r="1237" spans="1:13">
      <c r="A1237" s="352" t="s">
        <v>420</v>
      </c>
      <c r="B1237" s="150">
        <v>2.75</v>
      </c>
      <c r="C1237" s="150">
        <v>2</v>
      </c>
      <c r="D1237" s="150">
        <v>2</v>
      </c>
      <c r="E1237" s="150">
        <v>23.5</v>
      </c>
      <c r="F1237" s="20">
        <f t="shared" si="147"/>
        <v>30.25</v>
      </c>
      <c r="G1237" s="150" t="str">
        <f t="shared" si="145"/>
        <v>E</v>
      </c>
      <c r="H1237" s="150">
        <v>2</v>
      </c>
      <c r="I1237" s="150">
        <v>3.5</v>
      </c>
      <c r="J1237" s="150">
        <v>2</v>
      </c>
      <c r="K1237" s="150">
        <v>20.5</v>
      </c>
      <c r="L1237" s="20">
        <f t="shared" ref="L1237:L1238" si="148">SUM(H1237:K1237)</f>
        <v>28</v>
      </c>
      <c r="M1237" s="150" t="str">
        <f t="shared" si="146"/>
        <v>E</v>
      </c>
    </row>
    <row r="1238" spans="1:13">
      <c r="A1238" s="352" t="s">
        <v>470</v>
      </c>
      <c r="B1238" s="150">
        <v>2.75</v>
      </c>
      <c r="C1238" s="150">
        <v>3</v>
      </c>
      <c r="D1238" s="150">
        <v>3</v>
      </c>
      <c r="E1238" s="150">
        <v>19</v>
      </c>
      <c r="F1238" s="20">
        <f t="shared" si="147"/>
        <v>27.75</v>
      </c>
      <c r="G1238" s="150" t="str">
        <f t="shared" si="145"/>
        <v>E</v>
      </c>
      <c r="H1238" s="150">
        <v>5.25</v>
      </c>
      <c r="I1238" s="150">
        <v>3.5</v>
      </c>
      <c r="J1238" s="150">
        <v>3.5</v>
      </c>
      <c r="K1238" s="150">
        <v>19</v>
      </c>
      <c r="L1238" s="20">
        <f t="shared" si="148"/>
        <v>31.25</v>
      </c>
      <c r="M1238" s="150" t="str">
        <f t="shared" si="146"/>
        <v>E</v>
      </c>
    </row>
    <row r="1239" spans="1:13">
      <c r="A1239" s="352" t="s">
        <v>587</v>
      </c>
      <c r="B1239" s="6"/>
      <c r="C1239" s="6"/>
      <c r="D1239" s="6"/>
      <c r="E1239" s="357">
        <v>12</v>
      </c>
      <c r="F1239" s="121"/>
      <c r="G1239" s="6"/>
      <c r="H1239" s="6"/>
      <c r="I1239" s="6"/>
      <c r="J1239" s="6"/>
      <c r="K1239" s="150">
        <v>19</v>
      </c>
      <c r="L1239" s="6"/>
      <c r="M1239" s="358"/>
    </row>
    <row r="1240" spans="1:13" ht="26.25">
      <c r="A1240" s="10" t="s">
        <v>588</v>
      </c>
      <c r="B1240" s="10"/>
      <c r="C1240" s="359" t="s">
        <v>589</v>
      </c>
      <c r="D1240" s="360">
        <f>(F1234+F1235+F1236+F1237+F1238)</f>
        <v>177.5</v>
      </c>
      <c r="E1240" s="360"/>
      <c r="F1240" s="359" t="s">
        <v>590</v>
      </c>
      <c r="G1240" s="360">
        <f>(D1240/500)*100</f>
        <v>35.5</v>
      </c>
      <c r="H1240" s="360"/>
      <c r="I1240" s="361"/>
      <c r="J1240" s="362" t="s">
        <v>591</v>
      </c>
      <c r="K1240" s="362"/>
      <c r="L1240" s="242" t="str">
        <f>IF(G1240&gt;=91,"A1",IF(G1240&gt;=81,"A2",IF(G1240&gt;=71,"B1",IF(G1240&gt;=61,"B2",IF(G1240&gt;=51,"C1",IF(G1240&gt;=41,"C2",IF(G1240&gt;=33,"D","E")))))))</f>
        <v>D</v>
      </c>
      <c r="M1240" s="242" t="str">
        <f t="shared" ref="M1240:M1242" si="149">IF(K1240&gt;=91,"A1",IF(K1240&gt;=81,"A2",IF(K1240&gt;=71,"B1",IF(K1240&gt;=61,"B2",IF(K1240&gt;=51,"C1",IF(K1240&gt;=41,"C2",IF(K1240&gt;=33,"D","E")))))))</f>
        <v>E</v>
      </c>
    </row>
    <row r="1241" spans="1:13" ht="26.25">
      <c r="A1241" s="363" t="s">
        <v>592</v>
      </c>
      <c r="B1241" s="10"/>
      <c r="C1241" s="359" t="s">
        <v>593</v>
      </c>
      <c r="D1241" s="360">
        <f>(L1234+L1235+L1236+L1237+L1238)</f>
        <v>192.25</v>
      </c>
      <c r="E1241" s="360"/>
      <c r="F1241" s="359" t="s">
        <v>594</v>
      </c>
      <c r="G1241" s="360">
        <f>D1241/500*100</f>
        <v>38.450000000000003</v>
      </c>
      <c r="H1241" s="364"/>
      <c r="I1241" s="365"/>
      <c r="J1241" s="362" t="s">
        <v>595</v>
      </c>
      <c r="K1241" s="362"/>
      <c r="L1241" s="242" t="str">
        <f>IF(G1241&gt;=91,"A1",IF(G1241&gt;=81,"A2",IF(G1241&gt;=71,"B1",IF(G1241&gt;=61,"B2",IF(G1241&gt;=51,"C1",IF(G1241&gt;=41,"C2",IF(G1241&gt;=33,"D","E")))))))</f>
        <v>D</v>
      </c>
      <c r="M1241" s="242" t="str">
        <f t="shared" si="149"/>
        <v>E</v>
      </c>
    </row>
    <row r="1242" spans="1:13">
      <c r="A1242" s="366" t="s">
        <v>596</v>
      </c>
      <c r="B1242" s="366"/>
      <c r="C1242" s="366">
        <f>(D1240+D1241)</f>
        <v>369.75</v>
      </c>
      <c r="D1242" s="367"/>
      <c r="E1242" s="367"/>
      <c r="F1242" s="366" t="s">
        <v>597</v>
      </c>
      <c r="G1242" s="366"/>
      <c r="H1242" s="366"/>
      <c r="I1242" s="368">
        <f>(C1242/1000)*100</f>
        <v>36.975000000000001</v>
      </c>
      <c r="J1242" s="366" t="s">
        <v>598</v>
      </c>
      <c r="K1242" s="366"/>
      <c r="L1242" s="367" t="str">
        <f>IF(I1242&gt;=91,"A1",IF(I1242&gt;=81,"A2",IF(I1242&gt;=71,"B1",IF(I1242&gt;=61,"B2",IF(I1242&gt;=51,"C1",IF(I1242&gt;=41,"C2",IF(I1242&gt;=33,"D","E")))))))</f>
        <v>D</v>
      </c>
      <c r="M1242" s="367" t="str">
        <f t="shared" si="149"/>
        <v>E</v>
      </c>
    </row>
    <row r="1243" spans="1:13">
      <c r="A1243" s="369" t="s">
        <v>599</v>
      </c>
      <c r="B1243" s="370"/>
      <c r="C1243" s="370"/>
      <c r="D1243" s="370"/>
      <c r="E1243" s="370"/>
      <c r="F1243" s="370"/>
      <c r="G1243" s="370"/>
      <c r="H1243" s="370"/>
      <c r="I1243" s="370"/>
      <c r="J1243" s="370"/>
      <c r="K1243" s="370"/>
      <c r="L1243" s="370"/>
      <c r="M1243" s="371"/>
    </row>
    <row r="1244" spans="1:13">
      <c r="A1244" s="346" t="s">
        <v>600</v>
      </c>
      <c r="B1244" s="242"/>
      <c r="C1244" s="242"/>
      <c r="D1244" s="242"/>
      <c r="E1244" s="242"/>
      <c r="F1244" s="242"/>
      <c r="G1244" s="242"/>
      <c r="H1244" s="242"/>
      <c r="I1244" s="242"/>
      <c r="J1244" s="242"/>
      <c r="K1244" s="242"/>
      <c r="L1244" s="242"/>
      <c r="M1244" s="347"/>
    </row>
    <row r="1245" spans="1:13">
      <c r="A1245" s="346" t="s">
        <v>601</v>
      </c>
      <c r="B1245" s="242"/>
      <c r="C1245" s="242"/>
      <c r="D1245" s="242"/>
      <c r="E1245" s="242"/>
      <c r="F1245" s="242" t="s">
        <v>602</v>
      </c>
      <c r="G1245" s="242"/>
      <c r="H1245" s="242"/>
      <c r="I1245" s="242"/>
      <c r="J1245" s="242"/>
      <c r="K1245" s="242" t="s">
        <v>603</v>
      </c>
      <c r="L1245" s="242"/>
      <c r="M1245" s="347"/>
    </row>
    <row r="1246" spans="1:13">
      <c r="A1246" s="345" t="s">
        <v>604</v>
      </c>
      <c r="B1246" s="197"/>
      <c r="C1246" s="197"/>
      <c r="D1246" s="197"/>
      <c r="E1246" s="197"/>
      <c r="F1246" s="242" t="s">
        <v>605</v>
      </c>
      <c r="G1246" s="242"/>
      <c r="H1246" s="242"/>
      <c r="I1246" s="242"/>
      <c r="J1246" s="242"/>
      <c r="K1246" s="242" t="s">
        <v>605</v>
      </c>
      <c r="L1246" s="242"/>
      <c r="M1246" s="347"/>
    </row>
    <row r="1247" spans="1:13">
      <c r="A1247" s="346" t="s">
        <v>606</v>
      </c>
      <c r="B1247" s="242"/>
      <c r="C1247" s="242"/>
      <c r="D1247" s="242"/>
      <c r="E1247" s="242"/>
      <c r="F1247" s="242"/>
      <c r="G1247" s="242"/>
      <c r="H1247" s="242"/>
      <c r="I1247" s="242"/>
      <c r="J1247" s="242"/>
      <c r="K1247" s="242"/>
      <c r="L1247" s="242"/>
      <c r="M1247" s="347"/>
    </row>
    <row r="1248" spans="1:13">
      <c r="A1248" s="346" t="s">
        <v>601</v>
      </c>
      <c r="B1248" s="242"/>
      <c r="C1248" s="242"/>
      <c r="D1248" s="242"/>
      <c r="E1248" s="242"/>
      <c r="F1248" s="242" t="s">
        <v>602</v>
      </c>
      <c r="G1248" s="242"/>
      <c r="H1248" s="242"/>
      <c r="I1248" s="242"/>
      <c r="J1248" s="242"/>
      <c r="K1248" s="242" t="s">
        <v>603</v>
      </c>
      <c r="L1248" s="242"/>
      <c r="M1248" s="347"/>
    </row>
    <row r="1249" spans="1:13">
      <c r="A1249" s="339" t="s">
        <v>607</v>
      </c>
      <c r="B1249" s="340"/>
      <c r="C1249" s="340"/>
      <c r="D1249" s="340"/>
      <c r="E1249" s="340"/>
      <c r="F1249" s="242" t="s">
        <v>630</v>
      </c>
      <c r="G1249" s="242"/>
      <c r="H1249" s="242"/>
      <c r="I1249" s="242"/>
      <c r="J1249" s="242"/>
      <c r="K1249" s="242" t="s">
        <v>630</v>
      </c>
      <c r="L1249" s="242"/>
      <c r="M1249" s="347"/>
    </row>
    <row r="1250" spans="1:13">
      <c r="A1250" s="409" t="s">
        <v>608</v>
      </c>
      <c r="B1250" s="410"/>
      <c r="C1250" s="410"/>
      <c r="D1250" s="410"/>
      <c r="E1250" s="411"/>
      <c r="F1250" s="329" t="s">
        <v>630</v>
      </c>
      <c r="G1250" s="330"/>
      <c r="H1250" s="330"/>
      <c r="I1250" s="330"/>
      <c r="J1250" s="331"/>
      <c r="K1250" s="329" t="s">
        <v>630</v>
      </c>
      <c r="L1250" s="330"/>
      <c r="M1250" s="335"/>
    </row>
    <row r="1251" spans="1:13">
      <c r="A1251" s="336" t="s">
        <v>609</v>
      </c>
      <c r="B1251" s="337"/>
      <c r="C1251" s="337"/>
      <c r="D1251" s="337"/>
      <c r="E1251" s="342"/>
      <c r="F1251" s="329" t="s">
        <v>605</v>
      </c>
      <c r="G1251" s="330"/>
      <c r="H1251" s="330"/>
      <c r="I1251" s="330"/>
      <c r="J1251" s="331"/>
      <c r="K1251" s="329" t="s">
        <v>605</v>
      </c>
      <c r="L1251" s="330"/>
      <c r="M1251" s="335"/>
    </row>
    <row r="1252" spans="1:13">
      <c r="A1252" s="336" t="s">
        <v>610</v>
      </c>
      <c r="B1252" s="337"/>
      <c r="C1252" s="337"/>
      <c r="D1252" s="337"/>
      <c r="E1252" s="342"/>
      <c r="F1252" s="329" t="s">
        <v>605</v>
      </c>
      <c r="G1252" s="330"/>
      <c r="H1252" s="330"/>
      <c r="I1252" s="330"/>
      <c r="J1252" s="331"/>
      <c r="K1252" s="329" t="s">
        <v>605</v>
      </c>
      <c r="L1252" s="330"/>
      <c r="M1252" s="335"/>
    </row>
    <row r="1253" spans="1:13">
      <c r="A1253" s="334" t="s">
        <v>611</v>
      </c>
      <c r="B1253" s="330"/>
      <c r="C1253" s="330"/>
      <c r="D1253" s="330"/>
      <c r="E1253" s="330"/>
      <c r="F1253" s="330"/>
      <c r="G1253" s="330"/>
      <c r="H1253" s="330"/>
      <c r="I1253" s="330"/>
      <c r="J1253" s="330"/>
      <c r="K1253" s="330"/>
      <c r="L1253" s="330"/>
      <c r="M1253" s="335"/>
    </row>
    <row r="1254" spans="1:13">
      <c r="A1254" s="334" t="s">
        <v>601</v>
      </c>
      <c r="B1254" s="330"/>
      <c r="C1254" s="330"/>
      <c r="D1254" s="330"/>
      <c r="E1254" s="331"/>
      <c r="F1254" s="329" t="s">
        <v>602</v>
      </c>
      <c r="G1254" s="330"/>
      <c r="H1254" s="330"/>
      <c r="I1254" s="330"/>
      <c r="J1254" s="331"/>
      <c r="K1254" s="329" t="s">
        <v>603</v>
      </c>
      <c r="L1254" s="330"/>
      <c r="M1254" s="335"/>
    </row>
    <row r="1255" spans="1:13">
      <c r="A1255" s="345" t="s">
        <v>555</v>
      </c>
      <c r="B1255" s="197"/>
      <c r="C1255" s="197"/>
      <c r="D1255" s="197"/>
      <c r="E1255" s="197"/>
      <c r="F1255" s="197"/>
      <c r="G1255" s="372">
        <v>167</v>
      </c>
      <c r="H1255" s="372"/>
      <c r="I1255" s="372"/>
      <c r="J1255" s="372"/>
      <c r="K1255" s="372"/>
      <c r="L1255" s="372"/>
      <c r="M1255" s="373"/>
    </row>
    <row r="1256" spans="1:13">
      <c r="A1256" s="352" t="s">
        <v>612</v>
      </c>
      <c r="B1256" s="329" t="s">
        <v>640</v>
      </c>
      <c r="C1256" s="330"/>
      <c r="D1256" s="330"/>
      <c r="E1256" s="330"/>
      <c r="F1256" s="330"/>
      <c r="G1256" s="330"/>
      <c r="H1256" s="330"/>
      <c r="I1256" s="330"/>
      <c r="J1256" s="330"/>
      <c r="K1256" s="330"/>
      <c r="L1256" s="330"/>
      <c r="M1256" s="335"/>
    </row>
    <row r="1257" spans="1:13">
      <c r="A1257" s="352" t="s">
        <v>614</v>
      </c>
      <c r="B1257" s="329" t="s">
        <v>641</v>
      </c>
      <c r="C1257" s="374"/>
      <c r="D1257" s="374"/>
      <c r="E1257" s="374"/>
      <c r="F1257" s="374"/>
      <c r="G1257" s="374"/>
      <c r="H1257" s="374"/>
      <c r="I1257" s="374"/>
      <c r="J1257" s="374"/>
      <c r="K1257" s="374"/>
      <c r="L1257" s="374"/>
      <c r="M1257" s="375"/>
    </row>
    <row r="1258" spans="1:13">
      <c r="A1258" s="346" t="s">
        <v>616</v>
      </c>
      <c r="B1258" s="242"/>
      <c r="C1258" s="242"/>
      <c r="D1258" s="372"/>
      <c r="E1258" s="372"/>
      <c r="F1258" s="372"/>
      <c r="G1258" s="372"/>
      <c r="H1258" s="372"/>
      <c r="I1258" s="372"/>
      <c r="J1258" s="242" t="s">
        <v>617</v>
      </c>
      <c r="K1258" s="242"/>
      <c r="L1258" s="242"/>
      <c r="M1258" s="347"/>
    </row>
    <row r="1259" spans="1:13">
      <c r="A1259" s="346"/>
      <c r="B1259" s="242"/>
      <c r="C1259" s="242"/>
      <c r="D1259" s="372"/>
      <c r="E1259" s="372"/>
      <c r="F1259" s="372"/>
      <c r="G1259" s="372"/>
      <c r="H1259" s="372"/>
      <c r="I1259" s="372"/>
      <c r="J1259" s="242"/>
      <c r="K1259" s="242"/>
      <c r="L1259" s="242"/>
      <c r="M1259" s="347"/>
    </row>
    <row r="1260" spans="1:13">
      <c r="A1260" s="346"/>
      <c r="B1260" s="242"/>
      <c r="C1260" s="242"/>
      <c r="D1260" s="372"/>
      <c r="E1260" s="372"/>
      <c r="F1260" s="372"/>
      <c r="G1260" s="372"/>
      <c r="H1260" s="372"/>
      <c r="I1260" s="372"/>
      <c r="J1260" s="242"/>
      <c r="K1260" s="242"/>
      <c r="L1260" s="242"/>
      <c r="M1260" s="347"/>
    </row>
    <row r="1261" spans="1:13">
      <c r="A1261" s="346"/>
      <c r="B1261" s="242"/>
      <c r="C1261" s="242"/>
      <c r="D1261" s="372"/>
      <c r="E1261" s="372"/>
      <c r="F1261" s="372"/>
      <c r="G1261" s="372"/>
      <c r="H1261" s="372"/>
      <c r="I1261" s="372"/>
      <c r="J1261" s="242"/>
      <c r="K1261" s="242"/>
      <c r="L1261" s="242"/>
      <c r="M1261" s="347"/>
    </row>
    <row r="1262" spans="1:13">
      <c r="A1262" s="376" t="s">
        <v>618</v>
      </c>
      <c r="B1262" s="377"/>
      <c r="C1262" s="377"/>
      <c r="D1262" s="377"/>
      <c r="E1262" s="377"/>
      <c r="F1262" s="377"/>
      <c r="G1262" s="377"/>
      <c r="H1262" s="378" t="s">
        <v>619</v>
      </c>
      <c r="I1262" s="379"/>
      <c r="J1262" s="379"/>
      <c r="K1262" s="379"/>
      <c r="L1262" s="379"/>
      <c r="M1262" s="380"/>
    </row>
    <row r="1263" spans="1:13">
      <c r="A1263" s="381" t="s">
        <v>620</v>
      </c>
      <c r="B1263" s="377" t="s">
        <v>416</v>
      </c>
      <c r="C1263" s="377"/>
      <c r="D1263" s="382" t="s">
        <v>620</v>
      </c>
      <c r="E1263" s="383"/>
      <c r="F1263" s="377" t="s">
        <v>416</v>
      </c>
      <c r="G1263" s="377"/>
      <c r="H1263" s="384"/>
      <c r="I1263" s="384"/>
      <c r="J1263" s="385" t="s">
        <v>621</v>
      </c>
      <c r="K1263" s="384"/>
      <c r="L1263" s="385" t="s">
        <v>416</v>
      </c>
      <c r="M1263" s="386"/>
    </row>
    <row r="1264" spans="1:13">
      <c r="A1264" s="387" t="s">
        <v>622</v>
      </c>
      <c r="B1264" s="388" t="s">
        <v>623</v>
      </c>
      <c r="C1264" s="388"/>
      <c r="D1264" s="388" t="s">
        <v>624</v>
      </c>
      <c r="E1264" s="388"/>
      <c r="F1264" s="388" t="s">
        <v>625</v>
      </c>
      <c r="G1264" s="388"/>
      <c r="H1264" s="384"/>
      <c r="I1264" s="384"/>
      <c r="J1264" s="389">
        <v>3</v>
      </c>
      <c r="K1264" s="390"/>
      <c r="L1264" s="383" t="s">
        <v>605</v>
      </c>
      <c r="M1264" s="386"/>
    </row>
    <row r="1265" spans="1:13">
      <c r="A1265" s="387" t="s">
        <v>626</v>
      </c>
      <c r="B1265" s="388" t="s">
        <v>627</v>
      </c>
      <c r="C1265" s="388"/>
      <c r="D1265" s="388" t="s">
        <v>628</v>
      </c>
      <c r="E1265" s="388"/>
      <c r="F1265" s="388" t="s">
        <v>629</v>
      </c>
      <c r="G1265" s="388"/>
      <c r="H1265" s="384"/>
      <c r="I1265" s="384"/>
      <c r="J1265" s="389">
        <v>2</v>
      </c>
      <c r="K1265" s="390"/>
      <c r="L1265" s="383" t="s">
        <v>630</v>
      </c>
      <c r="M1265" s="386"/>
    </row>
    <row r="1266" spans="1:13">
      <c r="A1266" s="387" t="s">
        <v>631</v>
      </c>
      <c r="B1266" s="388" t="s">
        <v>632</v>
      </c>
      <c r="C1266" s="388"/>
      <c r="D1266" s="388" t="s">
        <v>633</v>
      </c>
      <c r="E1266" s="388"/>
      <c r="F1266" s="388" t="s">
        <v>634</v>
      </c>
      <c r="G1266" s="388"/>
      <c r="H1266" s="384"/>
      <c r="I1266" s="384"/>
      <c r="J1266" s="389">
        <v>1</v>
      </c>
      <c r="K1266" s="390"/>
      <c r="L1266" s="383" t="s">
        <v>635</v>
      </c>
      <c r="M1266" s="386"/>
    </row>
    <row r="1267" spans="1:13" ht="15.75" thickBot="1">
      <c r="A1267" s="391" t="s">
        <v>636</v>
      </c>
      <c r="B1267" s="392" t="s">
        <v>637</v>
      </c>
      <c r="C1267" s="392"/>
      <c r="D1267" s="392" t="s">
        <v>638</v>
      </c>
      <c r="E1267" s="392"/>
      <c r="F1267" s="392" t="s">
        <v>639</v>
      </c>
      <c r="G1267" s="392"/>
      <c r="H1267" s="393"/>
      <c r="I1267" s="393"/>
      <c r="J1267" s="393"/>
      <c r="K1267" s="393"/>
      <c r="L1267" s="393"/>
      <c r="M1267" s="394"/>
    </row>
    <row r="1268" spans="1:13" ht="15.75" thickBot="1"/>
    <row r="1269" spans="1:13" ht="15.75">
      <c r="A1269" s="320"/>
      <c r="B1269" s="321" t="s">
        <v>558</v>
      </c>
      <c r="C1269" s="321"/>
      <c r="D1269" s="321"/>
      <c r="E1269" s="321"/>
      <c r="F1269" s="321"/>
      <c r="G1269" s="321"/>
      <c r="H1269" s="321"/>
      <c r="I1269" s="322"/>
      <c r="J1269" s="323" t="s">
        <v>559</v>
      </c>
      <c r="K1269" s="321"/>
      <c r="L1269" s="321"/>
      <c r="M1269" s="324"/>
    </row>
    <row r="1270" spans="1:13" ht="21">
      <c r="A1270" s="325" t="s">
        <v>560</v>
      </c>
      <c r="B1270" s="201"/>
      <c r="C1270" s="201"/>
      <c r="D1270" s="201"/>
      <c r="E1270" s="201"/>
      <c r="F1270" s="201"/>
      <c r="G1270" s="201"/>
      <c r="H1270" s="201"/>
      <c r="I1270" s="201"/>
      <c r="J1270" s="201"/>
      <c r="K1270" s="201"/>
      <c r="L1270" s="201"/>
      <c r="M1270" s="202"/>
    </row>
    <row r="1271" spans="1:13" ht="21">
      <c r="A1271" s="326"/>
      <c r="B1271" s="327" t="s">
        <v>561</v>
      </c>
      <c r="C1271" s="327"/>
      <c r="D1271" s="327"/>
      <c r="E1271" s="328"/>
      <c r="F1271" s="297" t="s">
        <v>562</v>
      </c>
      <c r="G1271" s="297"/>
      <c r="H1271" s="329" t="s">
        <v>563</v>
      </c>
      <c r="I1271" s="330"/>
      <c r="J1271" s="331"/>
      <c r="K1271" s="332" t="s">
        <v>564</v>
      </c>
      <c r="L1271" s="10"/>
      <c r="M1271" s="333"/>
    </row>
    <row r="1272" spans="1:13">
      <c r="A1272" s="334" t="s">
        <v>565</v>
      </c>
      <c r="B1272" s="330"/>
      <c r="C1272" s="330"/>
      <c r="D1272" s="330"/>
      <c r="E1272" s="330"/>
      <c r="F1272" s="330"/>
      <c r="G1272" s="330"/>
      <c r="H1272" s="330"/>
      <c r="I1272" s="330"/>
      <c r="J1272" s="330"/>
      <c r="K1272" s="330"/>
      <c r="L1272" s="330"/>
      <c r="M1272" s="335"/>
    </row>
    <row r="1273" spans="1:13">
      <c r="A1273" s="336" t="s">
        <v>566</v>
      </c>
      <c r="B1273" s="337"/>
      <c r="C1273" s="337"/>
      <c r="D1273" s="337"/>
      <c r="E1273" s="337"/>
      <c r="F1273" s="337"/>
      <c r="G1273" s="337"/>
      <c r="H1273" s="337"/>
      <c r="I1273" s="337"/>
      <c r="J1273" s="337"/>
      <c r="K1273" s="337"/>
      <c r="L1273" s="337"/>
      <c r="M1273" s="338"/>
    </row>
    <row r="1274" spans="1:13">
      <c r="A1274" s="339" t="s">
        <v>567</v>
      </c>
      <c r="B1274" s="340"/>
      <c r="C1274" s="341" t="s">
        <v>350</v>
      </c>
      <c r="D1274" s="337"/>
      <c r="E1274" s="337"/>
      <c r="F1274" s="337"/>
      <c r="G1274" s="342"/>
      <c r="H1274" s="148" t="s">
        <v>569</v>
      </c>
      <c r="I1274" s="343"/>
      <c r="J1274" s="197">
        <v>29</v>
      </c>
      <c r="K1274" s="197"/>
      <c r="L1274" s="197"/>
      <c r="M1274" s="198"/>
    </row>
    <row r="1275" spans="1:13">
      <c r="A1275" s="339" t="s">
        <v>570</v>
      </c>
      <c r="B1275" s="340"/>
      <c r="C1275" s="341" t="s">
        <v>3</v>
      </c>
      <c r="D1275" s="337"/>
      <c r="E1275" s="337"/>
      <c r="F1275" s="337"/>
      <c r="G1275" s="342"/>
      <c r="H1275" s="148" t="s">
        <v>571</v>
      </c>
      <c r="I1275" s="343"/>
      <c r="J1275" s="197" t="s">
        <v>352</v>
      </c>
      <c r="K1275" s="197"/>
      <c r="L1275" s="197"/>
      <c r="M1275" s="198"/>
    </row>
    <row r="1276" spans="1:13">
      <c r="A1276" s="339" t="s">
        <v>572</v>
      </c>
      <c r="B1276" s="340"/>
      <c r="C1276" s="344">
        <v>39926</v>
      </c>
      <c r="D1276" s="337"/>
      <c r="E1276" s="337"/>
      <c r="F1276" s="337"/>
      <c r="G1276" s="342"/>
      <c r="H1276" s="148" t="s">
        <v>573</v>
      </c>
      <c r="I1276" s="343"/>
      <c r="J1276" s="197">
        <v>7051374870</v>
      </c>
      <c r="K1276" s="197"/>
      <c r="L1276" s="197"/>
      <c r="M1276" s="198"/>
    </row>
    <row r="1277" spans="1:13">
      <c r="A1277" s="339" t="s">
        <v>574</v>
      </c>
      <c r="B1277" s="340"/>
      <c r="C1277" s="341" t="s">
        <v>355</v>
      </c>
      <c r="D1277" s="337"/>
      <c r="E1277" s="337"/>
      <c r="F1277" s="337"/>
      <c r="G1277" s="342"/>
      <c r="H1277" s="345" t="s">
        <v>466</v>
      </c>
      <c r="I1277" s="197"/>
      <c r="J1277" s="197" t="s">
        <v>356</v>
      </c>
      <c r="K1277" s="197"/>
      <c r="L1277" s="197"/>
      <c r="M1277" s="198"/>
    </row>
    <row r="1278" spans="1:13">
      <c r="A1278" s="346" t="s">
        <v>576</v>
      </c>
      <c r="B1278" s="242"/>
      <c r="C1278" s="242"/>
      <c r="D1278" s="242"/>
      <c r="E1278" s="242"/>
      <c r="F1278" s="242"/>
      <c r="G1278" s="242"/>
      <c r="H1278" s="242"/>
      <c r="I1278" s="242"/>
      <c r="J1278" s="242"/>
      <c r="K1278" s="242"/>
      <c r="L1278" s="242"/>
      <c r="M1278" s="347"/>
    </row>
    <row r="1279" spans="1:13">
      <c r="A1279" s="348" t="s">
        <v>577</v>
      </c>
      <c r="B1279" s="242" t="s">
        <v>578</v>
      </c>
      <c r="C1279" s="242"/>
      <c r="D1279" s="242"/>
      <c r="E1279" s="242"/>
      <c r="F1279" s="242"/>
      <c r="G1279" s="242"/>
      <c r="H1279" s="242" t="s">
        <v>579</v>
      </c>
      <c r="I1279" s="242"/>
      <c r="J1279" s="242"/>
      <c r="K1279" s="242"/>
      <c r="L1279" s="242"/>
      <c r="M1279" s="347"/>
    </row>
    <row r="1280" spans="1:13" ht="30">
      <c r="A1280" s="348"/>
      <c r="B1280" s="349" t="s">
        <v>580</v>
      </c>
      <c r="C1280" s="349" t="s">
        <v>581</v>
      </c>
      <c r="D1280" s="349" t="s">
        <v>582</v>
      </c>
      <c r="E1280" s="349" t="s">
        <v>583</v>
      </c>
      <c r="F1280" s="349">
        <v>100</v>
      </c>
      <c r="G1280" s="350" t="s">
        <v>403</v>
      </c>
      <c r="H1280" s="349" t="s">
        <v>584</v>
      </c>
      <c r="I1280" s="349" t="s">
        <v>581</v>
      </c>
      <c r="J1280" s="349" t="s">
        <v>582</v>
      </c>
      <c r="K1280" s="349" t="s">
        <v>585</v>
      </c>
      <c r="L1280" s="349">
        <v>100</v>
      </c>
      <c r="M1280" s="351" t="s">
        <v>403</v>
      </c>
    </row>
    <row r="1281" spans="1:13">
      <c r="A1281" s="352" t="s">
        <v>417</v>
      </c>
      <c r="B1281" s="150">
        <v>5.5</v>
      </c>
      <c r="C1281" s="150">
        <v>3</v>
      </c>
      <c r="D1281" s="150">
        <v>3</v>
      </c>
      <c r="E1281" s="150">
        <v>43.5</v>
      </c>
      <c r="F1281" s="20">
        <f>SUM(B1281:E1281)</f>
        <v>55</v>
      </c>
      <c r="G1281" s="150" t="str">
        <f t="shared" ref="G1281:G1285" si="150">IF(F1281&gt;=91,"A1",IF(F1281&gt;=81,"A2",IF(F1281&gt;=71,"B1",IF(F1281&gt;=61,"B2",IF(F1281&gt;=51,"C1",IF(F1281&gt;=41,"C2",IF(F1281&gt;=33,"D","E")))))))</f>
        <v>C1</v>
      </c>
      <c r="H1281" s="150">
        <v>7</v>
      </c>
      <c r="I1281" s="150">
        <v>4</v>
      </c>
      <c r="J1281" s="150">
        <v>2.5</v>
      </c>
      <c r="K1281" s="150">
        <v>47</v>
      </c>
      <c r="L1281" s="20">
        <f>SUM(H1281:K1281)</f>
        <v>60.5</v>
      </c>
      <c r="M1281" s="150" t="str">
        <f t="shared" ref="M1281:M1285" si="151">IF(L1281&gt;=91,"A1",IF(L1281&gt;=81,"A2",IF(L1281&gt;=71,"B1",IF(L1281&gt;=61,"B2",IF(L1281&gt;=51,"C1",IF(L1281&gt;=41,"C2",IF(L1281&gt;=33,"D","E")))))))</f>
        <v>C1</v>
      </c>
    </row>
    <row r="1282" spans="1:13">
      <c r="A1282" s="352" t="s">
        <v>418</v>
      </c>
      <c r="B1282" s="150">
        <v>3.75</v>
      </c>
      <c r="C1282" s="417">
        <v>3</v>
      </c>
      <c r="D1282" s="350">
        <v>3</v>
      </c>
      <c r="E1282" s="150">
        <v>37.5</v>
      </c>
      <c r="F1282" s="20">
        <f t="shared" ref="F1282:F1285" si="152">SUM(B1282:E1282)</f>
        <v>47.25</v>
      </c>
      <c r="G1282" s="150" t="str">
        <f t="shared" si="150"/>
        <v>C2</v>
      </c>
      <c r="H1282" s="150">
        <v>6.25</v>
      </c>
      <c r="I1282" s="150">
        <v>4</v>
      </c>
      <c r="J1282" s="150">
        <v>3</v>
      </c>
      <c r="K1282" s="150">
        <v>38.5</v>
      </c>
      <c r="L1282" s="20">
        <f t="shared" ref="L1282:L1285" si="153">SUM(H1282:K1282)</f>
        <v>51.75</v>
      </c>
      <c r="M1282" s="150" t="str">
        <f t="shared" si="151"/>
        <v>C1</v>
      </c>
    </row>
    <row r="1283" spans="1:13">
      <c r="A1283" s="352" t="s">
        <v>586</v>
      </c>
      <c r="B1283" s="150">
        <v>4</v>
      </c>
      <c r="C1283" s="150">
        <v>3.5</v>
      </c>
      <c r="D1283" s="150">
        <v>3.5</v>
      </c>
      <c r="E1283" s="150">
        <v>32</v>
      </c>
      <c r="F1283" s="20">
        <f t="shared" si="152"/>
        <v>43</v>
      </c>
      <c r="G1283" s="150" t="str">
        <f t="shared" si="150"/>
        <v>C2</v>
      </c>
      <c r="H1283" s="150">
        <v>4.75</v>
      </c>
      <c r="I1283" s="150">
        <v>3.5</v>
      </c>
      <c r="J1283" s="150">
        <v>3.5</v>
      </c>
      <c r="K1283" s="150">
        <v>42</v>
      </c>
      <c r="L1283" s="20">
        <f t="shared" si="153"/>
        <v>53.75</v>
      </c>
      <c r="M1283" s="150" t="str">
        <f t="shared" si="151"/>
        <v>C1</v>
      </c>
    </row>
    <row r="1284" spans="1:13">
      <c r="A1284" s="352" t="s">
        <v>420</v>
      </c>
      <c r="B1284" s="150">
        <v>3</v>
      </c>
      <c r="C1284" s="150">
        <v>3</v>
      </c>
      <c r="D1284" s="150">
        <v>3</v>
      </c>
      <c r="E1284" s="150">
        <v>33.5</v>
      </c>
      <c r="F1284" s="20">
        <f t="shared" si="152"/>
        <v>42.5</v>
      </c>
      <c r="G1284" s="150" t="str">
        <f t="shared" si="150"/>
        <v>C2</v>
      </c>
      <c r="H1284" s="150">
        <v>5.75</v>
      </c>
      <c r="I1284" s="150">
        <v>3</v>
      </c>
      <c r="J1284" s="150">
        <v>3</v>
      </c>
      <c r="K1284" s="121">
        <v>36</v>
      </c>
      <c r="L1284" s="20">
        <f t="shared" si="153"/>
        <v>47.75</v>
      </c>
      <c r="M1284" s="150" t="str">
        <f t="shared" si="151"/>
        <v>C2</v>
      </c>
    </row>
    <row r="1285" spans="1:13">
      <c r="A1285" s="352" t="s">
        <v>470</v>
      </c>
      <c r="B1285" s="150">
        <v>6.75</v>
      </c>
      <c r="C1285" s="150">
        <v>3</v>
      </c>
      <c r="D1285" s="150">
        <v>3</v>
      </c>
      <c r="E1285" s="150">
        <v>28</v>
      </c>
      <c r="F1285" s="20">
        <f t="shared" si="152"/>
        <v>40.75</v>
      </c>
      <c r="G1285" s="150" t="str">
        <f t="shared" si="150"/>
        <v>D</v>
      </c>
      <c r="H1285" s="150">
        <v>7.25</v>
      </c>
      <c r="I1285" s="150">
        <v>4</v>
      </c>
      <c r="J1285" s="150">
        <v>3.5</v>
      </c>
      <c r="K1285" s="150">
        <v>30</v>
      </c>
      <c r="L1285" s="20">
        <f t="shared" si="153"/>
        <v>44.75</v>
      </c>
      <c r="M1285" s="150" t="str">
        <f t="shared" si="151"/>
        <v>C2</v>
      </c>
    </row>
    <row r="1286" spans="1:13">
      <c r="A1286" s="352" t="s">
        <v>587</v>
      </c>
      <c r="B1286" s="6"/>
      <c r="C1286" s="6"/>
      <c r="D1286" s="6"/>
      <c r="E1286" s="357">
        <v>19.5</v>
      </c>
      <c r="F1286" s="121"/>
      <c r="G1286" s="6"/>
      <c r="H1286" s="6"/>
      <c r="I1286" s="6"/>
      <c r="J1286" s="6"/>
      <c r="K1286" s="150">
        <v>30</v>
      </c>
      <c r="L1286" s="6"/>
      <c r="M1286" s="358"/>
    </row>
    <row r="1287" spans="1:13" ht="26.25">
      <c r="A1287" s="10" t="s">
        <v>588</v>
      </c>
      <c r="B1287" s="10"/>
      <c r="C1287" s="359" t="s">
        <v>589</v>
      </c>
      <c r="D1287" s="360">
        <f>(F1281+F1282+F1283+F1284+F1285)</f>
        <v>228.5</v>
      </c>
      <c r="E1287" s="360"/>
      <c r="F1287" s="359" t="s">
        <v>590</v>
      </c>
      <c r="G1287" s="360">
        <f>(D1287/500)*100</f>
        <v>45.7</v>
      </c>
      <c r="H1287" s="360"/>
      <c r="I1287" s="361"/>
      <c r="J1287" s="362" t="s">
        <v>591</v>
      </c>
      <c r="K1287" s="362"/>
      <c r="L1287" s="242" t="str">
        <f>IF(G1287&gt;=91,"A1",IF(G1287&gt;=81,"A2",IF(G1287&gt;=71,"B1",IF(G1287&gt;=61,"B2",IF(G1287&gt;=51,"C1",IF(G1287&gt;=41,"C2",IF(G1287&gt;=33,"D","E")))))))</f>
        <v>C2</v>
      </c>
      <c r="M1287" s="242" t="str">
        <f t="shared" ref="M1287:M1289" si="154">IF(K1287&gt;=91,"A1",IF(K1287&gt;=81,"A2",IF(K1287&gt;=71,"B1",IF(K1287&gt;=61,"B2",IF(K1287&gt;=51,"C1",IF(K1287&gt;=41,"C2",IF(K1287&gt;=33,"D","E")))))))</f>
        <v>E</v>
      </c>
    </row>
    <row r="1288" spans="1:13" ht="26.25">
      <c r="A1288" s="363" t="s">
        <v>592</v>
      </c>
      <c r="B1288" s="10"/>
      <c r="C1288" s="359" t="s">
        <v>593</v>
      </c>
      <c r="D1288" s="360">
        <f>(L1281+L1282+L1283+L1284+L1285)</f>
        <v>258.5</v>
      </c>
      <c r="E1288" s="360"/>
      <c r="F1288" s="359" t="s">
        <v>594</v>
      </c>
      <c r="G1288" s="360">
        <f>D1288/500*100</f>
        <v>51.7</v>
      </c>
      <c r="H1288" s="364"/>
      <c r="I1288" s="365"/>
      <c r="J1288" s="362" t="s">
        <v>595</v>
      </c>
      <c r="K1288" s="362"/>
      <c r="L1288" s="242" t="str">
        <f>IF(G1288&gt;=91,"A1",IF(G1288&gt;=81,"A2",IF(G1288&gt;=71,"B1",IF(G1288&gt;=61,"B2",IF(G1288&gt;=51,"C1",IF(G1288&gt;=41,"C2",IF(G1288&gt;=33,"D","E")))))))</f>
        <v>C1</v>
      </c>
      <c r="M1288" s="242" t="str">
        <f t="shared" si="154"/>
        <v>E</v>
      </c>
    </row>
    <row r="1289" spans="1:13">
      <c r="A1289" s="366" t="s">
        <v>596</v>
      </c>
      <c r="B1289" s="366"/>
      <c r="C1289" s="366">
        <f>(D1287+D1288)</f>
        <v>487</v>
      </c>
      <c r="D1289" s="367"/>
      <c r="E1289" s="367"/>
      <c r="F1289" s="366" t="s">
        <v>597</v>
      </c>
      <c r="G1289" s="366"/>
      <c r="H1289" s="366"/>
      <c r="I1289" s="368">
        <f>(C1289/1000)*100</f>
        <v>48.699999999999996</v>
      </c>
      <c r="J1289" s="366" t="s">
        <v>598</v>
      </c>
      <c r="K1289" s="366"/>
      <c r="L1289" s="367" t="str">
        <f>IF(I1289&gt;=91,"A1",IF(I1289&gt;=81,"A2",IF(I1289&gt;=71,"B1",IF(I1289&gt;=61,"B2",IF(I1289&gt;=51,"C1",IF(I1289&gt;=41,"C2",IF(I1289&gt;=33,"D","E")))))))</f>
        <v>C2</v>
      </c>
      <c r="M1289" s="367" t="str">
        <f t="shared" si="154"/>
        <v>E</v>
      </c>
    </row>
    <row r="1290" spans="1:13">
      <c r="A1290" s="369" t="s">
        <v>599</v>
      </c>
      <c r="B1290" s="370"/>
      <c r="C1290" s="370"/>
      <c r="D1290" s="370"/>
      <c r="E1290" s="370"/>
      <c r="F1290" s="370"/>
      <c r="G1290" s="370"/>
      <c r="H1290" s="370"/>
      <c r="I1290" s="370"/>
      <c r="J1290" s="370"/>
      <c r="K1290" s="370"/>
      <c r="L1290" s="370"/>
      <c r="M1290" s="371"/>
    </row>
    <row r="1291" spans="1:13">
      <c r="A1291" s="346" t="s">
        <v>600</v>
      </c>
      <c r="B1291" s="242"/>
      <c r="C1291" s="242"/>
      <c r="D1291" s="242"/>
      <c r="E1291" s="242"/>
      <c r="F1291" s="242"/>
      <c r="G1291" s="242"/>
      <c r="H1291" s="242"/>
      <c r="I1291" s="242"/>
      <c r="J1291" s="242"/>
      <c r="K1291" s="242"/>
      <c r="L1291" s="242"/>
      <c r="M1291" s="347"/>
    </row>
    <row r="1292" spans="1:13">
      <c r="A1292" s="346" t="s">
        <v>601</v>
      </c>
      <c r="B1292" s="242"/>
      <c r="C1292" s="242"/>
      <c r="D1292" s="242"/>
      <c r="E1292" s="242"/>
      <c r="F1292" s="242" t="s">
        <v>602</v>
      </c>
      <c r="G1292" s="242"/>
      <c r="H1292" s="242"/>
      <c r="I1292" s="242"/>
      <c r="J1292" s="242"/>
      <c r="K1292" s="242" t="s">
        <v>603</v>
      </c>
      <c r="L1292" s="242"/>
      <c r="M1292" s="347"/>
    </row>
    <row r="1293" spans="1:13">
      <c r="A1293" s="345" t="s">
        <v>604</v>
      </c>
      <c r="B1293" s="197"/>
      <c r="C1293" s="197"/>
      <c r="D1293" s="197"/>
      <c r="E1293" s="197"/>
      <c r="F1293" s="242" t="s">
        <v>605</v>
      </c>
      <c r="G1293" s="242"/>
      <c r="H1293" s="242"/>
      <c r="I1293" s="242"/>
      <c r="J1293" s="242"/>
      <c r="K1293" s="242" t="s">
        <v>605</v>
      </c>
      <c r="L1293" s="242"/>
      <c r="M1293" s="347"/>
    </row>
    <row r="1294" spans="1:13">
      <c r="A1294" s="346" t="s">
        <v>606</v>
      </c>
      <c r="B1294" s="242"/>
      <c r="C1294" s="242"/>
      <c r="D1294" s="242"/>
      <c r="E1294" s="242"/>
      <c r="F1294" s="242"/>
      <c r="G1294" s="242"/>
      <c r="H1294" s="242"/>
      <c r="I1294" s="242"/>
      <c r="J1294" s="242"/>
      <c r="K1294" s="242"/>
      <c r="L1294" s="242"/>
      <c r="M1294" s="347"/>
    </row>
    <row r="1295" spans="1:13">
      <c r="A1295" s="346" t="s">
        <v>601</v>
      </c>
      <c r="B1295" s="242"/>
      <c r="C1295" s="242"/>
      <c r="D1295" s="242"/>
      <c r="E1295" s="242"/>
      <c r="F1295" s="242" t="s">
        <v>602</v>
      </c>
      <c r="G1295" s="242"/>
      <c r="H1295" s="242"/>
      <c r="I1295" s="242"/>
      <c r="J1295" s="242"/>
      <c r="K1295" s="242" t="s">
        <v>603</v>
      </c>
      <c r="L1295" s="242"/>
      <c r="M1295" s="347"/>
    </row>
    <row r="1296" spans="1:13">
      <c r="A1296" s="339" t="s">
        <v>607</v>
      </c>
      <c r="B1296" s="340"/>
      <c r="C1296" s="340"/>
      <c r="D1296" s="340"/>
      <c r="E1296" s="340"/>
      <c r="F1296" s="242" t="s">
        <v>605</v>
      </c>
      <c r="G1296" s="242"/>
      <c r="H1296" s="242"/>
      <c r="I1296" s="242"/>
      <c r="J1296" s="242"/>
      <c r="K1296" s="242" t="s">
        <v>605</v>
      </c>
      <c r="L1296" s="242"/>
      <c r="M1296" s="347"/>
    </row>
    <row r="1297" spans="1:13">
      <c r="A1297" s="409" t="s">
        <v>608</v>
      </c>
      <c r="B1297" s="410"/>
      <c r="C1297" s="410"/>
      <c r="D1297" s="410"/>
      <c r="E1297" s="411"/>
      <c r="F1297" s="329" t="s">
        <v>605</v>
      </c>
      <c r="G1297" s="330"/>
      <c r="H1297" s="330"/>
      <c r="I1297" s="330"/>
      <c r="J1297" s="331"/>
      <c r="K1297" s="329" t="s">
        <v>605</v>
      </c>
      <c r="L1297" s="330"/>
      <c r="M1297" s="335"/>
    </row>
    <row r="1298" spans="1:13">
      <c r="A1298" s="336" t="s">
        <v>609</v>
      </c>
      <c r="B1298" s="337"/>
      <c r="C1298" s="337"/>
      <c r="D1298" s="337"/>
      <c r="E1298" s="342"/>
      <c r="F1298" s="329" t="s">
        <v>605</v>
      </c>
      <c r="G1298" s="330"/>
      <c r="H1298" s="330"/>
      <c r="I1298" s="330"/>
      <c r="J1298" s="331"/>
      <c r="K1298" s="329" t="s">
        <v>605</v>
      </c>
      <c r="L1298" s="330"/>
      <c r="M1298" s="335"/>
    </row>
    <row r="1299" spans="1:13">
      <c r="A1299" s="336" t="s">
        <v>610</v>
      </c>
      <c r="B1299" s="337"/>
      <c r="C1299" s="337"/>
      <c r="D1299" s="337"/>
      <c r="E1299" s="342"/>
      <c r="F1299" s="329" t="s">
        <v>605</v>
      </c>
      <c r="G1299" s="330"/>
      <c r="H1299" s="330"/>
      <c r="I1299" s="330"/>
      <c r="J1299" s="331"/>
      <c r="K1299" s="329" t="s">
        <v>605</v>
      </c>
      <c r="L1299" s="330"/>
      <c r="M1299" s="335"/>
    </row>
    <row r="1300" spans="1:13">
      <c r="A1300" s="334" t="s">
        <v>611</v>
      </c>
      <c r="B1300" s="330"/>
      <c r="C1300" s="330"/>
      <c r="D1300" s="330"/>
      <c r="E1300" s="330"/>
      <c r="F1300" s="330"/>
      <c r="G1300" s="330"/>
      <c r="H1300" s="330"/>
      <c r="I1300" s="330"/>
      <c r="J1300" s="330"/>
      <c r="K1300" s="330"/>
      <c r="L1300" s="330"/>
      <c r="M1300" s="335"/>
    </row>
    <row r="1301" spans="1:13">
      <c r="A1301" s="334" t="s">
        <v>601</v>
      </c>
      <c r="B1301" s="330"/>
      <c r="C1301" s="330"/>
      <c r="D1301" s="330"/>
      <c r="E1301" s="331"/>
      <c r="F1301" s="329" t="s">
        <v>602</v>
      </c>
      <c r="G1301" s="330"/>
      <c r="H1301" s="330"/>
      <c r="I1301" s="330"/>
      <c r="J1301" s="331"/>
      <c r="K1301" s="329" t="s">
        <v>603</v>
      </c>
      <c r="L1301" s="330"/>
      <c r="M1301" s="335"/>
    </row>
    <row r="1302" spans="1:13">
      <c r="A1302" s="345" t="s">
        <v>555</v>
      </c>
      <c r="B1302" s="197"/>
      <c r="C1302" s="197"/>
      <c r="D1302" s="197"/>
      <c r="E1302" s="197"/>
      <c r="F1302" s="197"/>
      <c r="G1302" s="372">
        <v>193</v>
      </c>
      <c r="H1302" s="372"/>
      <c r="I1302" s="372"/>
      <c r="J1302" s="372"/>
      <c r="K1302" s="372"/>
      <c r="L1302" s="372"/>
      <c r="M1302" s="373"/>
    </row>
    <row r="1303" spans="1:13">
      <c r="A1303" s="352" t="s">
        <v>612</v>
      </c>
      <c r="B1303" s="329" t="s">
        <v>640</v>
      </c>
      <c r="C1303" s="330"/>
      <c r="D1303" s="330"/>
      <c r="E1303" s="330"/>
      <c r="F1303" s="330"/>
      <c r="G1303" s="330"/>
      <c r="H1303" s="330"/>
      <c r="I1303" s="330"/>
      <c r="J1303" s="330"/>
      <c r="K1303" s="330"/>
      <c r="L1303" s="330"/>
      <c r="M1303" s="335"/>
    </row>
    <row r="1304" spans="1:13">
      <c r="A1304" s="352" t="s">
        <v>614</v>
      </c>
      <c r="B1304" s="329" t="s">
        <v>615</v>
      </c>
      <c r="C1304" s="374"/>
      <c r="D1304" s="374"/>
      <c r="E1304" s="374"/>
      <c r="F1304" s="374"/>
      <c r="G1304" s="374"/>
      <c r="H1304" s="374"/>
      <c r="I1304" s="374"/>
      <c r="J1304" s="374"/>
      <c r="K1304" s="374"/>
      <c r="L1304" s="374"/>
      <c r="M1304" s="375"/>
    </row>
    <row r="1305" spans="1:13">
      <c r="A1305" s="346" t="s">
        <v>616</v>
      </c>
      <c r="B1305" s="242"/>
      <c r="C1305" s="242"/>
      <c r="D1305" s="372"/>
      <c r="E1305" s="372"/>
      <c r="F1305" s="372"/>
      <c r="G1305" s="372"/>
      <c r="H1305" s="372"/>
      <c r="I1305" s="372"/>
      <c r="J1305" s="242" t="s">
        <v>617</v>
      </c>
      <c r="K1305" s="242"/>
      <c r="L1305" s="242"/>
      <c r="M1305" s="347"/>
    </row>
    <row r="1306" spans="1:13">
      <c r="A1306" s="346"/>
      <c r="B1306" s="242"/>
      <c r="C1306" s="242"/>
      <c r="D1306" s="372"/>
      <c r="E1306" s="372"/>
      <c r="F1306" s="372"/>
      <c r="G1306" s="372"/>
      <c r="H1306" s="372"/>
      <c r="I1306" s="372"/>
      <c r="J1306" s="242"/>
      <c r="K1306" s="242"/>
      <c r="L1306" s="242"/>
      <c r="M1306" s="347"/>
    </row>
    <row r="1307" spans="1:13">
      <c r="A1307" s="346"/>
      <c r="B1307" s="242"/>
      <c r="C1307" s="242"/>
      <c r="D1307" s="372"/>
      <c r="E1307" s="372"/>
      <c r="F1307" s="372"/>
      <c r="G1307" s="372"/>
      <c r="H1307" s="372"/>
      <c r="I1307" s="372"/>
      <c r="J1307" s="242"/>
      <c r="K1307" s="242"/>
      <c r="L1307" s="242"/>
      <c r="M1307" s="347"/>
    </row>
    <row r="1308" spans="1:13">
      <c r="A1308" s="346"/>
      <c r="B1308" s="242"/>
      <c r="C1308" s="242"/>
      <c r="D1308" s="372"/>
      <c r="E1308" s="372"/>
      <c r="F1308" s="372"/>
      <c r="G1308" s="372"/>
      <c r="H1308" s="372"/>
      <c r="I1308" s="372"/>
      <c r="J1308" s="242"/>
      <c r="K1308" s="242"/>
      <c r="L1308" s="242"/>
      <c r="M1308" s="347"/>
    </row>
    <row r="1309" spans="1:13">
      <c r="A1309" s="376" t="s">
        <v>618</v>
      </c>
      <c r="B1309" s="377"/>
      <c r="C1309" s="377"/>
      <c r="D1309" s="377"/>
      <c r="E1309" s="377"/>
      <c r="F1309" s="377"/>
      <c r="G1309" s="377"/>
      <c r="H1309" s="378" t="s">
        <v>619</v>
      </c>
      <c r="I1309" s="379"/>
      <c r="J1309" s="379"/>
      <c r="K1309" s="379"/>
      <c r="L1309" s="379"/>
      <c r="M1309" s="380"/>
    </row>
    <row r="1310" spans="1:13">
      <c r="A1310" s="381" t="s">
        <v>620</v>
      </c>
      <c r="B1310" s="377" t="s">
        <v>416</v>
      </c>
      <c r="C1310" s="377"/>
      <c r="D1310" s="382" t="s">
        <v>620</v>
      </c>
      <c r="E1310" s="383"/>
      <c r="F1310" s="377" t="s">
        <v>416</v>
      </c>
      <c r="G1310" s="377"/>
      <c r="H1310" s="384"/>
      <c r="I1310" s="384"/>
      <c r="J1310" s="385" t="s">
        <v>621</v>
      </c>
      <c r="K1310" s="384"/>
      <c r="L1310" s="385" t="s">
        <v>416</v>
      </c>
      <c r="M1310" s="386"/>
    </row>
    <row r="1311" spans="1:13">
      <c r="A1311" s="387" t="s">
        <v>622</v>
      </c>
      <c r="B1311" s="388" t="s">
        <v>623</v>
      </c>
      <c r="C1311" s="388"/>
      <c r="D1311" s="388" t="s">
        <v>624</v>
      </c>
      <c r="E1311" s="388"/>
      <c r="F1311" s="388" t="s">
        <v>625</v>
      </c>
      <c r="G1311" s="388"/>
      <c r="H1311" s="384"/>
      <c r="I1311" s="384"/>
      <c r="J1311" s="389">
        <v>3</v>
      </c>
      <c r="K1311" s="390"/>
      <c r="L1311" s="383" t="s">
        <v>605</v>
      </c>
      <c r="M1311" s="386"/>
    </row>
    <row r="1312" spans="1:13">
      <c r="A1312" s="387" t="s">
        <v>626</v>
      </c>
      <c r="B1312" s="388" t="s">
        <v>627</v>
      </c>
      <c r="C1312" s="388"/>
      <c r="D1312" s="388" t="s">
        <v>628</v>
      </c>
      <c r="E1312" s="388"/>
      <c r="F1312" s="388" t="s">
        <v>629</v>
      </c>
      <c r="G1312" s="388"/>
      <c r="H1312" s="384"/>
      <c r="I1312" s="384"/>
      <c r="J1312" s="389">
        <v>2</v>
      </c>
      <c r="K1312" s="390"/>
      <c r="L1312" s="383" t="s">
        <v>630</v>
      </c>
      <c r="M1312" s="386"/>
    </row>
    <row r="1313" spans="1:13">
      <c r="A1313" s="387" t="s">
        <v>631</v>
      </c>
      <c r="B1313" s="388" t="s">
        <v>632</v>
      </c>
      <c r="C1313" s="388"/>
      <c r="D1313" s="388" t="s">
        <v>633</v>
      </c>
      <c r="E1313" s="388"/>
      <c r="F1313" s="388" t="s">
        <v>634</v>
      </c>
      <c r="G1313" s="388"/>
      <c r="H1313" s="384"/>
      <c r="I1313" s="384"/>
      <c r="J1313" s="389">
        <v>1</v>
      </c>
      <c r="K1313" s="390"/>
      <c r="L1313" s="383" t="s">
        <v>635</v>
      </c>
      <c r="M1313" s="386"/>
    </row>
    <row r="1314" spans="1:13" ht="15.75" thickBot="1">
      <c r="A1314" s="391" t="s">
        <v>636</v>
      </c>
      <c r="B1314" s="392" t="s">
        <v>637</v>
      </c>
      <c r="C1314" s="392"/>
      <c r="D1314" s="392" t="s">
        <v>638</v>
      </c>
      <c r="E1314" s="392"/>
      <c r="F1314" s="392" t="s">
        <v>639</v>
      </c>
      <c r="G1314" s="392"/>
      <c r="H1314" s="393"/>
      <c r="I1314" s="393"/>
      <c r="J1314" s="393"/>
      <c r="K1314" s="393"/>
      <c r="L1314" s="393"/>
      <c r="M1314" s="394"/>
    </row>
    <row r="1315" spans="1:13" ht="15.75" thickBot="1"/>
    <row r="1316" spans="1:13" ht="15.75">
      <c r="A1316" s="320"/>
      <c r="B1316" s="321" t="s">
        <v>558</v>
      </c>
      <c r="C1316" s="321"/>
      <c r="D1316" s="321"/>
      <c r="E1316" s="321"/>
      <c r="F1316" s="321"/>
      <c r="G1316" s="321"/>
      <c r="H1316" s="321"/>
      <c r="I1316" s="322"/>
      <c r="J1316" s="323" t="s">
        <v>559</v>
      </c>
      <c r="K1316" s="321"/>
      <c r="L1316" s="321"/>
      <c r="M1316" s="324"/>
    </row>
    <row r="1317" spans="1:13" ht="21">
      <c r="A1317" s="325" t="s">
        <v>560</v>
      </c>
      <c r="B1317" s="201"/>
      <c r="C1317" s="201"/>
      <c r="D1317" s="201"/>
      <c r="E1317" s="201"/>
      <c r="F1317" s="201"/>
      <c r="G1317" s="201"/>
      <c r="H1317" s="201"/>
      <c r="I1317" s="201"/>
      <c r="J1317" s="201"/>
      <c r="K1317" s="201"/>
      <c r="L1317" s="201"/>
      <c r="M1317" s="202"/>
    </row>
    <row r="1318" spans="1:13" ht="21">
      <c r="A1318" s="326"/>
      <c r="B1318" s="327" t="s">
        <v>561</v>
      </c>
      <c r="C1318" s="327"/>
      <c r="D1318" s="327"/>
      <c r="E1318" s="328"/>
      <c r="F1318" s="297" t="s">
        <v>562</v>
      </c>
      <c r="G1318" s="297"/>
      <c r="H1318" s="329" t="s">
        <v>563</v>
      </c>
      <c r="I1318" s="330"/>
      <c r="J1318" s="331"/>
      <c r="K1318" s="332" t="s">
        <v>564</v>
      </c>
      <c r="L1318" s="10"/>
      <c r="M1318" s="333"/>
    </row>
    <row r="1319" spans="1:13">
      <c r="A1319" s="334" t="s">
        <v>565</v>
      </c>
      <c r="B1319" s="330"/>
      <c r="C1319" s="330"/>
      <c r="D1319" s="330"/>
      <c r="E1319" s="330"/>
      <c r="F1319" s="330"/>
      <c r="G1319" s="330"/>
      <c r="H1319" s="330"/>
      <c r="I1319" s="330"/>
      <c r="J1319" s="330"/>
      <c r="K1319" s="330"/>
      <c r="L1319" s="330"/>
      <c r="M1319" s="335"/>
    </row>
    <row r="1320" spans="1:13">
      <c r="A1320" s="336" t="s">
        <v>566</v>
      </c>
      <c r="B1320" s="337"/>
      <c r="C1320" s="337"/>
      <c r="D1320" s="337"/>
      <c r="E1320" s="337"/>
      <c r="F1320" s="337"/>
      <c r="G1320" s="337"/>
      <c r="H1320" s="337"/>
      <c r="I1320" s="337"/>
      <c r="J1320" s="337"/>
      <c r="K1320" s="337"/>
      <c r="L1320" s="337"/>
      <c r="M1320" s="338"/>
    </row>
    <row r="1321" spans="1:13">
      <c r="A1321" s="339" t="s">
        <v>567</v>
      </c>
      <c r="B1321" s="340"/>
      <c r="C1321" s="341" t="s">
        <v>362</v>
      </c>
      <c r="D1321" s="337"/>
      <c r="E1321" s="337"/>
      <c r="F1321" s="337"/>
      <c r="G1321" s="342"/>
      <c r="H1321" s="148" t="s">
        <v>569</v>
      </c>
      <c r="I1321" s="343"/>
      <c r="J1321" s="197">
        <v>30</v>
      </c>
      <c r="K1321" s="197"/>
      <c r="L1321" s="197"/>
      <c r="M1321" s="198"/>
    </row>
    <row r="1322" spans="1:13">
      <c r="A1322" s="339" t="s">
        <v>570</v>
      </c>
      <c r="B1322" s="340"/>
      <c r="C1322" s="341" t="s">
        <v>3</v>
      </c>
      <c r="D1322" s="337"/>
      <c r="E1322" s="337"/>
      <c r="F1322" s="337"/>
      <c r="G1322" s="342"/>
      <c r="H1322" s="148" t="s">
        <v>571</v>
      </c>
      <c r="I1322" s="343"/>
      <c r="J1322" s="197">
        <v>1509</v>
      </c>
      <c r="K1322" s="197"/>
      <c r="L1322" s="197"/>
      <c r="M1322" s="198"/>
    </row>
    <row r="1323" spans="1:13">
      <c r="A1323" s="339" t="s">
        <v>572</v>
      </c>
      <c r="B1323" s="340"/>
      <c r="C1323" s="344">
        <v>39907</v>
      </c>
      <c r="D1323" s="337"/>
      <c r="E1323" s="337"/>
      <c r="F1323" s="337"/>
      <c r="G1323" s="342"/>
      <c r="H1323" s="148" t="s">
        <v>573</v>
      </c>
      <c r="I1323" s="343"/>
      <c r="J1323" s="197">
        <v>9906728025</v>
      </c>
      <c r="K1323" s="197"/>
      <c r="L1323" s="197"/>
      <c r="M1323" s="198"/>
    </row>
    <row r="1324" spans="1:13">
      <c r="A1324" s="339" t="s">
        <v>574</v>
      </c>
      <c r="B1324" s="340"/>
      <c r="C1324" s="341" t="s">
        <v>364</v>
      </c>
      <c r="D1324" s="337"/>
      <c r="E1324" s="337"/>
      <c r="F1324" s="337"/>
      <c r="G1324" s="342"/>
      <c r="H1324" s="345" t="s">
        <v>466</v>
      </c>
      <c r="I1324" s="197"/>
      <c r="J1324" s="197" t="s">
        <v>365</v>
      </c>
      <c r="K1324" s="197"/>
      <c r="L1324" s="197"/>
      <c r="M1324" s="198"/>
    </row>
    <row r="1325" spans="1:13">
      <c r="A1325" s="346" t="s">
        <v>576</v>
      </c>
      <c r="B1325" s="242"/>
      <c r="C1325" s="242"/>
      <c r="D1325" s="242"/>
      <c r="E1325" s="242"/>
      <c r="F1325" s="242"/>
      <c r="G1325" s="242"/>
      <c r="H1325" s="242"/>
      <c r="I1325" s="242"/>
      <c r="J1325" s="242"/>
      <c r="K1325" s="242"/>
      <c r="L1325" s="242"/>
      <c r="M1325" s="347"/>
    </row>
    <row r="1326" spans="1:13">
      <c r="A1326" s="348" t="s">
        <v>577</v>
      </c>
      <c r="B1326" s="242" t="s">
        <v>578</v>
      </c>
      <c r="C1326" s="242"/>
      <c r="D1326" s="242"/>
      <c r="E1326" s="242"/>
      <c r="F1326" s="242"/>
      <c r="G1326" s="242"/>
      <c r="H1326" s="242" t="s">
        <v>579</v>
      </c>
      <c r="I1326" s="242"/>
      <c r="J1326" s="242"/>
      <c r="K1326" s="242"/>
      <c r="L1326" s="242"/>
      <c r="M1326" s="347"/>
    </row>
    <row r="1327" spans="1:13" ht="30">
      <c r="A1327" s="348"/>
      <c r="B1327" s="349" t="s">
        <v>580</v>
      </c>
      <c r="C1327" s="349" t="s">
        <v>581</v>
      </c>
      <c r="D1327" s="349" t="s">
        <v>582</v>
      </c>
      <c r="E1327" s="349" t="s">
        <v>583</v>
      </c>
      <c r="F1327" s="349">
        <v>100</v>
      </c>
      <c r="G1327" s="350" t="s">
        <v>403</v>
      </c>
      <c r="H1327" s="349" t="s">
        <v>584</v>
      </c>
      <c r="I1327" s="349" t="s">
        <v>581</v>
      </c>
      <c r="J1327" s="349" t="s">
        <v>582</v>
      </c>
      <c r="K1327" s="349" t="s">
        <v>585</v>
      </c>
      <c r="L1327" s="349">
        <v>100</v>
      </c>
      <c r="M1327" s="351" t="s">
        <v>403</v>
      </c>
    </row>
    <row r="1328" spans="1:13">
      <c r="A1328" s="352" t="s">
        <v>417</v>
      </c>
      <c r="B1328" s="150">
        <v>8.25</v>
      </c>
      <c r="C1328" s="150">
        <v>3</v>
      </c>
      <c r="D1328" s="150">
        <v>4</v>
      </c>
      <c r="E1328" s="150">
        <v>64</v>
      </c>
      <c r="F1328" s="20">
        <f>SUM(B1328:E1328)</f>
        <v>79.25</v>
      </c>
      <c r="G1328" s="150" t="str">
        <f t="shared" ref="G1328:G1332" si="155">IF(F1328&gt;=91,"A1",IF(F1328&gt;=81,"A2",IF(F1328&gt;=71,"B1",IF(F1328&gt;=61,"B2",IF(F1328&gt;=51,"C1",IF(F1328&gt;=41,"C2",IF(F1328&gt;=33,"D","E")))))))</f>
        <v>B1</v>
      </c>
      <c r="H1328" s="150">
        <v>7</v>
      </c>
      <c r="I1328" s="150">
        <v>4</v>
      </c>
      <c r="J1328" s="150">
        <v>3</v>
      </c>
      <c r="K1328" s="150">
        <v>56</v>
      </c>
      <c r="L1328" s="20">
        <f>SUM(H1328:K1328)</f>
        <v>70</v>
      </c>
      <c r="M1328" s="150" t="str">
        <f t="shared" ref="M1328:M1332" si="156">IF(L1328&gt;=91,"A1",IF(L1328&gt;=81,"A2",IF(L1328&gt;=71,"B1",IF(L1328&gt;=61,"B2",IF(L1328&gt;=51,"C1",IF(L1328&gt;=41,"C2",IF(L1328&gt;=33,"D","E")))))))</f>
        <v>B2</v>
      </c>
    </row>
    <row r="1329" spans="1:13">
      <c r="A1329" s="352" t="s">
        <v>418</v>
      </c>
      <c r="B1329" s="150">
        <v>9.5</v>
      </c>
      <c r="C1329" s="417">
        <v>4</v>
      </c>
      <c r="D1329" s="350">
        <v>5</v>
      </c>
      <c r="E1329" s="150">
        <v>70</v>
      </c>
      <c r="F1329" s="21">
        <f t="shared" ref="F1329:F1332" si="157">SUM(B1329:E1329)</f>
        <v>88.5</v>
      </c>
      <c r="G1329" s="150" t="str">
        <f t="shared" si="155"/>
        <v>A2</v>
      </c>
      <c r="H1329" s="150">
        <v>8.5</v>
      </c>
      <c r="I1329" s="150">
        <v>5</v>
      </c>
      <c r="J1329" s="150">
        <v>5</v>
      </c>
      <c r="K1329" s="150">
        <v>71.5</v>
      </c>
      <c r="L1329" s="20">
        <f t="shared" ref="L1329:L1332" si="158">SUM(H1329:K1329)</f>
        <v>90</v>
      </c>
      <c r="M1329" s="150" t="str">
        <f t="shared" si="156"/>
        <v>A2</v>
      </c>
    </row>
    <row r="1330" spans="1:13">
      <c r="A1330" s="352" t="s">
        <v>586</v>
      </c>
      <c r="B1330" s="150">
        <v>9.5</v>
      </c>
      <c r="C1330" s="150">
        <v>3.5</v>
      </c>
      <c r="D1330" s="150">
        <v>3.5</v>
      </c>
      <c r="E1330" s="150">
        <v>32</v>
      </c>
      <c r="F1330" s="21">
        <f t="shared" si="157"/>
        <v>48.5</v>
      </c>
      <c r="G1330" s="150" t="str">
        <f t="shared" si="155"/>
        <v>C2</v>
      </c>
      <c r="H1330" s="150">
        <v>6.25</v>
      </c>
      <c r="I1330" s="150">
        <v>3</v>
      </c>
      <c r="J1330" s="150">
        <v>3</v>
      </c>
      <c r="K1330" s="150">
        <v>44.5</v>
      </c>
      <c r="L1330" s="20">
        <f t="shared" si="158"/>
        <v>56.75</v>
      </c>
      <c r="M1330" s="150" t="str">
        <f t="shared" si="156"/>
        <v>C1</v>
      </c>
    </row>
    <row r="1331" spans="1:13">
      <c r="A1331" s="352" t="s">
        <v>420</v>
      </c>
      <c r="B1331" s="150">
        <v>5.75</v>
      </c>
      <c r="C1331" s="150">
        <v>5</v>
      </c>
      <c r="D1331" s="150">
        <v>4</v>
      </c>
      <c r="E1331" s="150">
        <v>60</v>
      </c>
      <c r="F1331" s="20">
        <f t="shared" si="157"/>
        <v>74.75</v>
      </c>
      <c r="G1331" s="150" t="str">
        <f t="shared" si="155"/>
        <v>B1</v>
      </c>
      <c r="H1331" s="150">
        <v>4.75</v>
      </c>
      <c r="I1331" s="150">
        <v>5</v>
      </c>
      <c r="J1331" s="150">
        <v>4</v>
      </c>
      <c r="K1331" s="121">
        <v>38</v>
      </c>
      <c r="L1331" s="20">
        <f t="shared" si="158"/>
        <v>51.75</v>
      </c>
      <c r="M1331" s="150" t="str">
        <f t="shared" si="156"/>
        <v>C1</v>
      </c>
    </row>
    <row r="1332" spans="1:13">
      <c r="A1332" s="352" t="s">
        <v>470</v>
      </c>
      <c r="B1332" s="150">
        <v>7.75</v>
      </c>
      <c r="C1332" s="150">
        <v>4</v>
      </c>
      <c r="D1332" s="150">
        <v>4</v>
      </c>
      <c r="E1332" s="150">
        <v>62</v>
      </c>
      <c r="F1332" s="20">
        <f t="shared" si="157"/>
        <v>77.75</v>
      </c>
      <c r="G1332" s="150" t="str">
        <f t="shared" si="155"/>
        <v>B1</v>
      </c>
      <c r="H1332" s="150">
        <v>9.25</v>
      </c>
      <c r="I1332" s="150">
        <v>4</v>
      </c>
      <c r="J1332" s="150">
        <v>4</v>
      </c>
      <c r="K1332" s="150">
        <v>51</v>
      </c>
      <c r="L1332" s="20">
        <f t="shared" si="158"/>
        <v>68.25</v>
      </c>
      <c r="M1332" s="150" t="str">
        <f t="shared" si="156"/>
        <v>B2</v>
      </c>
    </row>
    <row r="1333" spans="1:13">
      <c r="A1333" s="352" t="s">
        <v>587</v>
      </c>
      <c r="B1333" s="6"/>
      <c r="C1333" s="6"/>
      <c r="D1333" s="6"/>
      <c r="E1333" s="357">
        <v>43</v>
      </c>
      <c r="F1333" s="121"/>
      <c r="G1333" s="6"/>
      <c r="H1333" s="6"/>
      <c r="I1333" s="6"/>
      <c r="J1333" s="6"/>
      <c r="K1333" s="150">
        <v>42.5</v>
      </c>
      <c r="L1333" s="6"/>
      <c r="M1333" s="358"/>
    </row>
    <row r="1334" spans="1:13" ht="26.25">
      <c r="A1334" s="10" t="s">
        <v>588</v>
      </c>
      <c r="B1334" s="10"/>
      <c r="C1334" s="359" t="s">
        <v>589</v>
      </c>
      <c r="D1334" s="360">
        <f>(F1328+F1329+F1330+F1331+F1332)</f>
        <v>368.75</v>
      </c>
      <c r="E1334" s="360"/>
      <c r="F1334" s="359" t="s">
        <v>590</v>
      </c>
      <c r="G1334" s="360">
        <f>(D1334/500)*100</f>
        <v>73.75</v>
      </c>
      <c r="H1334" s="360"/>
      <c r="I1334" s="361"/>
      <c r="J1334" s="362" t="s">
        <v>591</v>
      </c>
      <c r="K1334" s="362"/>
      <c r="L1334" s="242" t="str">
        <f>IF(G1334&gt;=91,"A1",IF(G1334&gt;=81,"A2",IF(G1334&gt;=71,"B1",IF(G1334&gt;=61,"B2",IF(G1334&gt;=51,"C1",IF(G1334&gt;=41,"C2",IF(G1334&gt;=33,"D","E")))))))</f>
        <v>B1</v>
      </c>
      <c r="M1334" s="242" t="str">
        <f t="shared" ref="M1334:M1336" si="159">IF(K1334&gt;=91,"A1",IF(K1334&gt;=81,"A2",IF(K1334&gt;=71,"B1",IF(K1334&gt;=61,"B2",IF(K1334&gt;=51,"C1",IF(K1334&gt;=41,"C2",IF(K1334&gt;=33,"D","E")))))))</f>
        <v>E</v>
      </c>
    </row>
    <row r="1335" spans="1:13" ht="26.25">
      <c r="A1335" s="363" t="s">
        <v>592</v>
      </c>
      <c r="B1335" s="10"/>
      <c r="C1335" s="359" t="s">
        <v>593</v>
      </c>
      <c r="D1335" s="360">
        <f>(L1328+L1329+L1330+L1331+L1332)</f>
        <v>336.75</v>
      </c>
      <c r="E1335" s="360"/>
      <c r="F1335" s="359" t="s">
        <v>594</v>
      </c>
      <c r="G1335" s="360">
        <f>D1335/500*100</f>
        <v>67.349999999999994</v>
      </c>
      <c r="H1335" s="364"/>
      <c r="I1335" s="365"/>
      <c r="J1335" s="362" t="s">
        <v>595</v>
      </c>
      <c r="K1335" s="362"/>
      <c r="L1335" s="242" t="str">
        <f>IF(G1335&gt;=91,"A1",IF(G1335&gt;=81,"A2",IF(G1335&gt;=71,"B1",IF(G1335&gt;=61,"B2",IF(G1335&gt;=51,"C1",IF(G1335&gt;=41,"C2",IF(G1335&gt;=33,"D","E")))))))</f>
        <v>B2</v>
      </c>
      <c r="M1335" s="242" t="str">
        <f t="shared" si="159"/>
        <v>E</v>
      </c>
    </row>
    <row r="1336" spans="1:13">
      <c r="A1336" s="366" t="s">
        <v>596</v>
      </c>
      <c r="B1336" s="366"/>
      <c r="C1336" s="366">
        <f>(D1334+D1335)</f>
        <v>705.5</v>
      </c>
      <c r="D1336" s="367"/>
      <c r="E1336" s="367"/>
      <c r="F1336" s="366" t="s">
        <v>597</v>
      </c>
      <c r="G1336" s="366"/>
      <c r="H1336" s="366"/>
      <c r="I1336" s="368">
        <f>(C1336/1000)*100</f>
        <v>70.55</v>
      </c>
      <c r="J1336" s="366" t="s">
        <v>598</v>
      </c>
      <c r="K1336" s="366"/>
      <c r="L1336" s="367" t="str">
        <f>IF(I1336&gt;=91,"A1",IF(I1336&gt;=81,"A2",IF(I1336&gt;=71,"B1",IF(I1336&gt;=61,"B2",IF(I1336&gt;=51,"C1",IF(I1336&gt;=41,"C2",IF(I1336&gt;=33,"D","E")))))))</f>
        <v>B2</v>
      </c>
      <c r="M1336" s="367" t="str">
        <f t="shared" si="159"/>
        <v>E</v>
      </c>
    </row>
    <row r="1337" spans="1:13">
      <c r="A1337" s="369" t="s">
        <v>599</v>
      </c>
      <c r="B1337" s="370"/>
      <c r="C1337" s="370"/>
      <c r="D1337" s="370"/>
      <c r="E1337" s="370"/>
      <c r="F1337" s="370"/>
      <c r="G1337" s="370"/>
      <c r="H1337" s="370"/>
      <c r="I1337" s="370"/>
      <c r="J1337" s="370"/>
      <c r="K1337" s="370"/>
      <c r="L1337" s="370"/>
      <c r="M1337" s="371"/>
    </row>
    <row r="1338" spans="1:13">
      <c r="A1338" s="346" t="s">
        <v>600</v>
      </c>
      <c r="B1338" s="242"/>
      <c r="C1338" s="242"/>
      <c r="D1338" s="242"/>
      <c r="E1338" s="242"/>
      <c r="F1338" s="242"/>
      <c r="G1338" s="242"/>
      <c r="H1338" s="242"/>
      <c r="I1338" s="242"/>
      <c r="J1338" s="242"/>
      <c r="K1338" s="242"/>
      <c r="L1338" s="242"/>
      <c r="M1338" s="347"/>
    </row>
    <row r="1339" spans="1:13">
      <c r="A1339" s="346" t="s">
        <v>601</v>
      </c>
      <c r="B1339" s="242"/>
      <c r="C1339" s="242"/>
      <c r="D1339" s="242"/>
      <c r="E1339" s="242"/>
      <c r="F1339" s="242" t="s">
        <v>602</v>
      </c>
      <c r="G1339" s="242"/>
      <c r="H1339" s="242"/>
      <c r="I1339" s="242"/>
      <c r="J1339" s="242"/>
      <c r="K1339" s="242" t="s">
        <v>603</v>
      </c>
      <c r="L1339" s="242"/>
      <c r="M1339" s="347"/>
    </row>
    <row r="1340" spans="1:13">
      <c r="A1340" s="345" t="s">
        <v>604</v>
      </c>
      <c r="B1340" s="197"/>
      <c r="C1340" s="197"/>
      <c r="D1340" s="197"/>
      <c r="E1340" s="197"/>
      <c r="F1340" s="372" t="s">
        <v>605</v>
      </c>
      <c r="G1340" s="372"/>
      <c r="H1340" s="372"/>
      <c r="I1340" s="372"/>
      <c r="J1340" s="372"/>
      <c r="K1340" s="372" t="s">
        <v>605</v>
      </c>
      <c r="L1340" s="372"/>
      <c r="M1340" s="373"/>
    </row>
    <row r="1341" spans="1:13">
      <c r="A1341" s="346" t="s">
        <v>606</v>
      </c>
      <c r="B1341" s="242"/>
      <c r="C1341" s="242"/>
      <c r="D1341" s="242"/>
      <c r="E1341" s="242"/>
      <c r="F1341" s="242"/>
      <c r="G1341" s="242"/>
      <c r="H1341" s="242"/>
      <c r="I1341" s="242"/>
      <c r="J1341" s="242"/>
      <c r="K1341" s="242"/>
      <c r="L1341" s="242"/>
      <c r="M1341" s="347"/>
    </row>
    <row r="1342" spans="1:13">
      <c r="A1342" s="346" t="s">
        <v>601</v>
      </c>
      <c r="B1342" s="242"/>
      <c r="C1342" s="242"/>
      <c r="D1342" s="242"/>
      <c r="E1342" s="242"/>
      <c r="F1342" s="242" t="s">
        <v>602</v>
      </c>
      <c r="G1342" s="242"/>
      <c r="H1342" s="242"/>
      <c r="I1342" s="242"/>
      <c r="J1342" s="242"/>
      <c r="K1342" s="242" t="s">
        <v>603</v>
      </c>
      <c r="L1342" s="242"/>
      <c r="M1342" s="347"/>
    </row>
    <row r="1343" spans="1:13">
      <c r="A1343" s="409" t="s">
        <v>607</v>
      </c>
      <c r="B1343" s="410"/>
      <c r="C1343" s="410"/>
      <c r="D1343" s="410"/>
      <c r="E1343" s="411"/>
      <c r="F1343" s="329" t="s">
        <v>630</v>
      </c>
      <c r="G1343" s="330"/>
      <c r="H1343" s="330"/>
      <c r="I1343" s="330"/>
      <c r="J1343" s="331"/>
      <c r="K1343" s="329" t="s">
        <v>630</v>
      </c>
      <c r="L1343" s="330"/>
      <c r="M1343" s="335"/>
    </row>
    <row r="1344" spans="1:13">
      <c r="A1344" s="409" t="s">
        <v>608</v>
      </c>
      <c r="B1344" s="410"/>
      <c r="C1344" s="410"/>
      <c r="D1344" s="410"/>
      <c r="E1344" s="411"/>
      <c r="F1344" s="416" t="s">
        <v>605</v>
      </c>
      <c r="G1344" s="374"/>
      <c r="H1344" s="374"/>
      <c r="I1344" s="374"/>
      <c r="J1344" s="418"/>
      <c r="K1344" s="416" t="s">
        <v>605</v>
      </c>
      <c r="L1344" s="374"/>
      <c r="M1344" s="375"/>
    </row>
    <row r="1345" spans="1:13">
      <c r="A1345" s="336" t="s">
        <v>609</v>
      </c>
      <c r="B1345" s="337"/>
      <c r="C1345" s="337"/>
      <c r="D1345" s="337"/>
      <c r="E1345" s="342"/>
      <c r="F1345" s="329" t="s">
        <v>605</v>
      </c>
      <c r="G1345" s="330"/>
      <c r="H1345" s="330"/>
      <c r="I1345" s="330"/>
      <c r="J1345" s="331"/>
      <c r="K1345" s="329" t="s">
        <v>605</v>
      </c>
      <c r="L1345" s="330"/>
      <c r="M1345" s="335"/>
    </row>
    <row r="1346" spans="1:13">
      <c r="A1346" s="336" t="s">
        <v>610</v>
      </c>
      <c r="B1346" s="337"/>
      <c r="C1346" s="337"/>
      <c r="D1346" s="337"/>
      <c r="E1346" s="342"/>
      <c r="F1346" s="329" t="s">
        <v>605</v>
      </c>
      <c r="G1346" s="330"/>
      <c r="H1346" s="330"/>
      <c r="I1346" s="330"/>
      <c r="J1346" s="331"/>
      <c r="K1346" s="329" t="s">
        <v>605</v>
      </c>
      <c r="L1346" s="330"/>
      <c r="M1346" s="335"/>
    </row>
    <row r="1347" spans="1:13">
      <c r="A1347" s="334" t="s">
        <v>611</v>
      </c>
      <c r="B1347" s="330"/>
      <c r="C1347" s="330"/>
      <c r="D1347" s="330"/>
      <c r="E1347" s="330"/>
      <c r="F1347" s="330"/>
      <c r="G1347" s="330"/>
      <c r="H1347" s="330"/>
      <c r="I1347" s="330"/>
      <c r="J1347" s="330"/>
      <c r="K1347" s="330"/>
      <c r="L1347" s="330"/>
      <c r="M1347" s="335"/>
    </row>
    <row r="1348" spans="1:13">
      <c r="A1348" s="346" t="s">
        <v>601</v>
      </c>
      <c r="B1348" s="242"/>
      <c r="C1348" s="242"/>
      <c r="D1348" s="242"/>
      <c r="E1348" s="242"/>
      <c r="F1348" s="242" t="s">
        <v>602</v>
      </c>
      <c r="G1348" s="242"/>
      <c r="H1348" s="242"/>
      <c r="I1348" s="242"/>
      <c r="J1348" s="242"/>
      <c r="K1348" s="242" t="s">
        <v>603</v>
      </c>
      <c r="L1348" s="242"/>
      <c r="M1348" s="347"/>
    </row>
    <row r="1349" spans="1:13">
      <c r="A1349" s="345" t="s">
        <v>555</v>
      </c>
      <c r="B1349" s="197"/>
      <c r="C1349" s="197"/>
      <c r="D1349" s="197"/>
      <c r="E1349" s="197"/>
      <c r="F1349" s="197"/>
      <c r="G1349" s="372">
        <v>161</v>
      </c>
      <c r="H1349" s="372"/>
      <c r="I1349" s="372"/>
      <c r="J1349" s="372"/>
      <c r="K1349" s="372"/>
      <c r="L1349" s="372"/>
      <c r="M1349" s="373"/>
    </row>
    <row r="1350" spans="1:13">
      <c r="A1350" s="352" t="s">
        <v>612</v>
      </c>
      <c r="B1350" s="329" t="s">
        <v>640</v>
      </c>
      <c r="C1350" s="330"/>
      <c r="D1350" s="330"/>
      <c r="E1350" s="330"/>
      <c r="F1350" s="330"/>
      <c r="G1350" s="330"/>
      <c r="H1350" s="330"/>
      <c r="I1350" s="330"/>
      <c r="J1350" s="330"/>
      <c r="K1350" s="330"/>
      <c r="L1350" s="330"/>
      <c r="M1350" s="335"/>
    </row>
    <row r="1351" spans="1:13">
      <c r="A1351" s="352" t="s">
        <v>614</v>
      </c>
      <c r="B1351" s="329" t="s">
        <v>641</v>
      </c>
      <c r="C1351" s="374"/>
      <c r="D1351" s="374"/>
      <c r="E1351" s="374"/>
      <c r="F1351" s="374"/>
      <c r="G1351" s="374"/>
      <c r="H1351" s="374"/>
      <c r="I1351" s="374"/>
      <c r="J1351" s="374"/>
      <c r="K1351" s="374"/>
      <c r="L1351" s="374"/>
      <c r="M1351" s="375"/>
    </row>
    <row r="1352" spans="1:13">
      <c r="A1352" s="346" t="s">
        <v>616</v>
      </c>
      <c r="B1352" s="242"/>
      <c r="C1352" s="242"/>
      <c r="D1352" s="372"/>
      <c r="E1352" s="372"/>
      <c r="F1352" s="372"/>
      <c r="G1352" s="372"/>
      <c r="H1352" s="372"/>
      <c r="I1352" s="372"/>
      <c r="J1352" s="242" t="s">
        <v>617</v>
      </c>
      <c r="K1352" s="242"/>
      <c r="L1352" s="242"/>
      <c r="M1352" s="347"/>
    </row>
    <row r="1353" spans="1:13">
      <c r="A1353" s="346"/>
      <c r="B1353" s="242"/>
      <c r="C1353" s="242"/>
      <c r="D1353" s="372"/>
      <c r="E1353" s="372"/>
      <c r="F1353" s="372"/>
      <c r="G1353" s="372"/>
      <c r="H1353" s="372"/>
      <c r="I1353" s="372"/>
      <c r="J1353" s="242"/>
      <c r="K1353" s="242"/>
      <c r="L1353" s="242"/>
      <c r="M1353" s="347"/>
    </row>
    <row r="1354" spans="1:13">
      <c r="A1354" s="346"/>
      <c r="B1354" s="242"/>
      <c r="C1354" s="242"/>
      <c r="D1354" s="372"/>
      <c r="E1354" s="372"/>
      <c r="F1354" s="372"/>
      <c r="G1354" s="372"/>
      <c r="H1354" s="372"/>
      <c r="I1354" s="372"/>
      <c r="J1354" s="242"/>
      <c r="K1354" s="242"/>
      <c r="L1354" s="242"/>
      <c r="M1354" s="347"/>
    </row>
    <row r="1355" spans="1:13">
      <c r="A1355" s="346"/>
      <c r="B1355" s="242"/>
      <c r="C1355" s="242"/>
      <c r="D1355" s="372"/>
      <c r="E1355" s="372"/>
      <c r="F1355" s="372"/>
      <c r="G1355" s="372"/>
      <c r="H1355" s="372"/>
      <c r="I1355" s="372"/>
      <c r="J1355" s="242"/>
      <c r="K1355" s="242"/>
      <c r="L1355" s="242"/>
      <c r="M1355" s="347"/>
    </row>
    <row r="1356" spans="1:13">
      <c r="A1356" s="376" t="s">
        <v>618</v>
      </c>
      <c r="B1356" s="377"/>
      <c r="C1356" s="377"/>
      <c r="D1356" s="377"/>
      <c r="E1356" s="377"/>
      <c r="F1356" s="377"/>
      <c r="G1356" s="377"/>
      <c r="H1356" s="378" t="s">
        <v>619</v>
      </c>
      <c r="I1356" s="379"/>
      <c r="J1356" s="379"/>
      <c r="K1356" s="379"/>
      <c r="L1356" s="379"/>
      <c r="M1356" s="380"/>
    </row>
    <row r="1357" spans="1:13">
      <c r="A1357" s="381" t="s">
        <v>620</v>
      </c>
      <c r="B1357" s="377" t="s">
        <v>416</v>
      </c>
      <c r="C1357" s="377"/>
      <c r="D1357" s="382" t="s">
        <v>620</v>
      </c>
      <c r="E1357" s="383"/>
      <c r="F1357" s="377" t="s">
        <v>416</v>
      </c>
      <c r="G1357" s="377"/>
      <c r="H1357" s="384"/>
      <c r="I1357" s="384"/>
      <c r="J1357" s="385" t="s">
        <v>621</v>
      </c>
      <c r="K1357" s="384"/>
      <c r="L1357" s="385" t="s">
        <v>416</v>
      </c>
      <c r="M1357" s="386"/>
    </row>
    <row r="1358" spans="1:13">
      <c r="A1358" s="387" t="s">
        <v>622</v>
      </c>
      <c r="B1358" s="388" t="s">
        <v>623</v>
      </c>
      <c r="C1358" s="388"/>
      <c r="D1358" s="388" t="s">
        <v>624</v>
      </c>
      <c r="E1358" s="388"/>
      <c r="F1358" s="388" t="s">
        <v>625</v>
      </c>
      <c r="G1358" s="388"/>
      <c r="H1358" s="384"/>
      <c r="I1358" s="384"/>
      <c r="J1358" s="389">
        <v>3</v>
      </c>
      <c r="K1358" s="390"/>
      <c r="L1358" s="383" t="s">
        <v>605</v>
      </c>
      <c r="M1358" s="386"/>
    </row>
    <row r="1359" spans="1:13">
      <c r="A1359" s="387" t="s">
        <v>626</v>
      </c>
      <c r="B1359" s="388" t="s">
        <v>627</v>
      </c>
      <c r="C1359" s="388"/>
      <c r="D1359" s="388" t="s">
        <v>628</v>
      </c>
      <c r="E1359" s="388"/>
      <c r="F1359" s="388" t="s">
        <v>629</v>
      </c>
      <c r="G1359" s="388"/>
      <c r="H1359" s="384"/>
      <c r="I1359" s="384"/>
      <c r="J1359" s="389">
        <v>2</v>
      </c>
      <c r="K1359" s="390"/>
      <c r="L1359" s="383" t="s">
        <v>630</v>
      </c>
      <c r="M1359" s="386"/>
    </row>
    <row r="1360" spans="1:13">
      <c r="A1360" s="387" t="s">
        <v>631</v>
      </c>
      <c r="B1360" s="388" t="s">
        <v>632</v>
      </c>
      <c r="C1360" s="388"/>
      <c r="D1360" s="388" t="s">
        <v>633</v>
      </c>
      <c r="E1360" s="388"/>
      <c r="F1360" s="388" t="s">
        <v>634</v>
      </c>
      <c r="G1360" s="388"/>
      <c r="H1360" s="384"/>
      <c r="I1360" s="384"/>
      <c r="J1360" s="389">
        <v>1</v>
      </c>
      <c r="K1360" s="390"/>
      <c r="L1360" s="383" t="s">
        <v>635</v>
      </c>
      <c r="M1360" s="386"/>
    </row>
    <row r="1361" spans="1:13" ht="15.75" thickBot="1">
      <c r="A1361" s="391" t="s">
        <v>636</v>
      </c>
      <c r="B1361" s="392" t="s">
        <v>637</v>
      </c>
      <c r="C1361" s="392"/>
      <c r="D1361" s="392" t="s">
        <v>638</v>
      </c>
      <c r="E1361" s="392"/>
      <c r="F1361" s="392" t="s">
        <v>639</v>
      </c>
      <c r="G1361" s="392"/>
      <c r="H1361" s="393"/>
      <c r="I1361" s="393"/>
      <c r="J1361" s="393"/>
      <c r="K1361" s="393"/>
      <c r="L1361" s="393"/>
      <c r="M1361" s="394"/>
    </row>
    <row r="1362" spans="1:13" ht="15.75" thickBot="1"/>
    <row r="1363" spans="1:13" ht="15.75">
      <c r="A1363" s="320"/>
      <c r="B1363" s="321" t="s">
        <v>558</v>
      </c>
      <c r="C1363" s="321"/>
      <c r="D1363" s="321"/>
      <c r="E1363" s="321"/>
      <c r="F1363" s="321"/>
      <c r="G1363" s="321"/>
      <c r="H1363" s="321"/>
      <c r="I1363" s="322"/>
      <c r="J1363" s="323" t="s">
        <v>559</v>
      </c>
      <c r="K1363" s="321"/>
      <c r="L1363" s="321"/>
      <c r="M1363" s="324"/>
    </row>
    <row r="1364" spans="1:13" ht="21">
      <c r="A1364" s="325" t="s">
        <v>560</v>
      </c>
      <c r="B1364" s="201"/>
      <c r="C1364" s="201"/>
      <c r="D1364" s="201"/>
      <c r="E1364" s="201"/>
      <c r="F1364" s="201"/>
      <c r="G1364" s="201"/>
      <c r="H1364" s="201"/>
      <c r="I1364" s="201"/>
      <c r="J1364" s="201"/>
      <c r="K1364" s="201"/>
      <c r="L1364" s="201"/>
      <c r="M1364" s="202"/>
    </row>
    <row r="1365" spans="1:13" ht="21">
      <c r="A1365" s="326"/>
      <c r="B1365" s="327" t="s">
        <v>561</v>
      </c>
      <c r="C1365" s="327"/>
      <c r="D1365" s="327"/>
      <c r="E1365" s="328"/>
      <c r="F1365" s="297" t="s">
        <v>562</v>
      </c>
      <c r="G1365" s="297"/>
      <c r="H1365" s="329" t="s">
        <v>563</v>
      </c>
      <c r="I1365" s="330"/>
      <c r="J1365" s="331"/>
      <c r="K1365" s="332" t="s">
        <v>564</v>
      </c>
      <c r="L1365" s="10"/>
      <c r="M1365" s="333"/>
    </row>
    <row r="1366" spans="1:13">
      <c r="A1366" s="334" t="s">
        <v>565</v>
      </c>
      <c r="B1366" s="330"/>
      <c r="C1366" s="330"/>
      <c r="D1366" s="330"/>
      <c r="E1366" s="330"/>
      <c r="F1366" s="330"/>
      <c r="G1366" s="330"/>
      <c r="H1366" s="330"/>
      <c r="I1366" s="330"/>
      <c r="J1366" s="330"/>
      <c r="K1366" s="330"/>
      <c r="L1366" s="330"/>
      <c r="M1366" s="335"/>
    </row>
    <row r="1367" spans="1:13">
      <c r="A1367" s="336" t="s">
        <v>566</v>
      </c>
      <c r="B1367" s="337"/>
      <c r="C1367" s="337"/>
      <c r="D1367" s="337"/>
      <c r="E1367" s="337"/>
      <c r="F1367" s="337"/>
      <c r="G1367" s="337"/>
      <c r="H1367" s="337"/>
      <c r="I1367" s="337"/>
      <c r="J1367" s="337"/>
      <c r="K1367" s="337"/>
      <c r="L1367" s="337"/>
      <c r="M1367" s="338"/>
    </row>
    <row r="1368" spans="1:13">
      <c r="A1368" s="339" t="s">
        <v>567</v>
      </c>
      <c r="B1368" s="340"/>
      <c r="C1368" s="341" t="s">
        <v>659</v>
      </c>
      <c r="D1368" s="337"/>
      <c r="E1368" s="337"/>
      <c r="F1368" s="337"/>
      <c r="G1368" s="342"/>
      <c r="H1368" s="148" t="s">
        <v>569</v>
      </c>
      <c r="I1368" s="343"/>
      <c r="J1368" s="197">
        <v>31</v>
      </c>
      <c r="K1368" s="197"/>
      <c r="L1368" s="197"/>
      <c r="M1368" s="198"/>
    </row>
    <row r="1369" spans="1:13">
      <c r="A1369" s="339" t="s">
        <v>570</v>
      </c>
      <c r="B1369" s="340"/>
      <c r="C1369" s="341" t="s">
        <v>3</v>
      </c>
      <c r="D1369" s="337"/>
      <c r="E1369" s="337"/>
      <c r="F1369" s="337"/>
      <c r="G1369" s="342"/>
      <c r="H1369" s="148" t="s">
        <v>571</v>
      </c>
      <c r="I1369" s="343"/>
      <c r="J1369" s="197">
        <v>1493</v>
      </c>
      <c r="K1369" s="197"/>
      <c r="L1369" s="197"/>
      <c r="M1369" s="198"/>
    </row>
    <row r="1370" spans="1:13">
      <c r="A1370" s="339" t="s">
        <v>572</v>
      </c>
      <c r="B1370" s="340"/>
      <c r="C1370" s="344">
        <v>40070</v>
      </c>
      <c r="D1370" s="337"/>
      <c r="E1370" s="337"/>
      <c r="F1370" s="337"/>
      <c r="G1370" s="342"/>
      <c r="H1370" s="148" t="s">
        <v>573</v>
      </c>
      <c r="I1370" s="343"/>
      <c r="J1370" s="197">
        <v>6005051215</v>
      </c>
      <c r="K1370" s="197"/>
      <c r="L1370" s="197"/>
      <c r="M1370" s="198"/>
    </row>
    <row r="1371" spans="1:13">
      <c r="A1371" s="339" t="s">
        <v>574</v>
      </c>
      <c r="B1371" s="340"/>
      <c r="C1371" s="341" t="s">
        <v>660</v>
      </c>
      <c r="D1371" s="337"/>
      <c r="E1371" s="337"/>
      <c r="F1371" s="337"/>
      <c r="G1371" s="342"/>
      <c r="H1371" s="345" t="s">
        <v>466</v>
      </c>
      <c r="I1371" s="197"/>
      <c r="J1371" s="197" t="s">
        <v>371</v>
      </c>
      <c r="K1371" s="197"/>
      <c r="L1371" s="197"/>
      <c r="M1371" s="198"/>
    </row>
    <row r="1372" spans="1:13">
      <c r="A1372" s="346" t="s">
        <v>576</v>
      </c>
      <c r="B1372" s="242"/>
      <c r="C1372" s="242"/>
      <c r="D1372" s="242"/>
      <c r="E1372" s="242"/>
      <c r="F1372" s="242"/>
      <c r="G1372" s="242"/>
      <c r="H1372" s="242"/>
      <c r="I1372" s="242"/>
      <c r="J1372" s="242"/>
      <c r="K1372" s="242"/>
      <c r="L1372" s="242"/>
      <c r="M1372" s="347"/>
    </row>
    <row r="1373" spans="1:13">
      <c r="A1373" s="348" t="s">
        <v>577</v>
      </c>
      <c r="B1373" s="242" t="s">
        <v>578</v>
      </c>
      <c r="C1373" s="242"/>
      <c r="D1373" s="242"/>
      <c r="E1373" s="242"/>
      <c r="F1373" s="242"/>
      <c r="G1373" s="242"/>
      <c r="H1373" s="242" t="s">
        <v>579</v>
      </c>
      <c r="I1373" s="242"/>
      <c r="J1373" s="242"/>
      <c r="K1373" s="242"/>
      <c r="L1373" s="242"/>
      <c r="M1373" s="347"/>
    </row>
    <row r="1374" spans="1:13" ht="30">
      <c r="A1374" s="348"/>
      <c r="B1374" s="349" t="s">
        <v>580</v>
      </c>
      <c r="C1374" s="349" t="s">
        <v>581</v>
      </c>
      <c r="D1374" s="349" t="s">
        <v>582</v>
      </c>
      <c r="E1374" s="349" t="s">
        <v>583</v>
      </c>
      <c r="F1374" s="349">
        <v>100</v>
      </c>
      <c r="G1374" s="350" t="s">
        <v>403</v>
      </c>
      <c r="H1374" s="349" t="s">
        <v>584</v>
      </c>
      <c r="I1374" s="349" t="s">
        <v>581</v>
      </c>
      <c r="J1374" s="349" t="s">
        <v>582</v>
      </c>
      <c r="K1374" s="349" t="s">
        <v>585</v>
      </c>
      <c r="L1374" s="349">
        <v>100</v>
      </c>
      <c r="M1374" s="351" t="s">
        <v>403</v>
      </c>
    </row>
    <row r="1375" spans="1:13">
      <c r="A1375" s="352" t="s">
        <v>417</v>
      </c>
      <c r="B1375" s="150">
        <v>6.75</v>
      </c>
      <c r="C1375" s="150">
        <v>3</v>
      </c>
      <c r="D1375" s="150">
        <v>3.5</v>
      </c>
      <c r="E1375" s="150">
        <v>49</v>
      </c>
      <c r="F1375" s="20">
        <f>SUM(B1375:E1375)</f>
        <v>62.25</v>
      </c>
      <c r="G1375" s="150" t="str">
        <f t="shared" ref="G1375:G1379" si="160">IF(F1375&gt;=91,"A1",IF(F1375&gt;=81,"A2",IF(F1375&gt;=71,"B1",IF(F1375&gt;=61,"B2",IF(F1375&gt;=51,"C1",IF(F1375&gt;=41,"C2",IF(F1375&gt;=33,"D","E")))))))</f>
        <v>B2</v>
      </c>
      <c r="H1375" s="150">
        <v>6.75</v>
      </c>
      <c r="I1375" s="150">
        <v>4</v>
      </c>
      <c r="J1375" s="150">
        <v>2.5</v>
      </c>
      <c r="K1375" s="150">
        <v>50</v>
      </c>
      <c r="L1375" s="20">
        <f>SUM(H1375:K1375)</f>
        <v>63.25</v>
      </c>
      <c r="M1375" s="150" t="str">
        <f t="shared" ref="M1375:M1379" si="161">IF(L1375&gt;=91,"A1",IF(L1375&gt;=81,"A2",IF(L1375&gt;=71,"B1",IF(L1375&gt;=61,"B2",IF(L1375&gt;=51,"C1",IF(L1375&gt;=41,"C2",IF(L1375&gt;=33,"D","E")))))))</f>
        <v>B2</v>
      </c>
    </row>
    <row r="1376" spans="1:13">
      <c r="A1376" s="352" t="s">
        <v>418</v>
      </c>
      <c r="B1376" s="150"/>
      <c r="C1376" s="417">
        <v>3</v>
      </c>
      <c r="D1376" s="350">
        <v>3</v>
      </c>
      <c r="E1376" s="150">
        <v>36.5</v>
      </c>
      <c r="F1376" s="20">
        <f t="shared" ref="F1376:F1379" si="162">SUM(B1376:E1376)</f>
        <v>42.5</v>
      </c>
      <c r="G1376" s="150" t="str">
        <f t="shared" si="160"/>
        <v>C2</v>
      </c>
      <c r="H1376" s="150">
        <v>6.5</v>
      </c>
      <c r="I1376" s="150">
        <v>5</v>
      </c>
      <c r="J1376" s="150">
        <v>4</v>
      </c>
      <c r="K1376" s="150">
        <v>45</v>
      </c>
      <c r="L1376" s="20">
        <f t="shared" ref="L1376:L1379" si="163">SUM(H1376:K1376)</f>
        <v>60.5</v>
      </c>
      <c r="M1376" s="150" t="str">
        <f t="shared" si="161"/>
        <v>C1</v>
      </c>
    </row>
    <row r="1377" spans="1:13">
      <c r="A1377" s="352" t="s">
        <v>586</v>
      </c>
      <c r="B1377" s="150">
        <v>4.25</v>
      </c>
      <c r="C1377" s="150">
        <v>3.5</v>
      </c>
      <c r="D1377" s="150">
        <v>3.5</v>
      </c>
      <c r="E1377" s="150">
        <v>17</v>
      </c>
      <c r="F1377" s="20">
        <f t="shared" si="162"/>
        <v>28.25</v>
      </c>
      <c r="G1377" s="150" t="str">
        <f t="shared" si="160"/>
        <v>E</v>
      </c>
      <c r="H1377" s="150">
        <v>2.75</v>
      </c>
      <c r="I1377" s="150">
        <v>3</v>
      </c>
      <c r="J1377" s="150">
        <v>2</v>
      </c>
      <c r="K1377" s="150">
        <v>17</v>
      </c>
      <c r="L1377" s="20">
        <f t="shared" si="163"/>
        <v>24.75</v>
      </c>
      <c r="M1377" s="150" t="str">
        <f t="shared" si="161"/>
        <v>E</v>
      </c>
    </row>
    <row r="1378" spans="1:13">
      <c r="A1378" s="352" t="s">
        <v>420</v>
      </c>
      <c r="B1378" s="150">
        <v>0.75</v>
      </c>
      <c r="C1378" s="150">
        <v>2</v>
      </c>
      <c r="D1378" s="150">
        <v>2</v>
      </c>
      <c r="E1378" s="150">
        <v>24.5</v>
      </c>
      <c r="F1378" s="20">
        <f t="shared" si="162"/>
        <v>29.25</v>
      </c>
      <c r="G1378" s="150" t="str">
        <f t="shared" si="160"/>
        <v>E</v>
      </c>
      <c r="H1378" s="150">
        <v>2</v>
      </c>
      <c r="I1378" s="150">
        <v>3</v>
      </c>
      <c r="J1378" s="150">
        <v>2</v>
      </c>
      <c r="K1378" s="121">
        <v>22.5</v>
      </c>
      <c r="L1378" s="20">
        <f t="shared" si="163"/>
        <v>29.5</v>
      </c>
      <c r="M1378" s="150" t="str">
        <f t="shared" si="161"/>
        <v>E</v>
      </c>
    </row>
    <row r="1379" spans="1:13">
      <c r="A1379" s="352" t="s">
        <v>470</v>
      </c>
      <c r="B1379" s="150">
        <v>4.5</v>
      </c>
      <c r="C1379" s="150">
        <v>3</v>
      </c>
      <c r="D1379" s="150">
        <v>3</v>
      </c>
      <c r="E1379" s="150">
        <v>23.5</v>
      </c>
      <c r="F1379" s="20">
        <f t="shared" si="162"/>
        <v>34</v>
      </c>
      <c r="G1379" s="150" t="str">
        <f t="shared" si="160"/>
        <v>D</v>
      </c>
      <c r="H1379" s="150">
        <v>4.5</v>
      </c>
      <c r="I1379" s="150">
        <v>4</v>
      </c>
      <c r="J1379" s="150">
        <v>3.5</v>
      </c>
      <c r="K1379" s="150">
        <v>41</v>
      </c>
      <c r="L1379" s="20">
        <f t="shared" si="163"/>
        <v>53</v>
      </c>
      <c r="M1379" s="150" t="str">
        <f t="shared" si="161"/>
        <v>C1</v>
      </c>
    </row>
    <row r="1380" spans="1:13" ht="15.75">
      <c r="A1380" s="352" t="s">
        <v>587</v>
      </c>
      <c r="B1380" s="6"/>
      <c r="C1380" s="6"/>
      <c r="D1380" s="6"/>
      <c r="E1380" s="412"/>
      <c r="F1380" s="121"/>
      <c r="G1380" s="6"/>
      <c r="H1380" s="6"/>
      <c r="I1380" s="6"/>
      <c r="J1380" s="6"/>
      <c r="K1380" s="150">
        <v>25.5</v>
      </c>
      <c r="L1380" s="6"/>
      <c r="M1380" s="358"/>
    </row>
    <row r="1381" spans="1:13" ht="26.25">
      <c r="A1381" s="10" t="s">
        <v>588</v>
      </c>
      <c r="B1381" s="10"/>
      <c r="C1381" s="359" t="s">
        <v>589</v>
      </c>
      <c r="D1381" s="360">
        <f>(F1375+F1376+F1377+F1378+F1379)</f>
        <v>196.25</v>
      </c>
      <c r="E1381" s="360"/>
      <c r="F1381" s="359" t="s">
        <v>590</v>
      </c>
      <c r="G1381" s="360">
        <f>(D1381/500)*100</f>
        <v>39.25</v>
      </c>
      <c r="H1381" s="360"/>
      <c r="I1381" s="361"/>
      <c r="J1381" s="362" t="s">
        <v>591</v>
      </c>
      <c r="K1381" s="362"/>
      <c r="L1381" s="242" t="str">
        <f>IF(G1381&gt;=91,"A1",IF(G1381&gt;=81,"A2",IF(G1381&gt;=71,"B1",IF(G1381&gt;=61,"B2",IF(G1381&gt;=51,"C1",IF(G1381&gt;=41,"C2",IF(G1381&gt;=33,"D","E")))))))</f>
        <v>D</v>
      </c>
      <c r="M1381" s="242" t="str">
        <f t="shared" ref="M1381:M1383" si="164">IF(K1381&gt;=91,"A1",IF(K1381&gt;=81,"A2",IF(K1381&gt;=71,"B1",IF(K1381&gt;=61,"B2",IF(K1381&gt;=51,"C1",IF(K1381&gt;=41,"C2",IF(K1381&gt;=33,"D","E")))))))</f>
        <v>E</v>
      </c>
    </row>
    <row r="1382" spans="1:13" ht="26.25">
      <c r="A1382" s="363" t="s">
        <v>592</v>
      </c>
      <c r="B1382" s="10"/>
      <c r="C1382" s="359" t="s">
        <v>593</v>
      </c>
      <c r="D1382" s="360">
        <f>(L1375+L1376+L1377+L1378+L1379)</f>
        <v>231</v>
      </c>
      <c r="E1382" s="360"/>
      <c r="F1382" s="359" t="s">
        <v>594</v>
      </c>
      <c r="G1382" s="360">
        <f>D1382/500*100</f>
        <v>46.2</v>
      </c>
      <c r="H1382" s="364"/>
      <c r="I1382" s="365"/>
      <c r="J1382" s="362" t="s">
        <v>595</v>
      </c>
      <c r="K1382" s="362"/>
      <c r="L1382" s="242" t="str">
        <f>IF(G1382&gt;=91,"A1",IF(G1382&gt;=81,"A2",IF(G1382&gt;=71,"B1",IF(G1382&gt;=61,"B2",IF(G1382&gt;=51,"C1",IF(G1382&gt;=41,"C2",IF(G1382&gt;=33,"D","E")))))))</f>
        <v>C2</v>
      </c>
      <c r="M1382" s="242" t="str">
        <f t="shared" si="164"/>
        <v>E</v>
      </c>
    </row>
    <row r="1383" spans="1:13">
      <c r="A1383" s="366" t="s">
        <v>596</v>
      </c>
      <c r="B1383" s="366"/>
      <c r="C1383" s="366">
        <f>(D1381+D1382)</f>
        <v>427.25</v>
      </c>
      <c r="D1383" s="367"/>
      <c r="E1383" s="367"/>
      <c r="F1383" s="366" t="s">
        <v>597</v>
      </c>
      <c r="G1383" s="366"/>
      <c r="H1383" s="366"/>
      <c r="I1383" s="368">
        <f>(C1383/1000)*100</f>
        <v>42.725000000000001</v>
      </c>
      <c r="J1383" s="366" t="s">
        <v>598</v>
      </c>
      <c r="K1383" s="366"/>
      <c r="L1383" s="367" t="str">
        <f>IF(I1383&gt;=91,"A1",IF(I1383&gt;=81,"A2",IF(I1383&gt;=71,"B1",IF(I1383&gt;=61,"B2",IF(I1383&gt;=51,"C1",IF(I1383&gt;=41,"C2",IF(I1383&gt;=33,"D","E")))))))</f>
        <v>C2</v>
      </c>
      <c r="M1383" s="367" t="str">
        <f t="shared" si="164"/>
        <v>E</v>
      </c>
    </row>
    <row r="1384" spans="1:13">
      <c r="A1384" s="369" t="s">
        <v>599</v>
      </c>
      <c r="B1384" s="370"/>
      <c r="C1384" s="370"/>
      <c r="D1384" s="370"/>
      <c r="E1384" s="370"/>
      <c r="F1384" s="370"/>
      <c r="G1384" s="370"/>
      <c r="H1384" s="370"/>
      <c r="I1384" s="370"/>
      <c r="J1384" s="370"/>
      <c r="K1384" s="370"/>
      <c r="L1384" s="370"/>
      <c r="M1384" s="371"/>
    </row>
    <row r="1385" spans="1:13">
      <c r="A1385" s="346" t="s">
        <v>600</v>
      </c>
      <c r="B1385" s="242"/>
      <c r="C1385" s="242"/>
      <c r="D1385" s="242"/>
      <c r="E1385" s="242"/>
      <c r="F1385" s="242"/>
      <c r="G1385" s="242"/>
      <c r="H1385" s="242"/>
      <c r="I1385" s="242"/>
      <c r="J1385" s="242"/>
      <c r="K1385" s="242"/>
      <c r="L1385" s="242"/>
      <c r="M1385" s="347"/>
    </row>
    <row r="1386" spans="1:13">
      <c r="A1386" s="346" t="s">
        <v>601</v>
      </c>
      <c r="B1386" s="242"/>
      <c r="C1386" s="242"/>
      <c r="D1386" s="242"/>
      <c r="E1386" s="242"/>
      <c r="F1386" s="242" t="s">
        <v>602</v>
      </c>
      <c r="G1386" s="242"/>
      <c r="H1386" s="242"/>
      <c r="I1386" s="242"/>
      <c r="J1386" s="242"/>
      <c r="K1386" s="242" t="s">
        <v>603</v>
      </c>
      <c r="L1386" s="242"/>
      <c r="M1386" s="347"/>
    </row>
    <row r="1387" spans="1:13">
      <c r="A1387" s="345" t="s">
        <v>604</v>
      </c>
      <c r="B1387" s="197"/>
      <c r="C1387" s="197"/>
      <c r="D1387" s="197"/>
      <c r="E1387" s="197"/>
      <c r="F1387" s="242" t="s">
        <v>605</v>
      </c>
      <c r="G1387" s="242"/>
      <c r="H1387" s="242"/>
      <c r="I1387" s="242"/>
      <c r="J1387" s="242"/>
      <c r="K1387" s="242" t="s">
        <v>605</v>
      </c>
      <c r="L1387" s="242"/>
      <c r="M1387" s="347"/>
    </row>
    <row r="1388" spans="1:13">
      <c r="A1388" s="346" t="s">
        <v>606</v>
      </c>
      <c r="B1388" s="242"/>
      <c r="C1388" s="242"/>
      <c r="D1388" s="242"/>
      <c r="E1388" s="242"/>
      <c r="F1388" s="242"/>
      <c r="G1388" s="242"/>
      <c r="H1388" s="242"/>
      <c r="I1388" s="242"/>
      <c r="J1388" s="242"/>
      <c r="K1388" s="242"/>
      <c r="L1388" s="242"/>
      <c r="M1388" s="347"/>
    </row>
    <row r="1389" spans="1:13">
      <c r="A1389" s="346" t="s">
        <v>601</v>
      </c>
      <c r="B1389" s="242"/>
      <c r="C1389" s="242"/>
      <c r="D1389" s="242"/>
      <c r="E1389" s="242"/>
      <c r="F1389" s="242" t="s">
        <v>602</v>
      </c>
      <c r="G1389" s="242"/>
      <c r="H1389" s="242"/>
      <c r="I1389" s="242"/>
      <c r="J1389" s="242"/>
      <c r="K1389" s="242" t="s">
        <v>603</v>
      </c>
      <c r="L1389" s="242"/>
      <c r="M1389" s="347"/>
    </row>
    <row r="1390" spans="1:13">
      <c r="A1390" s="339" t="s">
        <v>607</v>
      </c>
      <c r="B1390" s="340"/>
      <c r="C1390" s="340"/>
      <c r="D1390" s="340"/>
      <c r="E1390" s="340"/>
      <c r="F1390" s="242" t="s">
        <v>605</v>
      </c>
      <c r="G1390" s="242"/>
      <c r="H1390" s="242"/>
      <c r="I1390" s="242"/>
      <c r="J1390" s="242"/>
      <c r="K1390" s="242" t="s">
        <v>630</v>
      </c>
      <c r="L1390" s="242"/>
      <c r="M1390" s="347"/>
    </row>
    <row r="1391" spans="1:13">
      <c r="A1391" s="339" t="s">
        <v>608</v>
      </c>
      <c r="B1391" s="340"/>
      <c r="C1391" s="340"/>
      <c r="D1391" s="340"/>
      <c r="E1391" s="340"/>
      <c r="F1391" s="242" t="s">
        <v>605</v>
      </c>
      <c r="G1391" s="242"/>
      <c r="H1391" s="242"/>
      <c r="I1391" s="242"/>
      <c r="J1391" s="242"/>
      <c r="K1391" s="242" t="s">
        <v>605</v>
      </c>
      <c r="L1391" s="242"/>
      <c r="M1391" s="347"/>
    </row>
    <row r="1392" spans="1:13">
      <c r="A1392" s="336" t="s">
        <v>609</v>
      </c>
      <c r="B1392" s="337"/>
      <c r="C1392" s="337"/>
      <c r="D1392" s="337"/>
      <c r="E1392" s="342"/>
      <c r="F1392" s="329" t="s">
        <v>605</v>
      </c>
      <c r="G1392" s="330"/>
      <c r="H1392" s="330"/>
      <c r="I1392" s="330"/>
      <c r="J1392" s="331"/>
      <c r="K1392" s="329" t="s">
        <v>605</v>
      </c>
      <c r="L1392" s="330"/>
      <c r="M1392" s="335"/>
    </row>
    <row r="1393" spans="1:13">
      <c r="A1393" s="336" t="s">
        <v>610</v>
      </c>
      <c r="B1393" s="337"/>
      <c r="C1393" s="337"/>
      <c r="D1393" s="337"/>
      <c r="E1393" s="342"/>
      <c r="F1393" s="329" t="s">
        <v>605</v>
      </c>
      <c r="G1393" s="330"/>
      <c r="H1393" s="330"/>
      <c r="I1393" s="330"/>
      <c r="J1393" s="331"/>
      <c r="K1393" s="329" t="s">
        <v>605</v>
      </c>
      <c r="L1393" s="330"/>
      <c r="M1393" s="335"/>
    </row>
    <row r="1394" spans="1:13">
      <c r="A1394" s="346" t="s">
        <v>611</v>
      </c>
      <c r="B1394" s="242"/>
      <c r="C1394" s="242"/>
      <c r="D1394" s="242"/>
      <c r="E1394" s="242"/>
      <c r="F1394" s="242"/>
      <c r="G1394" s="242"/>
      <c r="H1394" s="242"/>
      <c r="I1394" s="242"/>
      <c r="J1394" s="242"/>
      <c r="K1394" s="242"/>
      <c r="L1394" s="242"/>
      <c r="M1394" s="347"/>
    </row>
    <row r="1395" spans="1:13">
      <c r="A1395" s="346" t="s">
        <v>601</v>
      </c>
      <c r="B1395" s="242"/>
      <c r="C1395" s="242"/>
      <c r="D1395" s="242"/>
      <c r="E1395" s="242"/>
      <c r="F1395" s="242" t="s">
        <v>602</v>
      </c>
      <c r="G1395" s="242"/>
      <c r="H1395" s="242"/>
      <c r="I1395" s="242"/>
      <c r="J1395" s="242"/>
      <c r="K1395" s="242" t="s">
        <v>603</v>
      </c>
      <c r="L1395" s="242"/>
      <c r="M1395" s="347"/>
    </row>
    <row r="1396" spans="1:13">
      <c r="A1396" s="345" t="s">
        <v>555</v>
      </c>
      <c r="B1396" s="197"/>
      <c r="C1396" s="197"/>
      <c r="D1396" s="197"/>
      <c r="E1396" s="197"/>
      <c r="F1396" s="197"/>
      <c r="G1396" s="372">
        <v>157</v>
      </c>
      <c r="H1396" s="372"/>
      <c r="I1396" s="372"/>
      <c r="J1396" s="372"/>
      <c r="K1396" s="372"/>
      <c r="L1396" s="372"/>
      <c r="M1396" s="373"/>
    </row>
    <row r="1397" spans="1:13">
      <c r="A1397" s="352" t="s">
        <v>612</v>
      </c>
      <c r="B1397" s="329" t="s">
        <v>640</v>
      </c>
      <c r="C1397" s="330"/>
      <c r="D1397" s="330"/>
      <c r="E1397" s="330"/>
      <c r="F1397" s="330"/>
      <c r="G1397" s="330"/>
      <c r="H1397" s="330"/>
      <c r="I1397" s="330"/>
      <c r="J1397" s="330"/>
      <c r="K1397" s="330"/>
      <c r="L1397" s="330"/>
      <c r="M1397" s="335"/>
    </row>
    <row r="1398" spans="1:13">
      <c r="A1398" s="352" t="s">
        <v>614</v>
      </c>
      <c r="B1398" s="329" t="s">
        <v>641</v>
      </c>
      <c r="C1398" s="374"/>
      <c r="D1398" s="374"/>
      <c r="E1398" s="374"/>
      <c r="F1398" s="374"/>
      <c r="G1398" s="374"/>
      <c r="H1398" s="374"/>
      <c r="I1398" s="374"/>
      <c r="J1398" s="374"/>
      <c r="K1398" s="374"/>
      <c r="L1398" s="374"/>
      <c r="M1398" s="375"/>
    </row>
    <row r="1399" spans="1:13">
      <c r="A1399" s="346" t="s">
        <v>616</v>
      </c>
      <c r="B1399" s="242"/>
      <c r="C1399" s="242"/>
      <c r="D1399" s="372"/>
      <c r="E1399" s="372"/>
      <c r="F1399" s="372"/>
      <c r="G1399" s="372"/>
      <c r="H1399" s="372"/>
      <c r="I1399" s="372"/>
      <c r="J1399" s="242" t="s">
        <v>617</v>
      </c>
      <c r="K1399" s="242"/>
      <c r="L1399" s="242"/>
      <c r="M1399" s="347"/>
    </row>
    <row r="1400" spans="1:13">
      <c r="A1400" s="346"/>
      <c r="B1400" s="242"/>
      <c r="C1400" s="242"/>
      <c r="D1400" s="372"/>
      <c r="E1400" s="372"/>
      <c r="F1400" s="372"/>
      <c r="G1400" s="372"/>
      <c r="H1400" s="372"/>
      <c r="I1400" s="372"/>
      <c r="J1400" s="242"/>
      <c r="K1400" s="242"/>
      <c r="L1400" s="242"/>
      <c r="M1400" s="347"/>
    </row>
    <row r="1401" spans="1:13">
      <c r="A1401" s="346"/>
      <c r="B1401" s="242"/>
      <c r="C1401" s="242"/>
      <c r="D1401" s="372"/>
      <c r="E1401" s="372"/>
      <c r="F1401" s="372"/>
      <c r="G1401" s="372"/>
      <c r="H1401" s="372"/>
      <c r="I1401" s="372"/>
      <c r="J1401" s="242"/>
      <c r="K1401" s="242"/>
      <c r="L1401" s="242"/>
      <c r="M1401" s="347"/>
    </row>
    <row r="1402" spans="1:13">
      <c r="A1402" s="346"/>
      <c r="B1402" s="242"/>
      <c r="C1402" s="242"/>
      <c r="D1402" s="372"/>
      <c r="E1402" s="372"/>
      <c r="F1402" s="372"/>
      <c r="G1402" s="372"/>
      <c r="H1402" s="372"/>
      <c r="I1402" s="372"/>
      <c r="J1402" s="242"/>
      <c r="K1402" s="242"/>
      <c r="L1402" s="242"/>
      <c r="M1402" s="347"/>
    </row>
    <row r="1403" spans="1:13">
      <c r="A1403" s="376" t="s">
        <v>618</v>
      </c>
      <c r="B1403" s="377"/>
      <c r="C1403" s="377"/>
      <c r="D1403" s="377"/>
      <c r="E1403" s="377"/>
      <c r="F1403" s="377"/>
      <c r="G1403" s="377"/>
      <c r="H1403" s="378" t="s">
        <v>619</v>
      </c>
      <c r="I1403" s="379"/>
      <c r="J1403" s="379"/>
      <c r="K1403" s="379"/>
      <c r="L1403" s="379"/>
      <c r="M1403" s="380"/>
    </row>
    <row r="1404" spans="1:13">
      <c r="A1404" s="381" t="s">
        <v>620</v>
      </c>
      <c r="B1404" s="377" t="s">
        <v>416</v>
      </c>
      <c r="C1404" s="377"/>
      <c r="D1404" s="382" t="s">
        <v>620</v>
      </c>
      <c r="E1404" s="383"/>
      <c r="F1404" s="377" t="s">
        <v>416</v>
      </c>
      <c r="G1404" s="377"/>
      <c r="H1404" s="384"/>
      <c r="I1404" s="384"/>
      <c r="J1404" s="385" t="s">
        <v>621</v>
      </c>
      <c r="K1404" s="384"/>
      <c r="L1404" s="385" t="s">
        <v>416</v>
      </c>
      <c r="M1404" s="386"/>
    </row>
    <row r="1405" spans="1:13">
      <c r="A1405" s="387" t="s">
        <v>622</v>
      </c>
      <c r="B1405" s="388" t="s">
        <v>623</v>
      </c>
      <c r="C1405" s="388"/>
      <c r="D1405" s="388" t="s">
        <v>624</v>
      </c>
      <c r="E1405" s="388"/>
      <c r="F1405" s="388" t="s">
        <v>625</v>
      </c>
      <c r="G1405" s="388"/>
      <c r="H1405" s="384"/>
      <c r="I1405" s="384"/>
      <c r="J1405" s="389">
        <v>3</v>
      </c>
      <c r="K1405" s="390"/>
      <c r="L1405" s="383" t="s">
        <v>605</v>
      </c>
      <c r="M1405" s="386"/>
    </row>
    <row r="1406" spans="1:13">
      <c r="A1406" s="387" t="s">
        <v>626</v>
      </c>
      <c r="B1406" s="388" t="s">
        <v>627</v>
      </c>
      <c r="C1406" s="388"/>
      <c r="D1406" s="388" t="s">
        <v>628</v>
      </c>
      <c r="E1406" s="388"/>
      <c r="F1406" s="388" t="s">
        <v>629</v>
      </c>
      <c r="G1406" s="388"/>
      <c r="H1406" s="384"/>
      <c r="I1406" s="384"/>
      <c r="J1406" s="389">
        <v>2</v>
      </c>
      <c r="K1406" s="390"/>
      <c r="L1406" s="383" t="s">
        <v>630</v>
      </c>
      <c r="M1406" s="386"/>
    </row>
    <row r="1407" spans="1:13">
      <c r="A1407" s="387" t="s">
        <v>631</v>
      </c>
      <c r="B1407" s="388" t="s">
        <v>632</v>
      </c>
      <c r="C1407" s="388"/>
      <c r="D1407" s="388" t="s">
        <v>633</v>
      </c>
      <c r="E1407" s="388"/>
      <c r="F1407" s="388" t="s">
        <v>634</v>
      </c>
      <c r="G1407" s="388"/>
      <c r="H1407" s="384"/>
      <c r="I1407" s="384"/>
      <c r="J1407" s="389">
        <v>1</v>
      </c>
      <c r="K1407" s="390"/>
      <c r="L1407" s="383" t="s">
        <v>635</v>
      </c>
      <c r="M1407" s="386"/>
    </row>
    <row r="1408" spans="1:13" ht="15.75" thickBot="1">
      <c r="A1408" s="391" t="s">
        <v>636</v>
      </c>
      <c r="B1408" s="392" t="s">
        <v>637</v>
      </c>
      <c r="C1408" s="392"/>
      <c r="D1408" s="392" t="s">
        <v>638</v>
      </c>
      <c r="E1408" s="392"/>
      <c r="F1408" s="392" t="s">
        <v>639</v>
      </c>
      <c r="G1408" s="392"/>
      <c r="H1408" s="393"/>
      <c r="I1408" s="393"/>
      <c r="J1408" s="393"/>
      <c r="K1408" s="393"/>
      <c r="L1408" s="393"/>
      <c r="M1408" s="394"/>
    </row>
    <row r="1409" spans="1:13" ht="15.75" thickBot="1"/>
    <row r="1410" spans="1:13" ht="15.75">
      <c r="A1410" s="320"/>
      <c r="B1410" s="321" t="s">
        <v>558</v>
      </c>
      <c r="C1410" s="321"/>
      <c r="D1410" s="321"/>
      <c r="E1410" s="321"/>
      <c r="F1410" s="321"/>
      <c r="G1410" s="321"/>
      <c r="H1410" s="321"/>
      <c r="I1410" s="322"/>
      <c r="J1410" s="323" t="s">
        <v>559</v>
      </c>
      <c r="K1410" s="321"/>
      <c r="L1410" s="321"/>
      <c r="M1410" s="324"/>
    </row>
    <row r="1411" spans="1:13" ht="21">
      <c r="A1411" s="325" t="s">
        <v>560</v>
      </c>
      <c r="B1411" s="201"/>
      <c r="C1411" s="201"/>
      <c r="D1411" s="201"/>
      <c r="E1411" s="201"/>
      <c r="F1411" s="201"/>
      <c r="G1411" s="201"/>
      <c r="H1411" s="201"/>
      <c r="I1411" s="201"/>
      <c r="J1411" s="201"/>
      <c r="K1411" s="201"/>
      <c r="L1411" s="201"/>
      <c r="M1411" s="202"/>
    </row>
    <row r="1412" spans="1:13" ht="21">
      <c r="A1412" s="326"/>
      <c r="B1412" s="327" t="s">
        <v>561</v>
      </c>
      <c r="C1412" s="327"/>
      <c r="D1412" s="327"/>
      <c r="E1412" s="328"/>
      <c r="F1412" s="297" t="s">
        <v>562</v>
      </c>
      <c r="G1412" s="297"/>
      <c r="H1412" s="329" t="s">
        <v>563</v>
      </c>
      <c r="I1412" s="330"/>
      <c r="J1412" s="331"/>
      <c r="K1412" s="332" t="s">
        <v>564</v>
      </c>
      <c r="L1412" s="10"/>
      <c r="M1412" s="333"/>
    </row>
    <row r="1413" spans="1:13">
      <c r="A1413" s="334" t="s">
        <v>565</v>
      </c>
      <c r="B1413" s="330"/>
      <c r="C1413" s="330"/>
      <c r="D1413" s="330"/>
      <c r="E1413" s="330"/>
      <c r="F1413" s="330"/>
      <c r="G1413" s="330"/>
      <c r="H1413" s="330"/>
      <c r="I1413" s="330"/>
      <c r="J1413" s="330"/>
      <c r="K1413" s="330"/>
      <c r="L1413" s="330"/>
      <c r="M1413" s="335"/>
    </row>
    <row r="1414" spans="1:13">
      <c r="A1414" s="336" t="s">
        <v>566</v>
      </c>
      <c r="B1414" s="337"/>
      <c r="C1414" s="337"/>
      <c r="D1414" s="337"/>
      <c r="E1414" s="337"/>
      <c r="F1414" s="337"/>
      <c r="G1414" s="337"/>
      <c r="H1414" s="337"/>
      <c r="I1414" s="337"/>
      <c r="J1414" s="337"/>
      <c r="K1414" s="337"/>
      <c r="L1414" s="337"/>
      <c r="M1414" s="338"/>
    </row>
    <row r="1415" spans="1:13">
      <c r="A1415" s="339" t="s">
        <v>567</v>
      </c>
      <c r="B1415" s="340"/>
      <c r="C1415" s="341" t="s">
        <v>375</v>
      </c>
      <c r="D1415" s="337"/>
      <c r="E1415" s="337"/>
      <c r="F1415" s="337"/>
      <c r="G1415" s="342"/>
      <c r="H1415" s="148" t="s">
        <v>569</v>
      </c>
      <c r="I1415" s="343"/>
      <c r="J1415" s="197">
        <v>32</v>
      </c>
      <c r="K1415" s="197"/>
      <c r="L1415" s="197"/>
      <c r="M1415" s="198"/>
    </row>
    <row r="1416" spans="1:13">
      <c r="A1416" s="339" t="s">
        <v>570</v>
      </c>
      <c r="B1416" s="340"/>
      <c r="C1416" s="341" t="s">
        <v>207</v>
      </c>
      <c r="D1416" s="337"/>
      <c r="E1416" s="337"/>
      <c r="F1416" s="337"/>
      <c r="G1416" s="342"/>
      <c r="H1416" s="148" t="s">
        <v>571</v>
      </c>
      <c r="I1416" s="343"/>
      <c r="J1416" s="197">
        <v>1583</v>
      </c>
      <c r="K1416" s="197"/>
      <c r="L1416" s="197"/>
      <c r="M1416" s="198"/>
    </row>
    <row r="1417" spans="1:13">
      <c r="A1417" s="339" t="s">
        <v>572</v>
      </c>
      <c r="B1417" s="340"/>
      <c r="C1417" s="344">
        <v>40001</v>
      </c>
      <c r="D1417" s="337"/>
      <c r="E1417" s="337"/>
      <c r="F1417" s="337"/>
      <c r="G1417" s="342"/>
      <c r="H1417" s="148" t="s">
        <v>573</v>
      </c>
      <c r="I1417" s="343"/>
      <c r="J1417" s="197">
        <v>9469202711</v>
      </c>
      <c r="K1417" s="197"/>
      <c r="L1417" s="197"/>
      <c r="M1417" s="198"/>
    </row>
    <row r="1418" spans="1:13">
      <c r="A1418" s="339" t="s">
        <v>574</v>
      </c>
      <c r="B1418" s="340"/>
      <c r="C1418" s="341" t="s">
        <v>376</v>
      </c>
      <c r="D1418" s="337"/>
      <c r="E1418" s="337"/>
      <c r="F1418" s="337"/>
      <c r="G1418" s="342"/>
      <c r="H1418" s="345" t="s">
        <v>466</v>
      </c>
      <c r="I1418" s="197"/>
      <c r="J1418" s="197" t="s">
        <v>377</v>
      </c>
      <c r="K1418" s="197"/>
      <c r="L1418" s="197"/>
      <c r="M1418" s="198"/>
    </row>
    <row r="1419" spans="1:13">
      <c r="A1419" s="346" t="s">
        <v>576</v>
      </c>
      <c r="B1419" s="242"/>
      <c r="C1419" s="242"/>
      <c r="D1419" s="242"/>
      <c r="E1419" s="242"/>
      <c r="F1419" s="242"/>
      <c r="G1419" s="242"/>
      <c r="H1419" s="242"/>
      <c r="I1419" s="242"/>
      <c r="J1419" s="242"/>
      <c r="K1419" s="242"/>
      <c r="L1419" s="242"/>
      <c r="M1419" s="347"/>
    </row>
    <row r="1420" spans="1:13">
      <c r="A1420" s="348" t="s">
        <v>577</v>
      </c>
      <c r="B1420" s="242" t="s">
        <v>578</v>
      </c>
      <c r="C1420" s="242"/>
      <c r="D1420" s="242"/>
      <c r="E1420" s="242"/>
      <c r="F1420" s="242"/>
      <c r="G1420" s="242"/>
      <c r="H1420" s="242" t="s">
        <v>579</v>
      </c>
      <c r="I1420" s="242"/>
      <c r="J1420" s="242"/>
      <c r="K1420" s="242"/>
      <c r="L1420" s="242"/>
      <c r="M1420" s="347"/>
    </row>
    <row r="1421" spans="1:13" ht="30">
      <c r="A1421" s="348"/>
      <c r="B1421" s="349" t="s">
        <v>580</v>
      </c>
      <c r="C1421" s="349" t="s">
        <v>581</v>
      </c>
      <c r="D1421" s="349" t="s">
        <v>582</v>
      </c>
      <c r="E1421" s="349" t="s">
        <v>583</v>
      </c>
      <c r="F1421" s="349">
        <v>100</v>
      </c>
      <c r="G1421" s="350" t="s">
        <v>403</v>
      </c>
      <c r="H1421" s="349" t="s">
        <v>584</v>
      </c>
      <c r="I1421" s="349" t="s">
        <v>581</v>
      </c>
      <c r="J1421" s="349" t="s">
        <v>582</v>
      </c>
      <c r="K1421" s="349" t="s">
        <v>585</v>
      </c>
      <c r="L1421" s="349">
        <v>100</v>
      </c>
      <c r="M1421" s="351" t="s">
        <v>403</v>
      </c>
    </row>
    <row r="1422" spans="1:13">
      <c r="A1422" s="352" t="s">
        <v>417</v>
      </c>
      <c r="B1422" s="150">
        <v>7</v>
      </c>
      <c r="C1422" s="150">
        <v>3</v>
      </c>
      <c r="D1422" s="150">
        <v>3</v>
      </c>
      <c r="E1422" s="150">
        <v>47</v>
      </c>
      <c r="F1422" s="20">
        <f>SUM(B1422:E1422)</f>
        <v>60</v>
      </c>
      <c r="G1422" s="6"/>
      <c r="H1422" s="150">
        <v>6.75</v>
      </c>
      <c r="I1422" s="150">
        <v>3.5</v>
      </c>
      <c r="J1422" s="150">
        <v>2.5</v>
      </c>
      <c r="K1422" s="150">
        <v>49</v>
      </c>
      <c r="L1422" s="20">
        <f>SUM(H1422:K1422)</f>
        <v>61.75</v>
      </c>
      <c r="M1422" s="150" t="str">
        <f t="shared" ref="M1422:M1426" si="165">IF(L1422&gt;=91,"A1",IF(L1422&gt;=81,"A2",IF(L1422&gt;=71,"B1",IF(L1422&gt;=61,"B2",IF(L1422&gt;=51,"C1",IF(L1422&gt;=41,"C2",IF(L1422&gt;=33,"D","E")))))))</f>
        <v>B2</v>
      </c>
    </row>
    <row r="1423" spans="1:13">
      <c r="A1423" s="352" t="s">
        <v>418</v>
      </c>
      <c r="B1423" s="150">
        <v>6</v>
      </c>
      <c r="C1423" s="417">
        <v>3</v>
      </c>
      <c r="D1423" s="350">
        <v>3</v>
      </c>
      <c r="E1423" s="150">
        <v>33</v>
      </c>
      <c r="F1423" s="20">
        <f t="shared" ref="F1423:F1426" si="166">SUM(B1423:E1423)</f>
        <v>45</v>
      </c>
      <c r="G1423" s="6"/>
      <c r="H1423" s="150">
        <v>5.5</v>
      </c>
      <c r="I1423" s="150">
        <v>4</v>
      </c>
      <c r="J1423" s="150">
        <v>4</v>
      </c>
      <c r="K1423" s="150">
        <v>42.5</v>
      </c>
      <c r="L1423" s="20">
        <f t="shared" ref="L1423:L1426" si="167">SUM(H1423:K1423)</f>
        <v>56</v>
      </c>
      <c r="M1423" s="150" t="str">
        <f t="shared" si="165"/>
        <v>C1</v>
      </c>
    </row>
    <row r="1424" spans="1:13">
      <c r="A1424" s="352" t="s">
        <v>586</v>
      </c>
      <c r="B1424" s="150">
        <v>5.5</v>
      </c>
      <c r="C1424" s="150">
        <v>3.5</v>
      </c>
      <c r="D1424" s="150">
        <v>3.5</v>
      </c>
      <c r="E1424" s="150">
        <v>38.5</v>
      </c>
      <c r="F1424" s="20">
        <f t="shared" si="166"/>
        <v>51</v>
      </c>
      <c r="G1424" s="6"/>
      <c r="H1424" s="150">
        <v>5.75</v>
      </c>
      <c r="I1424" s="150">
        <v>3</v>
      </c>
      <c r="J1424" s="150">
        <v>3</v>
      </c>
      <c r="K1424" s="150">
        <v>33</v>
      </c>
      <c r="L1424" s="20">
        <f t="shared" si="167"/>
        <v>44.75</v>
      </c>
      <c r="M1424" s="150" t="str">
        <f t="shared" si="165"/>
        <v>C2</v>
      </c>
    </row>
    <row r="1425" spans="1:13">
      <c r="A1425" s="352" t="s">
        <v>420</v>
      </c>
      <c r="B1425" s="150">
        <v>4.5</v>
      </c>
      <c r="C1425" s="150">
        <v>3</v>
      </c>
      <c r="D1425" s="150">
        <v>3</v>
      </c>
      <c r="E1425" s="150">
        <v>38.5</v>
      </c>
      <c r="F1425" s="20">
        <f t="shared" si="166"/>
        <v>49</v>
      </c>
      <c r="G1425" s="6"/>
      <c r="H1425" s="150">
        <v>4</v>
      </c>
      <c r="I1425" s="150">
        <v>3.5</v>
      </c>
      <c r="J1425" s="150">
        <v>2</v>
      </c>
      <c r="K1425" s="121">
        <v>27</v>
      </c>
      <c r="L1425" s="20">
        <f t="shared" si="167"/>
        <v>36.5</v>
      </c>
      <c r="M1425" s="150" t="str">
        <f t="shared" si="165"/>
        <v>D</v>
      </c>
    </row>
    <row r="1426" spans="1:13">
      <c r="A1426" s="352" t="s">
        <v>470</v>
      </c>
      <c r="B1426" s="150">
        <v>5.25</v>
      </c>
      <c r="C1426" s="150">
        <v>3.5</v>
      </c>
      <c r="D1426" s="150">
        <v>3.5</v>
      </c>
      <c r="E1426" s="150">
        <v>30.5</v>
      </c>
      <c r="F1426" s="20">
        <f t="shared" si="166"/>
        <v>42.75</v>
      </c>
      <c r="G1426" s="6"/>
      <c r="H1426" s="150">
        <v>7.75</v>
      </c>
      <c r="I1426" s="150">
        <v>4</v>
      </c>
      <c r="J1426" s="150">
        <v>3.5</v>
      </c>
      <c r="K1426" s="150">
        <v>35</v>
      </c>
      <c r="L1426" s="20">
        <f t="shared" si="167"/>
        <v>50.25</v>
      </c>
      <c r="M1426" s="150" t="str">
        <f t="shared" si="165"/>
        <v>C2</v>
      </c>
    </row>
    <row r="1427" spans="1:13">
      <c r="A1427" s="352" t="s">
        <v>587</v>
      </c>
      <c r="B1427" s="6"/>
      <c r="C1427" s="6"/>
      <c r="D1427" s="6"/>
      <c r="E1427" s="357">
        <v>20.5</v>
      </c>
      <c r="F1427" s="121"/>
      <c r="G1427" s="6"/>
      <c r="H1427" s="6"/>
      <c r="I1427" s="6"/>
      <c r="J1427" s="6"/>
      <c r="K1427" s="150">
        <v>35</v>
      </c>
      <c r="L1427" s="6"/>
      <c r="M1427" s="358"/>
    </row>
    <row r="1428" spans="1:13" ht="26.25">
      <c r="A1428" s="10" t="s">
        <v>588</v>
      </c>
      <c r="B1428" s="10"/>
      <c r="C1428" s="359" t="s">
        <v>589</v>
      </c>
      <c r="D1428" s="360">
        <f>(F1422+F1423+F1424+F1425+F1426)</f>
        <v>247.75</v>
      </c>
      <c r="E1428" s="360"/>
      <c r="F1428" s="359" t="s">
        <v>590</v>
      </c>
      <c r="G1428" s="360">
        <f>(D1428/500)*100</f>
        <v>49.55</v>
      </c>
      <c r="H1428" s="360"/>
      <c r="I1428" s="361"/>
      <c r="J1428" s="362" t="s">
        <v>591</v>
      </c>
      <c r="K1428" s="362"/>
      <c r="L1428" s="242" t="str">
        <f>IF(G1428&gt;=91,"A1",IF(G1428&gt;=81,"A2",IF(G1428&gt;=71,"B1",IF(G1428&gt;=61,"B2",IF(G1428&gt;=51,"C1",IF(G1428&gt;=41,"C2",IF(G1428&gt;=33,"D","E")))))))</f>
        <v>C2</v>
      </c>
      <c r="M1428" s="242" t="str">
        <f t="shared" ref="M1428:M1430" si="168">IF(K1428&gt;=91,"A1",IF(K1428&gt;=81,"A2",IF(K1428&gt;=71,"B1",IF(K1428&gt;=61,"B2",IF(K1428&gt;=51,"C1",IF(K1428&gt;=41,"C2",IF(K1428&gt;=33,"D","E")))))))</f>
        <v>E</v>
      </c>
    </row>
    <row r="1429" spans="1:13" ht="26.25">
      <c r="A1429" s="363" t="s">
        <v>592</v>
      </c>
      <c r="B1429" s="10"/>
      <c r="C1429" s="359" t="s">
        <v>593</v>
      </c>
      <c r="D1429" s="360">
        <f>(L1422+L1423+L1424+L1425+L1426)</f>
        <v>249.25</v>
      </c>
      <c r="E1429" s="360"/>
      <c r="F1429" s="359" t="s">
        <v>594</v>
      </c>
      <c r="G1429" s="360">
        <f>D1429/500*100</f>
        <v>49.85</v>
      </c>
      <c r="H1429" s="364"/>
      <c r="I1429" s="365"/>
      <c r="J1429" s="362" t="s">
        <v>595</v>
      </c>
      <c r="K1429" s="362"/>
      <c r="L1429" s="242" t="str">
        <f>IF(G1429&gt;=91,"A1",IF(G1429&gt;=81,"A2",IF(G1429&gt;=71,"B1",IF(G1429&gt;=61,"B2",IF(G1429&gt;=51,"C1",IF(G1429&gt;=41,"C2",IF(G1429&gt;=33,"D","E")))))))</f>
        <v>C2</v>
      </c>
      <c r="M1429" s="242" t="str">
        <f t="shared" si="168"/>
        <v>E</v>
      </c>
    </row>
    <row r="1430" spans="1:13">
      <c r="A1430" s="366" t="s">
        <v>596</v>
      </c>
      <c r="B1430" s="366"/>
      <c r="C1430" s="366">
        <f>(D1428+D1429)</f>
        <v>497</v>
      </c>
      <c r="D1430" s="367"/>
      <c r="E1430" s="367"/>
      <c r="F1430" s="366" t="s">
        <v>597</v>
      </c>
      <c r="G1430" s="366"/>
      <c r="H1430" s="366"/>
      <c r="I1430" s="368">
        <f>(C1430/1000)*100</f>
        <v>49.7</v>
      </c>
      <c r="J1430" s="366" t="s">
        <v>598</v>
      </c>
      <c r="K1430" s="366"/>
      <c r="L1430" s="367" t="str">
        <f>IF(I1430&gt;=91,"A1",IF(I1430&gt;=81,"A2",IF(I1430&gt;=71,"B1",IF(I1430&gt;=61,"B2",IF(I1430&gt;=51,"C1",IF(I1430&gt;=41,"C2",IF(I1430&gt;=33,"D","E")))))))</f>
        <v>C2</v>
      </c>
      <c r="M1430" s="367" t="str">
        <f t="shared" si="168"/>
        <v>E</v>
      </c>
    </row>
    <row r="1431" spans="1:13">
      <c r="A1431" s="369" t="s">
        <v>599</v>
      </c>
      <c r="B1431" s="370"/>
      <c r="C1431" s="370"/>
      <c r="D1431" s="370"/>
      <c r="E1431" s="370"/>
      <c r="F1431" s="370"/>
      <c r="G1431" s="370"/>
      <c r="H1431" s="370"/>
      <c r="I1431" s="370"/>
      <c r="J1431" s="370"/>
      <c r="K1431" s="370"/>
      <c r="L1431" s="370"/>
      <c r="M1431" s="371"/>
    </row>
    <row r="1432" spans="1:13">
      <c r="A1432" s="346" t="s">
        <v>600</v>
      </c>
      <c r="B1432" s="242"/>
      <c r="C1432" s="242"/>
      <c r="D1432" s="242"/>
      <c r="E1432" s="242"/>
      <c r="F1432" s="242"/>
      <c r="G1432" s="242"/>
      <c r="H1432" s="242"/>
      <c r="I1432" s="242"/>
      <c r="J1432" s="242"/>
      <c r="K1432" s="242"/>
      <c r="L1432" s="242"/>
      <c r="M1432" s="347"/>
    </row>
    <row r="1433" spans="1:13">
      <c r="A1433" s="346" t="s">
        <v>601</v>
      </c>
      <c r="B1433" s="242"/>
      <c r="C1433" s="242"/>
      <c r="D1433" s="242"/>
      <c r="E1433" s="242"/>
      <c r="F1433" s="242" t="s">
        <v>602</v>
      </c>
      <c r="G1433" s="242"/>
      <c r="H1433" s="242"/>
      <c r="I1433" s="242"/>
      <c r="J1433" s="242"/>
      <c r="K1433" s="242" t="s">
        <v>603</v>
      </c>
      <c r="L1433" s="242"/>
      <c r="M1433" s="347"/>
    </row>
    <row r="1434" spans="1:13">
      <c r="A1434" s="345" t="s">
        <v>604</v>
      </c>
      <c r="B1434" s="197"/>
      <c r="C1434" s="197"/>
      <c r="D1434" s="197"/>
      <c r="E1434" s="197"/>
      <c r="F1434" s="242" t="s">
        <v>605</v>
      </c>
      <c r="G1434" s="242"/>
      <c r="H1434" s="242"/>
      <c r="I1434" s="242"/>
      <c r="J1434" s="242"/>
      <c r="K1434" s="242" t="s">
        <v>605</v>
      </c>
      <c r="L1434" s="242"/>
      <c r="M1434" s="347"/>
    </row>
    <row r="1435" spans="1:13">
      <c r="A1435" s="346" t="s">
        <v>606</v>
      </c>
      <c r="B1435" s="242"/>
      <c r="C1435" s="242"/>
      <c r="D1435" s="242"/>
      <c r="E1435" s="242"/>
      <c r="F1435" s="242"/>
      <c r="G1435" s="242"/>
      <c r="H1435" s="242"/>
      <c r="I1435" s="242"/>
      <c r="J1435" s="242"/>
      <c r="K1435" s="242"/>
      <c r="L1435" s="242"/>
      <c r="M1435" s="347"/>
    </row>
    <row r="1436" spans="1:13">
      <c r="A1436" s="346" t="s">
        <v>601</v>
      </c>
      <c r="B1436" s="242"/>
      <c r="C1436" s="242"/>
      <c r="D1436" s="242"/>
      <c r="E1436" s="242"/>
      <c r="F1436" s="242" t="s">
        <v>602</v>
      </c>
      <c r="G1436" s="242"/>
      <c r="H1436" s="242"/>
      <c r="I1436" s="242"/>
      <c r="J1436" s="242"/>
      <c r="K1436" s="242" t="s">
        <v>603</v>
      </c>
      <c r="L1436" s="242"/>
      <c r="M1436" s="347"/>
    </row>
    <row r="1437" spans="1:13">
      <c r="A1437" s="339" t="s">
        <v>607</v>
      </c>
      <c r="B1437" s="340"/>
      <c r="C1437" s="340"/>
      <c r="D1437" s="340"/>
      <c r="E1437" s="340"/>
      <c r="F1437" s="242" t="s">
        <v>605</v>
      </c>
      <c r="G1437" s="242"/>
      <c r="H1437" s="242"/>
      <c r="I1437" s="242"/>
      <c r="J1437" s="242"/>
      <c r="K1437" s="242" t="s">
        <v>605</v>
      </c>
      <c r="L1437" s="242"/>
      <c r="M1437" s="347"/>
    </row>
    <row r="1438" spans="1:13">
      <c r="A1438" s="339" t="s">
        <v>608</v>
      </c>
      <c r="B1438" s="340"/>
      <c r="C1438" s="340"/>
      <c r="D1438" s="340"/>
      <c r="E1438" s="340"/>
      <c r="F1438" s="242" t="s">
        <v>605</v>
      </c>
      <c r="G1438" s="242"/>
      <c r="H1438" s="242"/>
      <c r="I1438" s="242"/>
      <c r="J1438" s="242"/>
      <c r="K1438" s="242" t="s">
        <v>605</v>
      </c>
      <c r="L1438" s="242"/>
      <c r="M1438" s="347"/>
    </row>
    <row r="1439" spans="1:13">
      <c r="A1439" s="336" t="s">
        <v>609</v>
      </c>
      <c r="B1439" s="337"/>
      <c r="C1439" s="337"/>
      <c r="D1439" s="337"/>
      <c r="E1439" s="342"/>
      <c r="F1439" s="329" t="s">
        <v>605</v>
      </c>
      <c r="G1439" s="330"/>
      <c r="H1439" s="330"/>
      <c r="I1439" s="330"/>
      <c r="J1439" s="331"/>
      <c r="K1439" s="329" t="s">
        <v>605</v>
      </c>
      <c r="L1439" s="330"/>
      <c r="M1439" s="335"/>
    </row>
    <row r="1440" spans="1:13">
      <c r="A1440" s="336" t="s">
        <v>610</v>
      </c>
      <c r="B1440" s="337"/>
      <c r="C1440" s="337"/>
      <c r="D1440" s="337"/>
      <c r="E1440" s="342"/>
      <c r="F1440" s="329" t="s">
        <v>605</v>
      </c>
      <c r="G1440" s="330"/>
      <c r="H1440" s="330"/>
      <c r="I1440" s="330"/>
      <c r="J1440" s="331"/>
      <c r="K1440" s="329" t="s">
        <v>605</v>
      </c>
      <c r="L1440" s="330"/>
      <c r="M1440" s="335"/>
    </row>
    <row r="1441" spans="1:13">
      <c r="A1441" s="346" t="s">
        <v>611</v>
      </c>
      <c r="B1441" s="242"/>
      <c r="C1441" s="242"/>
      <c r="D1441" s="242"/>
      <c r="E1441" s="242"/>
      <c r="F1441" s="242"/>
      <c r="G1441" s="242"/>
      <c r="H1441" s="242"/>
      <c r="I1441" s="242"/>
      <c r="J1441" s="242"/>
      <c r="K1441" s="242"/>
      <c r="L1441" s="242"/>
      <c r="M1441" s="347"/>
    </row>
    <row r="1442" spans="1:13">
      <c r="A1442" s="346" t="s">
        <v>601</v>
      </c>
      <c r="B1442" s="242"/>
      <c r="C1442" s="242"/>
      <c r="D1442" s="242"/>
      <c r="E1442" s="242"/>
      <c r="F1442" s="242" t="s">
        <v>602</v>
      </c>
      <c r="G1442" s="242"/>
      <c r="H1442" s="242"/>
      <c r="I1442" s="242"/>
      <c r="J1442" s="242"/>
      <c r="K1442" s="242" t="s">
        <v>603</v>
      </c>
      <c r="L1442" s="242"/>
      <c r="M1442" s="347"/>
    </row>
    <row r="1443" spans="1:13">
      <c r="A1443" s="345" t="s">
        <v>555</v>
      </c>
      <c r="B1443" s="197"/>
      <c r="C1443" s="197"/>
      <c r="D1443" s="197"/>
      <c r="E1443" s="197"/>
      <c r="F1443" s="197"/>
      <c r="G1443" s="372">
        <v>141</v>
      </c>
      <c r="H1443" s="372"/>
      <c r="I1443" s="372"/>
      <c r="J1443" s="372"/>
      <c r="K1443" s="372"/>
      <c r="L1443" s="372"/>
      <c r="M1443" s="373"/>
    </row>
    <row r="1444" spans="1:13">
      <c r="A1444" s="352" t="s">
        <v>612</v>
      </c>
      <c r="B1444" s="329" t="s">
        <v>640</v>
      </c>
      <c r="C1444" s="330"/>
      <c r="D1444" s="330"/>
      <c r="E1444" s="330"/>
      <c r="F1444" s="330"/>
      <c r="G1444" s="330"/>
      <c r="H1444" s="330"/>
      <c r="I1444" s="330"/>
      <c r="J1444" s="330"/>
      <c r="K1444" s="330"/>
      <c r="L1444" s="330"/>
      <c r="M1444" s="335"/>
    </row>
    <row r="1445" spans="1:13">
      <c r="A1445" s="352" t="s">
        <v>614</v>
      </c>
      <c r="B1445" s="329" t="s">
        <v>641</v>
      </c>
      <c r="C1445" s="374"/>
      <c r="D1445" s="374"/>
      <c r="E1445" s="374"/>
      <c r="F1445" s="374"/>
      <c r="G1445" s="374"/>
      <c r="H1445" s="374"/>
      <c r="I1445" s="374"/>
      <c r="J1445" s="374"/>
      <c r="K1445" s="374"/>
      <c r="L1445" s="374"/>
      <c r="M1445" s="375"/>
    </row>
    <row r="1446" spans="1:13">
      <c r="A1446" s="346" t="s">
        <v>616</v>
      </c>
      <c r="B1446" s="242"/>
      <c r="C1446" s="242"/>
      <c r="D1446" s="372"/>
      <c r="E1446" s="372"/>
      <c r="F1446" s="372"/>
      <c r="G1446" s="372"/>
      <c r="H1446" s="372"/>
      <c r="I1446" s="372"/>
      <c r="J1446" s="242" t="s">
        <v>617</v>
      </c>
      <c r="K1446" s="242"/>
      <c r="L1446" s="242"/>
      <c r="M1446" s="347"/>
    </row>
    <row r="1447" spans="1:13">
      <c r="A1447" s="346"/>
      <c r="B1447" s="242"/>
      <c r="C1447" s="242"/>
      <c r="D1447" s="372"/>
      <c r="E1447" s="372"/>
      <c r="F1447" s="372"/>
      <c r="G1447" s="372"/>
      <c r="H1447" s="372"/>
      <c r="I1447" s="372"/>
      <c r="J1447" s="242"/>
      <c r="K1447" s="242"/>
      <c r="L1447" s="242"/>
      <c r="M1447" s="347"/>
    </row>
    <row r="1448" spans="1:13">
      <c r="A1448" s="346"/>
      <c r="B1448" s="242"/>
      <c r="C1448" s="242"/>
      <c r="D1448" s="372"/>
      <c r="E1448" s="372"/>
      <c r="F1448" s="372"/>
      <c r="G1448" s="372"/>
      <c r="H1448" s="372"/>
      <c r="I1448" s="372"/>
      <c r="J1448" s="242"/>
      <c r="K1448" s="242"/>
      <c r="L1448" s="242"/>
      <c r="M1448" s="347"/>
    </row>
    <row r="1449" spans="1:13">
      <c r="A1449" s="346"/>
      <c r="B1449" s="242"/>
      <c r="C1449" s="242"/>
      <c r="D1449" s="372"/>
      <c r="E1449" s="372"/>
      <c r="F1449" s="372"/>
      <c r="G1449" s="372"/>
      <c r="H1449" s="372"/>
      <c r="I1449" s="372"/>
      <c r="J1449" s="242"/>
      <c r="K1449" s="242"/>
      <c r="L1449" s="242"/>
      <c r="M1449" s="347"/>
    </row>
    <row r="1450" spans="1:13">
      <c r="A1450" s="376" t="s">
        <v>618</v>
      </c>
      <c r="B1450" s="377"/>
      <c r="C1450" s="377"/>
      <c r="D1450" s="377"/>
      <c r="E1450" s="377"/>
      <c r="F1450" s="377"/>
      <c r="G1450" s="377"/>
      <c r="H1450" s="378" t="s">
        <v>619</v>
      </c>
      <c r="I1450" s="379"/>
      <c r="J1450" s="379"/>
      <c r="K1450" s="379"/>
      <c r="L1450" s="379"/>
      <c r="M1450" s="380"/>
    </row>
    <row r="1451" spans="1:13">
      <c r="A1451" s="381" t="s">
        <v>620</v>
      </c>
      <c r="B1451" s="377" t="s">
        <v>416</v>
      </c>
      <c r="C1451" s="377"/>
      <c r="D1451" s="382" t="s">
        <v>620</v>
      </c>
      <c r="E1451" s="383"/>
      <c r="F1451" s="377" t="s">
        <v>416</v>
      </c>
      <c r="G1451" s="377"/>
      <c r="H1451" s="384"/>
      <c r="I1451" s="384"/>
      <c r="J1451" s="385" t="s">
        <v>621</v>
      </c>
      <c r="K1451" s="384"/>
      <c r="L1451" s="385" t="s">
        <v>416</v>
      </c>
      <c r="M1451" s="386"/>
    </row>
    <row r="1452" spans="1:13">
      <c r="A1452" s="387" t="s">
        <v>622</v>
      </c>
      <c r="B1452" s="388" t="s">
        <v>623</v>
      </c>
      <c r="C1452" s="388"/>
      <c r="D1452" s="388" t="s">
        <v>624</v>
      </c>
      <c r="E1452" s="388"/>
      <c r="F1452" s="388" t="s">
        <v>625</v>
      </c>
      <c r="G1452" s="388"/>
      <c r="H1452" s="384"/>
      <c r="I1452" s="384"/>
      <c r="J1452" s="389">
        <v>3</v>
      </c>
      <c r="K1452" s="390"/>
      <c r="L1452" s="383" t="s">
        <v>605</v>
      </c>
      <c r="M1452" s="386"/>
    </row>
    <row r="1453" spans="1:13">
      <c r="A1453" s="387" t="s">
        <v>626</v>
      </c>
      <c r="B1453" s="388" t="s">
        <v>627</v>
      </c>
      <c r="C1453" s="388"/>
      <c r="D1453" s="388" t="s">
        <v>628</v>
      </c>
      <c r="E1453" s="388"/>
      <c r="F1453" s="388" t="s">
        <v>629</v>
      </c>
      <c r="G1453" s="388"/>
      <c r="H1453" s="384"/>
      <c r="I1453" s="384"/>
      <c r="J1453" s="389">
        <v>2</v>
      </c>
      <c r="K1453" s="390"/>
      <c r="L1453" s="383" t="s">
        <v>630</v>
      </c>
      <c r="M1453" s="386"/>
    </row>
    <row r="1454" spans="1:13">
      <c r="A1454" s="387" t="s">
        <v>631</v>
      </c>
      <c r="B1454" s="388" t="s">
        <v>632</v>
      </c>
      <c r="C1454" s="388"/>
      <c r="D1454" s="388" t="s">
        <v>633</v>
      </c>
      <c r="E1454" s="388"/>
      <c r="F1454" s="388" t="s">
        <v>634</v>
      </c>
      <c r="G1454" s="388"/>
      <c r="H1454" s="384"/>
      <c r="I1454" s="384"/>
      <c r="J1454" s="389">
        <v>1</v>
      </c>
      <c r="K1454" s="390"/>
      <c r="L1454" s="383" t="s">
        <v>635</v>
      </c>
      <c r="M1454" s="386"/>
    </row>
    <row r="1455" spans="1:13" ht="15.75" thickBot="1">
      <c r="A1455" s="391" t="s">
        <v>636</v>
      </c>
      <c r="B1455" s="392" t="s">
        <v>637</v>
      </c>
      <c r="C1455" s="392"/>
      <c r="D1455" s="392" t="s">
        <v>638</v>
      </c>
      <c r="E1455" s="392"/>
      <c r="F1455" s="392" t="s">
        <v>639</v>
      </c>
      <c r="G1455" s="392"/>
      <c r="H1455" s="393"/>
      <c r="I1455" s="393"/>
      <c r="J1455" s="393"/>
      <c r="K1455" s="393"/>
      <c r="L1455" s="393"/>
      <c r="M1455" s="394"/>
    </row>
    <row r="1456" spans="1:13" ht="15.75" thickBot="1"/>
    <row r="1457" spans="1:13" ht="15.75">
      <c r="A1457" s="320"/>
      <c r="B1457" s="321" t="s">
        <v>558</v>
      </c>
      <c r="C1457" s="321"/>
      <c r="D1457" s="321"/>
      <c r="E1457" s="321"/>
      <c r="F1457" s="321"/>
      <c r="G1457" s="321"/>
      <c r="H1457" s="321"/>
      <c r="I1457" s="322"/>
      <c r="J1457" s="323" t="s">
        <v>559</v>
      </c>
      <c r="K1457" s="321"/>
      <c r="L1457" s="321"/>
      <c r="M1457" s="324"/>
    </row>
    <row r="1458" spans="1:13" ht="21">
      <c r="A1458" s="325" t="s">
        <v>560</v>
      </c>
      <c r="B1458" s="201"/>
      <c r="C1458" s="201"/>
      <c r="D1458" s="201"/>
      <c r="E1458" s="201"/>
      <c r="F1458" s="201"/>
      <c r="G1458" s="201"/>
      <c r="H1458" s="201"/>
      <c r="I1458" s="201"/>
      <c r="J1458" s="201"/>
      <c r="K1458" s="201"/>
      <c r="L1458" s="201"/>
      <c r="M1458" s="202"/>
    </row>
    <row r="1459" spans="1:13" ht="21">
      <c r="A1459" s="326"/>
      <c r="B1459" s="327" t="s">
        <v>561</v>
      </c>
      <c r="C1459" s="327"/>
      <c r="D1459" s="327"/>
      <c r="E1459" s="328"/>
      <c r="F1459" s="297" t="s">
        <v>562</v>
      </c>
      <c r="G1459" s="297"/>
      <c r="H1459" s="329" t="s">
        <v>563</v>
      </c>
      <c r="I1459" s="330"/>
      <c r="J1459" s="331"/>
      <c r="K1459" s="332" t="s">
        <v>564</v>
      </c>
      <c r="L1459" s="10"/>
      <c r="M1459" s="333"/>
    </row>
    <row r="1460" spans="1:13">
      <c r="A1460" s="334" t="s">
        <v>565</v>
      </c>
      <c r="B1460" s="330"/>
      <c r="C1460" s="330"/>
      <c r="D1460" s="330"/>
      <c r="E1460" s="330"/>
      <c r="F1460" s="330"/>
      <c r="G1460" s="330"/>
      <c r="H1460" s="330"/>
      <c r="I1460" s="330"/>
      <c r="J1460" s="330"/>
      <c r="K1460" s="330"/>
      <c r="L1460" s="330"/>
      <c r="M1460" s="335"/>
    </row>
    <row r="1461" spans="1:13">
      <c r="A1461" s="336" t="s">
        <v>566</v>
      </c>
      <c r="B1461" s="337"/>
      <c r="C1461" s="337"/>
      <c r="D1461" s="337"/>
      <c r="E1461" s="337"/>
      <c r="F1461" s="337"/>
      <c r="G1461" s="337"/>
      <c r="H1461" s="337"/>
      <c r="I1461" s="337"/>
      <c r="J1461" s="337"/>
      <c r="K1461" s="337"/>
      <c r="L1461" s="337"/>
      <c r="M1461" s="338"/>
    </row>
    <row r="1462" spans="1:13">
      <c r="A1462" s="339" t="s">
        <v>567</v>
      </c>
      <c r="B1462" s="340"/>
      <c r="C1462" s="341" t="s">
        <v>381</v>
      </c>
      <c r="D1462" s="337"/>
      <c r="E1462" s="337"/>
      <c r="F1462" s="337"/>
      <c r="G1462" s="342"/>
      <c r="H1462" s="148" t="s">
        <v>569</v>
      </c>
      <c r="I1462" s="343"/>
      <c r="J1462" s="197">
        <v>33</v>
      </c>
      <c r="K1462" s="197"/>
      <c r="L1462" s="197"/>
      <c r="M1462" s="198"/>
    </row>
    <row r="1463" spans="1:13">
      <c r="A1463" s="339" t="s">
        <v>570</v>
      </c>
      <c r="B1463" s="340"/>
      <c r="C1463" s="341" t="s">
        <v>207</v>
      </c>
      <c r="D1463" s="337"/>
      <c r="E1463" s="337"/>
      <c r="F1463" s="337"/>
      <c r="G1463" s="342"/>
      <c r="H1463" s="148" t="s">
        <v>571</v>
      </c>
      <c r="I1463" s="343"/>
      <c r="J1463" s="197">
        <v>1573</v>
      </c>
      <c r="K1463" s="197"/>
      <c r="L1463" s="197"/>
      <c r="M1463" s="198"/>
    </row>
    <row r="1464" spans="1:13">
      <c r="A1464" s="339" t="s">
        <v>572</v>
      </c>
      <c r="B1464" s="340"/>
      <c r="C1464" s="344">
        <v>40321</v>
      </c>
      <c r="D1464" s="337"/>
      <c r="E1464" s="337"/>
      <c r="F1464" s="337"/>
      <c r="G1464" s="342"/>
      <c r="H1464" s="148" t="s">
        <v>573</v>
      </c>
      <c r="I1464" s="343"/>
      <c r="J1464" s="197">
        <v>9622054215</v>
      </c>
      <c r="K1464" s="197"/>
      <c r="L1464" s="197"/>
      <c r="M1464" s="198"/>
    </row>
    <row r="1465" spans="1:13">
      <c r="A1465" s="339" t="s">
        <v>574</v>
      </c>
      <c r="B1465" s="340"/>
      <c r="C1465" s="341" t="s">
        <v>506</v>
      </c>
      <c r="D1465" s="337"/>
      <c r="E1465" s="337"/>
      <c r="F1465" s="337"/>
      <c r="G1465" s="342"/>
      <c r="H1465" s="345" t="s">
        <v>466</v>
      </c>
      <c r="I1465" s="197"/>
      <c r="J1465" s="197" t="s">
        <v>505</v>
      </c>
      <c r="K1465" s="197"/>
      <c r="L1465" s="197"/>
      <c r="M1465" s="198"/>
    </row>
    <row r="1466" spans="1:13">
      <c r="A1466" s="346" t="s">
        <v>576</v>
      </c>
      <c r="B1466" s="242"/>
      <c r="C1466" s="242"/>
      <c r="D1466" s="242"/>
      <c r="E1466" s="242"/>
      <c r="F1466" s="242"/>
      <c r="G1466" s="242"/>
      <c r="H1466" s="242"/>
      <c r="I1466" s="242"/>
      <c r="J1466" s="242"/>
      <c r="K1466" s="242"/>
      <c r="L1466" s="242"/>
      <c r="M1466" s="347"/>
    </row>
    <row r="1467" spans="1:13">
      <c r="A1467" s="348" t="s">
        <v>577</v>
      </c>
      <c r="B1467" s="242" t="s">
        <v>578</v>
      </c>
      <c r="C1467" s="242"/>
      <c r="D1467" s="242"/>
      <c r="E1467" s="242"/>
      <c r="F1467" s="242"/>
      <c r="G1467" s="242"/>
      <c r="H1467" s="242" t="s">
        <v>579</v>
      </c>
      <c r="I1467" s="242"/>
      <c r="J1467" s="242"/>
      <c r="K1467" s="242"/>
      <c r="L1467" s="242"/>
      <c r="M1467" s="347"/>
    </row>
    <row r="1468" spans="1:13" ht="30">
      <c r="A1468" s="348"/>
      <c r="B1468" s="349" t="s">
        <v>580</v>
      </c>
      <c r="C1468" s="349" t="s">
        <v>581</v>
      </c>
      <c r="D1468" s="349" t="s">
        <v>582</v>
      </c>
      <c r="E1468" s="349" t="s">
        <v>583</v>
      </c>
      <c r="F1468" s="349">
        <v>100</v>
      </c>
      <c r="G1468" s="350" t="s">
        <v>403</v>
      </c>
      <c r="H1468" s="349" t="s">
        <v>584</v>
      </c>
      <c r="I1468" s="349" t="s">
        <v>581</v>
      </c>
      <c r="J1468" s="349" t="s">
        <v>582</v>
      </c>
      <c r="K1468" s="349" t="s">
        <v>585</v>
      </c>
      <c r="L1468" s="349">
        <v>100</v>
      </c>
      <c r="M1468" s="351" t="s">
        <v>403</v>
      </c>
    </row>
    <row r="1469" spans="1:13">
      <c r="A1469" s="352" t="s">
        <v>417</v>
      </c>
      <c r="B1469" s="150">
        <v>7.5</v>
      </c>
      <c r="C1469" s="150">
        <v>3</v>
      </c>
      <c r="D1469" s="150">
        <v>3</v>
      </c>
      <c r="E1469" s="150">
        <v>54</v>
      </c>
      <c r="F1469" s="20">
        <f>SUM(B1469:E1469)</f>
        <v>67.5</v>
      </c>
      <c r="G1469" s="150" t="str">
        <f t="shared" ref="G1469:G1473" si="169">IF(F1469&gt;=91,"A1",IF(F1469&gt;=81,"A2",IF(F1469&gt;=71,"B1",IF(F1469&gt;=61,"B2",IF(F1469&gt;=51,"C1",IF(F1469&gt;=41,"C2",IF(F1469&gt;=33,"D","E")))))))</f>
        <v>B2</v>
      </c>
      <c r="H1469" s="150">
        <v>6</v>
      </c>
      <c r="I1469" s="150">
        <v>3.5</v>
      </c>
      <c r="J1469" s="150">
        <v>2.5</v>
      </c>
      <c r="K1469" s="150">
        <v>43.5</v>
      </c>
      <c r="L1469" s="20">
        <f>SUM(H1469:K1469)</f>
        <v>55.5</v>
      </c>
      <c r="M1469" s="150" t="str">
        <f t="shared" ref="M1469:M1473" si="170">IF(L1469&gt;=91,"A1",IF(L1469&gt;=81,"A2",IF(L1469&gt;=71,"B1",IF(L1469&gt;=61,"B2",IF(L1469&gt;=51,"C1",IF(L1469&gt;=41,"C2",IF(L1469&gt;=33,"D","E")))))))</f>
        <v>C1</v>
      </c>
    </row>
    <row r="1470" spans="1:13">
      <c r="A1470" s="352" t="s">
        <v>442</v>
      </c>
      <c r="B1470" s="150">
        <v>9.5</v>
      </c>
      <c r="C1470" s="417">
        <v>4</v>
      </c>
      <c r="D1470" s="350">
        <v>4</v>
      </c>
      <c r="E1470" s="150">
        <v>61</v>
      </c>
      <c r="F1470" s="20">
        <f t="shared" ref="F1470:F1473" si="171">SUM(B1470:E1470)</f>
        <v>78.5</v>
      </c>
      <c r="G1470" s="150" t="str">
        <f t="shared" si="169"/>
        <v>B1</v>
      </c>
      <c r="H1470" s="150">
        <v>8</v>
      </c>
      <c r="I1470" s="150">
        <v>4</v>
      </c>
      <c r="J1470" s="150">
        <v>4.5</v>
      </c>
      <c r="K1470" s="150">
        <v>47</v>
      </c>
      <c r="L1470" s="20">
        <f t="shared" ref="L1470:L1473" si="172">SUM(H1470:K1470)</f>
        <v>63.5</v>
      </c>
      <c r="M1470" s="150" t="str">
        <f t="shared" si="170"/>
        <v>B2</v>
      </c>
    </row>
    <row r="1471" spans="1:13">
      <c r="A1471" s="352" t="s">
        <v>586</v>
      </c>
      <c r="B1471" s="150">
        <v>5.25</v>
      </c>
      <c r="C1471" s="150">
        <v>4</v>
      </c>
      <c r="D1471" s="150">
        <v>4</v>
      </c>
      <c r="E1471" s="150">
        <v>41.5</v>
      </c>
      <c r="F1471" s="150">
        <f t="shared" ref="F1471" si="173">(B1471+C1471+D1471+E1471)</f>
        <v>54.75</v>
      </c>
      <c r="G1471" s="150" t="str">
        <f t="shared" si="169"/>
        <v>C1</v>
      </c>
      <c r="H1471" s="150">
        <v>5.75</v>
      </c>
      <c r="I1471" s="150">
        <v>3</v>
      </c>
      <c r="J1471" s="150">
        <v>3</v>
      </c>
      <c r="K1471" s="150">
        <v>36</v>
      </c>
      <c r="L1471" s="20">
        <f t="shared" si="172"/>
        <v>47.75</v>
      </c>
      <c r="M1471" s="150" t="str">
        <f t="shared" si="170"/>
        <v>C2</v>
      </c>
    </row>
    <row r="1472" spans="1:13">
      <c r="A1472" s="352" t="s">
        <v>420</v>
      </c>
      <c r="B1472" s="150">
        <v>5.25</v>
      </c>
      <c r="C1472" s="150">
        <v>3</v>
      </c>
      <c r="D1472" s="150">
        <v>3</v>
      </c>
      <c r="E1472" s="150">
        <v>41</v>
      </c>
      <c r="F1472" s="20">
        <f t="shared" si="171"/>
        <v>52.25</v>
      </c>
      <c r="G1472" s="150" t="str">
        <f t="shared" si="169"/>
        <v>C1</v>
      </c>
      <c r="H1472" s="150">
        <v>4</v>
      </c>
      <c r="I1472" s="150">
        <v>3.5</v>
      </c>
      <c r="J1472" s="150">
        <v>2</v>
      </c>
      <c r="K1472" s="121">
        <v>28</v>
      </c>
      <c r="L1472" s="20">
        <f t="shared" si="172"/>
        <v>37.5</v>
      </c>
      <c r="M1472" s="150" t="str">
        <f t="shared" si="170"/>
        <v>D</v>
      </c>
    </row>
    <row r="1473" spans="1:13">
      <c r="A1473" s="352" t="s">
        <v>470</v>
      </c>
      <c r="B1473" s="150">
        <v>8.25</v>
      </c>
      <c r="C1473" s="150">
        <v>3.5</v>
      </c>
      <c r="D1473" s="150">
        <v>3.5</v>
      </c>
      <c r="E1473" s="150">
        <v>46</v>
      </c>
      <c r="F1473" s="20">
        <f t="shared" si="171"/>
        <v>61.25</v>
      </c>
      <c r="G1473" s="150" t="str">
        <f t="shared" si="169"/>
        <v>B2</v>
      </c>
      <c r="H1473" s="150">
        <v>5.5</v>
      </c>
      <c r="I1473" s="150">
        <v>4</v>
      </c>
      <c r="J1473" s="150">
        <v>3.5</v>
      </c>
      <c r="K1473" s="150">
        <v>40</v>
      </c>
      <c r="L1473" s="20">
        <f t="shared" si="172"/>
        <v>53</v>
      </c>
      <c r="M1473" s="150" t="str">
        <f t="shared" si="170"/>
        <v>C1</v>
      </c>
    </row>
    <row r="1474" spans="1:13">
      <c r="A1474" s="352" t="s">
        <v>587</v>
      </c>
      <c r="B1474" s="6"/>
      <c r="C1474" s="6"/>
      <c r="D1474" s="6"/>
      <c r="E1474" s="357">
        <v>24.5</v>
      </c>
      <c r="F1474" s="20"/>
      <c r="G1474" s="6"/>
      <c r="H1474" s="6"/>
      <c r="I1474" s="6"/>
      <c r="J1474" s="6"/>
      <c r="K1474" s="150">
        <v>32.5</v>
      </c>
      <c r="L1474" s="20"/>
      <c r="M1474" s="358"/>
    </row>
    <row r="1475" spans="1:13" ht="26.25">
      <c r="A1475" s="10" t="s">
        <v>588</v>
      </c>
      <c r="B1475" s="10"/>
      <c r="C1475" s="359" t="s">
        <v>589</v>
      </c>
      <c r="D1475" s="360">
        <f>(F1469+F1470+F1471+F1472+F1473)</f>
        <v>314.25</v>
      </c>
      <c r="E1475" s="360"/>
      <c r="F1475" s="359" t="s">
        <v>590</v>
      </c>
      <c r="G1475" s="360">
        <f>(D1475/500)*100</f>
        <v>62.849999999999994</v>
      </c>
      <c r="H1475" s="360"/>
      <c r="I1475" s="361"/>
      <c r="J1475" s="362" t="s">
        <v>591</v>
      </c>
      <c r="K1475" s="362"/>
      <c r="L1475" s="242" t="str">
        <f>IF(G1475&gt;=91,"A1",IF(G1475&gt;=81,"A2",IF(G1475&gt;=71,"B1",IF(G1475&gt;=61,"B2",IF(G1475&gt;=51,"C1",IF(G1475&gt;=41,"C2",IF(G1475&gt;=33,"D","E")))))))</f>
        <v>B2</v>
      </c>
      <c r="M1475" s="242" t="str">
        <f t="shared" ref="M1475:M1477" si="174">IF(K1475&gt;=91,"A1",IF(K1475&gt;=81,"A2",IF(K1475&gt;=71,"B1",IF(K1475&gt;=61,"B2",IF(K1475&gt;=51,"C1",IF(K1475&gt;=41,"C2",IF(K1475&gt;=33,"D","E")))))))</f>
        <v>E</v>
      </c>
    </row>
    <row r="1476" spans="1:13" ht="26.25">
      <c r="A1476" s="363" t="s">
        <v>592</v>
      </c>
      <c r="B1476" s="10"/>
      <c r="C1476" s="359" t="s">
        <v>593</v>
      </c>
      <c r="D1476" s="360">
        <f>(L1469+L1470+L1471+L1472+L1473)</f>
        <v>257.25</v>
      </c>
      <c r="E1476" s="360"/>
      <c r="F1476" s="359" t="s">
        <v>594</v>
      </c>
      <c r="G1476" s="360">
        <f>D1476/500*100</f>
        <v>51.449999999999996</v>
      </c>
      <c r="H1476" s="364"/>
      <c r="I1476" s="365"/>
      <c r="J1476" s="362" t="s">
        <v>595</v>
      </c>
      <c r="K1476" s="362"/>
      <c r="L1476" s="242" t="str">
        <f>IF(G1476&gt;=91,"A1",IF(G1476&gt;=81,"A2",IF(G1476&gt;=71,"B1",IF(G1476&gt;=61,"B2",IF(G1476&gt;=51,"C1",IF(G1476&gt;=41,"C2",IF(G1476&gt;=33,"D","E")))))))</f>
        <v>C1</v>
      </c>
      <c r="M1476" s="242" t="str">
        <f t="shared" si="174"/>
        <v>E</v>
      </c>
    </row>
    <row r="1477" spans="1:13">
      <c r="A1477" s="366" t="s">
        <v>596</v>
      </c>
      <c r="B1477" s="366"/>
      <c r="C1477" s="366">
        <f>(D1475+D1476)</f>
        <v>571.5</v>
      </c>
      <c r="D1477" s="367"/>
      <c r="E1477" s="367"/>
      <c r="F1477" s="366" t="s">
        <v>597</v>
      </c>
      <c r="G1477" s="366"/>
      <c r="H1477" s="366"/>
      <c r="I1477" s="366">
        <f>(C1477/1000)*100</f>
        <v>57.15</v>
      </c>
      <c r="J1477" s="366" t="s">
        <v>598</v>
      </c>
      <c r="K1477" s="366"/>
      <c r="L1477" s="367" t="str">
        <f>IF(I1477&gt;=91,"A1",IF(I1477&gt;=81,"A2",IF(I1477&gt;=71,"B1",IF(I1477&gt;=61,"B2",IF(I1477&gt;=51,"C1",IF(I1477&gt;=41,"C2",IF(I1477&gt;=33,"D","E")))))))</f>
        <v>C1</v>
      </c>
      <c r="M1477" s="367" t="str">
        <f t="shared" si="174"/>
        <v>E</v>
      </c>
    </row>
    <row r="1478" spans="1:13">
      <c r="A1478" s="369" t="s">
        <v>599</v>
      </c>
      <c r="B1478" s="370"/>
      <c r="C1478" s="370"/>
      <c r="D1478" s="370"/>
      <c r="E1478" s="370"/>
      <c r="F1478" s="370"/>
      <c r="G1478" s="370"/>
      <c r="H1478" s="370"/>
      <c r="I1478" s="370"/>
      <c r="J1478" s="370"/>
      <c r="K1478" s="370"/>
      <c r="L1478" s="370"/>
      <c r="M1478" s="371"/>
    </row>
    <row r="1479" spans="1:13">
      <c r="A1479" s="346" t="s">
        <v>600</v>
      </c>
      <c r="B1479" s="242"/>
      <c r="C1479" s="242"/>
      <c r="D1479" s="242"/>
      <c r="E1479" s="242"/>
      <c r="F1479" s="242"/>
      <c r="G1479" s="242"/>
      <c r="H1479" s="242"/>
      <c r="I1479" s="242"/>
      <c r="J1479" s="242"/>
      <c r="K1479" s="242"/>
      <c r="L1479" s="242"/>
      <c r="M1479" s="347"/>
    </row>
    <row r="1480" spans="1:13">
      <c r="A1480" s="346" t="s">
        <v>601</v>
      </c>
      <c r="B1480" s="242"/>
      <c r="C1480" s="242"/>
      <c r="D1480" s="242"/>
      <c r="E1480" s="242"/>
      <c r="F1480" s="242" t="s">
        <v>602</v>
      </c>
      <c r="G1480" s="242"/>
      <c r="H1480" s="242"/>
      <c r="I1480" s="242"/>
      <c r="J1480" s="242"/>
      <c r="K1480" s="242" t="s">
        <v>603</v>
      </c>
      <c r="L1480" s="242"/>
      <c r="M1480" s="347"/>
    </row>
    <row r="1481" spans="1:13">
      <c r="A1481" s="345" t="s">
        <v>604</v>
      </c>
      <c r="B1481" s="197"/>
      <c r="C1481" s="197"/>
      <c r="D1481" s="197"/>
      <c r="E1481" s="197"/>
      <c r="F1481" s="372" t="s">
        <v>605</v>
      </c>
      <c r="G1481" s="372"/>
      <c r="H1481" s="372"/>
      <c r="I1481" s="372"/>
      <c r="J1481" s="372"/>
      <c r="K1481" s="372" t="s">
        <v>605</v>
      </c>
      <c r="L1481" s="372"/>
      <c r="M1481" s="373"/>
    </row>
    <row r="1482" spans="1:13">
      <c r="A1482" s="346" t="s">
        <v>606</v>
      </c>
      <c r="B1482" s="242"/>
      <c r="C1482" s="242"/>
      <c r="D1482" s="242"/>
      <c r="E1482" s="242"/>
      <c r="F1482" s="242"/>
      <c r="G1482" s="242"/>
      <c r="H1482" s="242"/>
      <c r="I1482" s="242"/>
      <c r="J1482" s="242"/>
      <c r="K1482" s="242"/>
      <c r="L1482" s="242"/>
      <c r="M1482" s="347"/>
    </row>
    <row r="1483" spans="1:13">
      <c r="A1483" s="346" t="s">
        <v>601</v>
      </c>
      <c r="B1483" s="242"/>
      <c r="C1483" s="242"/>
      <c r="D1483" s="242"/>
      <c r="E1483" s="242"/>
      <c r="F1483" s="242" t="s">
        <v>602</v>
      </c>
      <c r="G1483" s="242"/>
      <c r="H1483" s="242"/>
      <c r="I1483" s="242"/>
      <c r="J1483" s="242"/>
      <c r="K1483" s="242" t="s">
        <v>603</v>
      </c>
      <c r="L1483" s="242"/>
      <c r="M1483" s="347"/>
    </row>
    <row r="1484" spans="1:13">
      <c r="A1484" s="339" t="s">
        <v>607</v>
      </c>
      <c r="B1484" s="340"/>
      <c r="C1484" s="340"/>
      <c r="D1484" s="340"/>
      <c r="E1484" s="340"/>
      <c r="F1484" s="242" t="s">
        <v>605</v>
      </c>
      <c r="G1484" s="242"/>
      <c r="H1484" s="242"/>
      <c r="I1484" s="242"/>
      <c r="J1484" s="242"/>
      <c r="K1484" s="242" t="s">
        <v>605</v>
      </c>
      <c r="L1484" s="242"/>
      <c r="M1484" s="347"/>
    </row>
    <row r="1485" spans="1:13">
      <c r="A1485" s="339" t="s">
        <v>608</v>
      </c>
      <c r="B1485" s="340"/>
      <c r="C1485" s="340"/>
      <c r="D1485" s="340"/>
      <c r="E1485" s="340"/>
      <c r="F1485" s="242" t="s">
        <v>605</v>
      </c>
      <c r="G1485" s="242"/>
      <c r="H1485" s="242"/>
      <c r="I1485" s="242"/>
      <c r="J1485" s="242"/>
      <c r="K1485" s="242" t="s">
        <v>605</v>
      </c>
      <c r="L1485" s="242"/>
      <c r="M1485" s="347"/>
    </row>
    <row r="1486" spans="1:13">
      <c r="A1486" s="336" t="s">
        <v>609</v>
      </c>
      <c r="B1486" s="337"/>
      <c r="C1486" s="337"/>
      <c r="D1486" s="337"/>
      <c r="E1486" s="342"/>
      <c r="F1486" s="329" t="s">
        <v>605</v>
      </c>
      <c r="G1486" s="330"/>
      <c r="H1486" s="330"/>
      <c r="I1486" s="330"/>
      <c r="J1486" s="331"/>
      <c r="K1486" s="329" t="s">
        <v>605</v>
      </c>
      <c r="L1486" s="330"/>
      <c r="M1486" s="335"/>
    </row>
    <row r="1487" spans="1:13">
      <c r="A1487" s="336" t="s">
        <v>610</v>
      </c>
      <c r="B1487" s="337"/>
      <c r="C1487" s="337"/>
      <c r="D1487" s="337"/>
      <c r="E1487" s="342"/>
      <c r="F1487" s="329" t="s">
        <v>605</v>
      </c>
      <c r="G1487" s="330"/>
      <c r="H1487" s="330"/>
      <c r="I1487" s="330"/>
      <c r="J1487" s="331"/>
      <c r="K1487" s="329" t="s">
        <v>605</v>
      </c>
      <c r="L1487" s="330"/>
      <c r="M1487" s="335"/>
    </row>
    <row r="1488" spans="1:13">
      <c r="A1488" s="346" t="s">
        <v>611</v>
      </c>
      <c r="B1488" s="242"/>
      <c r="C1488" s="242"/>
      <c r="D1488" s="242"/>
      <c r="E1488" s="242"/>
      <c r="F1488" s="242"/>
      <c r="G1488" s="242"/>
      <c r="H1488" s="242"/>
      <c r="I1488" s="242"/>
      <c r="J1488" s="242"/>
      <c r="K1488" s="242"/>
      <c r="L1488" s="242"/>
      <c r="M1488" s="347"/>
    </row>
    <row r="1489" spans="1:13">
      <c r="A1489" s="346" t="s">
        <v>601</v>
      </c>
      <c r="B1489" s="242"/>
      <c r="C1489" s="242"/>
      <c r="D1489" s="242"/>
      <c r="E1489" s="242"/>
      <c r="F1489" s="242" t="s">
        <v>602</v>
      </c>
      <c r="G1489" s="242"/>
      <c r="H1489" s="242"/>
      <c r="I1489" s="242"/>
      <c r="J1489" s="242"/>
      <c r="K1489" s="242" t="s">
        <v>603</v>
      </c>
      <c r="L1489" s="242"/>
      <c r="M1489" s="347"/>
    </row>
    <row r="1490" spans="1:13">
      <c r="A1490" s="345" t="s">
        <v>555</v>
      </c>
      <c r="B1490" s="197"/>
      <c r="C1490" s="197"/>
      <c r="D1490" s="197"/>
      <c r="E1490" s="197"/>
      <c r="F1490" s="197"/>
      <c r="G1490" s="372">
        <v>131</v>
      </c>
      <c r="H1490" s="372"/>
      <c r="I1490" s="372"/>
      <c r="J1490" s="372"/>
      <c r="K1490" s="372"/>
      <c r="L1490" s="372"/>
      <c r="M1490" s="373"/>
    </row>
    <row r="1491" spans="1:13">
      <c r="A1491" s="352" t="s">
        <v>612</v>
      </c>
      <c r="B1491" s="329" t="s">
        <v>640</v>
      </c>
      <c r="C1491" s="330"/>
      <c r="D1491" s="330"/>
      <c r="E1491" s="330"/>
      <c r="F1491" s="330"/>
      <c r="G1491" s="330"/>
      <c r="H1491" s="330"/>
      <c r="I1491" s="330"/>
      <c r="J1491" s="330"/>
      <c r="K1491" s="330"/>
      <c r="L1491" s="330"/>
      <c r="M1491" s="335"/>
    </row>
    <row r="1492" spans="1:13">
      <c r="A1492" s="352" t="s">
        <v>614</v>
      </c>
      <c r="B1492" s="329" t="s">
        <v>615</v>
      </c>
      <c r="C1492" s="374"/>
      <c r="D1492" s="374"/>
      <c r="E1492" s="374"/>
      <c r="F1492" s="374"/>
      <c r="G1492" s="374"/>
      <c r="H1492" s="374"/>
      <c r="I1492" s="374"/>
      <c r="J1492" s="374"/>
      <c r="K1492" s="374"/>
      <c r="L1492" s="374"/>
      <c r="M1492" s="375"/>
    </row>
    <row r="1493" spans="1:13">
      <c r="A1493" s="346" t="s">
        <v>616</v>
      </c>
      <c r="B1493" s="242"/>
      <c r="C1493" s="242"/>
      <c r="D1493" s="372"/>
      <c r="E1493" s="372"/>
      <c r="F1493" s="372"/>
      <c r="G1493" s="372"/>
      <c r="H1493" s="372"/>
      <c r="I1493" s="372"/>
      <c r="J1493" s="242" t="s">
        <v>617</v>
      </c>
      <c r="K1493" s="242"/>
      <c r="L1493" s="242"/>
      <c r="M1493" s="347"/>
    </row>
    <row r="1494" spans="1:13">
      <c r="A1494" s="346"/>
      <c r="B1494" s="242"/>
      <c r="C1494" s="242"/>
      <c r="D1494" s="372"/>
      <c r="E1494" s="372"/>
      <c r="F1494" s="372"/>
      <c r="G1494" s="372"/>
      <c r="H1494" s="372"/>
      <c r="I1494" s="372"/>
      <c r="J1494" s="242"/>
      <c r="K1494" s="242"/>
      <c r="L1494" s="242"/>
      <c r="M1494" s="347"/>
    </row>
    <row r="1495" spans="1:13">
      <c r="A1495" s="346"/>
      <c r="B1495" s="242"/>
      <c r="C1495" s="242"/>
      <c r="D1495" s="372"/>
      <c r="E1495" s="372"/>
      <c r="F1495" s="372"/>
      <c r="G1495" s="372"/>
      <c r="H1495" s="372"/>
      <c r="I1495" s="372"/>
      <c r="J1495" s="242"/>
      <c r="K1495" s="242"/>
      <c r="L1495" s="242"/>
      <c r="M1495" s="347"/>
    </row>
    <row r="1496" spans="1:13">
      <c r="A1496" s="346"/>
      <c r="B1496" s="242"/>
      <c r="C1496" s="242"/>
      <c r="D1496" s="372"/>
      <c r="E1496" s="372"/>
      <c r="F1496" s="372"/>
      <c r="G1496" s="372"/>
      <c r="H1496" s="372"/>
      <c r="I1496" s="372"/>
      <c r="J1496" s="242"/>
      <c r="K1496" s="242"/>
      <c r="L1496" s="242"/>
      <c r="M1496" s="347"/>
    </row>
    <row r="1497" spans="1:13">
      <c r="A1497" s="376" t="s">
        <v>618</v>
      </c>
      <c r="B1497" s="377"/>
      <c r="C1497" s="377"/>
      <c r="D1497" s="377"/>
      <c r="E1497" s="377"/>
      <c r="F1497" s="377"/>
      <c r="G1497" s="377"/>
      <c r="H1497" s="378" t="s">
        <v>619</v>
      </c>
      <c r="I1497" s="379"/>
      <c r="J1497" s="379"/>
      <c r="K1497" s="379"/>
      <c r="L1497" s="379"/>
      <c r="M1497" s="380"/>
    </row>
    <row r="1498" spans="1:13">
      <c r="A1498" s="381" t="s">
        <v>620</v>
      </c>
      <c r="B1498" s="377" t="s">
        <v>416</v>
      </c>
      <c r="C1498" s="377"/>
      <c r="D1498" s="382" t="s">
        <v>620</v>
      </c>
      <c r="E1498" s="383"/>
      <c r="F1498" s="377" t="s">
        <v>416</v>
      </c>
      <c r="G1498" s="377"/>
      <c r="H1498" s="384"/>
      <c r="I1498" s="384"/>
      <c r="J1498" s="385" t="s">
        <v>621</v>
      </c>
      <c r="K1498" s="384"/>
      <c r="L1498" s="385" t="s">
        <v>416</v>
      </c>
      <c r="M1498" s="386"/>
    </row>
    <row r="1499" spans="1:13">
      <c r="A1499" s="387" t="s">
        <v>622</v>
      </c>
      <c r="B1499" s="388" t="s">
        <v>623</v>
      </c>
      <c r="C1499" s="388"/>
      <c r="D1499" s="388" t="s">
        <v>624</v>
      </c>
      <c r="E1499" s="388"/>
      <c r="F1499" s="388" t="s">
        <v>625</v>
      </c>
      <c r="G1499" s="388"/>
      <c r="H1499" s="384"/>
      <c r="I1499" s="384"/>
      <c r="J1499" s="389">
        <v>3</v>
      </c>
      <c r="K1499" s="390"/>
      <c r="L1499" s="383" t="s">
        <v>605</v>
      </c>
      <c r="M1499" s="386"/>
    </row>
    <row r="1500" spans="1:13">
      <c r="A1500" s="387" t="s">
        <v>626</v>
      </c>
      <c r="B1500" s="388" t="s">
        <v>627</v>
      </c>
      <c r="C1500" s="388"/>
      <c r="D1500" s="388" t="s">
        <v>628</v>
      </c>
      <c r="E1500" s="388"/>
      <c r="F1500" s="388" t="s">
        <v>629</v>
      </c>
      <c r="G1500" s="388"/>
      <c r="H1500" s="384"/>
      <c r="I1500" s="384"/>
      <c r="J1500" s="389">
        <v>2</v>
      </c>
      <c r="K1500" s="390"/>
      <c r="L1500" s="383" t="s">
        <v>630</v>
      </c>
      <c r="M1500" s="386"/>
    </row>
    <row r="1501" spans="1:13">
      <c r="A1501" s="387" t="s">
        <v>631</v>
      </c>
      <c r="B1501" s="388" t="s">
        <v>632</v>
      </c>
      <c r="C1501" s="388"/>
      <c r="D1501" s="388" t="s">
        <v>633</v>
      </c>
      <c r="E1501" s="388"/>
      <c r="F1501" s="388" t="s">
        <v>634</v>
      </c>
      <c r="G1501" s="388"/>
      <c r="H1501" s="384"/>
      <c r="I1501" s="384"/>
      <c r="J1501" s="389">
        <v>1</v>
      </c>
      <c r="K1501" s="390"/>
      <c r="L1501" s="383" t="s">
        <v>635</v>
      </c>
      <c r="M1501" s="386"/>
    </row>
    <row r="1502" spans="1:13" ht="15.75" thickBot="1">
      <c r="A1502" s="391" t="s">
        <v>636</v>
      </c>
      <c r="B1502" s="392" t="s">
        <v>637</v>
      </c>
      <c r="C1502" s="392"/>
      <c r="D1502" s="392" t="s">
        <v>638</v>
      </c>
      <c r="E1502" s="392"/>
      <c r="F1502" s="392" t="s">
        <v>639</v>
      </c>
      <c r="G1502" s="392"/>
      <c r="H1502" s="393"/>
      <c r="I1502" s="393"/>
      <c r="J1502" s="393"/>
      <c r="K1502" s="393"/>
      <c r="L1502" s="393"/>
      <c r="M1502" s="394"/>
    </row>
    <row r="1503" spans="1:13" ht="15.75" thickBot="1"/>
    <row r="1504" spans="1:13" ht="15.75">
      <c r="A1504" s="320"/>
      <c r="B1504" s="321" t="s">
        <v>558</v>
      </c>
      <c r="C1504" s="321"/>
      <c r="D1504" s="321"/>
      <c r="E1504" s="321"/>
      <c r="F1504" s="321"/>
      <c r="G1504" s="321"/>
      <c r="H1504" s="321"/>
      <c r="I1504" s="322"/>
      <c r="J1504" s="323" t="s">
        <v>559</v>
      </c>
      <c r="K1504" s="321"/>
      <c r="L1504" s="321"/>
      <c r="M1504" s="324"/>
    </row>
    <row r="1505" spans="1:13" ht="21">
      <c r="A1505" s="325" t="s">
        <v>560</v>
      </c>
      <c r="B1505" s="201"/>
      <c r="C1505" s="201"/>
      <c r="D1505" s="201"/>
      <c r="E1505" s="201"/>
      <c r="F1505" s="201"/>
      <c r="G1505" s="201"/>
      <c r="H1505" s="201"/>
      <c r="I1505" s="201"/>
      <c r="J1505" s="201"/>
      <c r="K1505" s="201"/>
      <c r="L1505" s="201"/>
      <c r="M1505" s="202"/>
    </row>
    <row r="1506" spans="1:13" ht="21">
      <c r="A1506" s="326"/>
      <c r="B1506" s="327" t="s">
        <v>561</v>
      </c>
      <c r="C1506" s="327"/>
      <c r="D1506" s="327"/>
      <c r="E1506" s="328"/>
      <c r="F1506" s="297" t="s">
        <v>562</v>
      </c>
      <c r="G1506" s="297"/>
      <c r="H1506" s="329" t="s">
        <v>563</v>
      </c>
      <c r="I1506" s="330"/>
      <c r="J1506" s="331"/>
      <c r="K1506" s="332" t="s">
        <v>564</v>
      </c>
      <c r="L1506" s="10"/>
      <c r="M1506" s="333"/>
    </row>
    <row r="1507" spans="1:13">
      <c r="A1507" s="334" t="s">
        <v>661</v>
      </c>
      <c r="B1507" s="330"/>
      <c r="C1507" s="330"/>
      <c r="D1507" s="330"/>
      <c r="E1507" s="330"/>
      <c r="F1507" s="330"/>
      <c r="G1507" s="330"/>
      <c r="H1507" s="330"/>
      <c r="I1507" s="330"/>
      <c r="J1507" s="330"/>
      <c r="K1507" s="330"/>
      <c r="L1507" s="330"/>
      <c r="M1507" s="335"/>
    </row>
    <row r="1508" spans="1:13">
      <c r="A1508" s="336" t="s">
        <v>566</v>
      </c>
      <c r="B1508" s="337"/>
      <c r="C1508" s="337"/>
      <c r="D1508" s="337"/>
      <c r="E1508" s="337"/>
      <c r="F1508" s="337"/>
      <c r="G1508" s="337"/>
      <c r="H1508" s="337"/>
      <c r="I1508" s="337"/>
      <c r="J1508" s="337"/>
      <c r="K1508" s="337"/>
      <c r="L1508" s="337"/>
      <c r="M1508" s="338"/>
    </row>
    <row r="1509" spans="1:13">
      <c r="A1509" s="339" t="s">
        <v>567</v>
      </c>
      <c r="B1509" s="340"/>
      <c r="C1509" s="419"/>
      <c r="D1509" s="420"/>
      <c r="E1509" s="420"/>
      <c r="F1509" s="420"/>
      <c r="G1509" s="421"/>
      <c r="H1509" s="148" t="s">
        <v>569</v>
      </c>
      <c r="I1509" s="343"/>
      <c r="J1509" s="370">
        <v>33</v>
      </c>
      <c r="K1509" s="370"/>
      <c r="L1509" s="370"/>
      <c r="M1509" s="371"/>
    </row>
    <row r="1510" spans="1:13">
      <c r="A1510" s="339" t="s">
        <v>570</v>
      </c>
      <c r="B1510" s="340"/>
      <c r="C1510" s="419" t="s">
        <v>207</v>
      </c>
      <c r="D1510" s="420"/>
      <c r="E1510" s="420"/>
      <c r="F1510" s="420"/>
      <c r="G1510" s="421"/>
      <c r="H1510" s="148" t="s">
        <v>571</v>
      </c>
      <c r="I1510" s="343"/>
      <c r="J1510" s="370"/>
      <c r="K1510" s="370"/>
      <c r="L1510" s="370"/>
      <c r="M1510" s="371"/>
    </row>
    <row r="1511" spans="1:13">
      <c r="A1511" s="339" t="s">
        <v>572</v>
      </c>
      <c r="B1511" s="340"/>
      <c r="C1511" s="422"/>
      <c r="D1511" s="420"/>
      <c r="E1511" s="420"/>
      <c r="F1511" s="420"/>
      <c r="G1511" s="421"/>
      <c r="H1511" s="148" t="s">
        <v>573</v>
      </c>
      <c r="I1511" s="343"/>
      <c r="J1511" s="370"/>
      <c r="K1511" s="370"/>
      <c r="L1511" s="370"/>
      <c r="M1511" s="371"/>
    </row>
    <row r="1512" spans="1:13">
      <c r="A1512" s="339" t="s">
        <v>574</v>
      </c>
      <c r="B1512" s="340"/>
      <c r="C1512" s="419"/>
      <c r="D1512" s="420"/>
      <c r="E1512" s="420"/>
      <c r="F1512" s="420"/>
      <c r="G1512" s="421"/>
      <c r="H1512" s="345" t="s">
        <v>466</v>
      </c>
      <c r="I1512" s="197"/>
      <c r="J1512" s="370"/>
      <c r="K1512" s="370"/>
      <c r="L1512" s="370"/>
      <c r="M1512" s="371"/>
    </row>
    <row r="1513" spans="1:13">
      <c r="A1513" s="346" t="s">
        <v>576</v>
      </c>
      <c r="B1513" s="242"/>
      <c r="C1513" s="242"/>
      <c r="D1513" s="242"/>
      <c r="E1513" s="242"/>
      <c r="F1513" s="242"/>
      <c r="G1513" s="242"/>
      <c r="H1513" s="242"/>
      <c r="I1513" s="242"/>
      <c r="J1513" s="242"/>
      <c r="K1513" s="242"/>
      <c r="L1513" s="242"/>
      <c r="M1513" s="347"/>
    </row>
    <row r="1514" spans="1:13">
      <c r="A1514" s="348" t="s">
        <v>577</v>
      </c>
      <c r="B1514" s="242" t="s">
        <v>578</v>
      </c>
      <c r="C1514" s="242"/>
      <c r="D1514" s="242"/>
      <c r="E1514" s="242"/>
      <c r="F1514" s="242"/>
      <c r="G1514" s="242"/>
      <c r="H1514" s="242" t="s">
        <v>579</v>
      </c>
      <c r="I1514" s="242"/>
      <c r="J1514" s="242"/>
      <c r="K1514" s="242"/>
      <c r="L1514" s="242"/>
      <c r="M1514" s="347"/>
    </row>
    <row r="1515" spans="1:13" ht="30">
      <c r="A1515" s="348"/>
      <c r="B1515" s="349" t="s">
        <v>580</v>
      </c>
      <c r="C1515" s="349" t="s">
        <v>581</v>
      </c>
      <c r="D1515" s="349" t="s">
        <v>582</v>
      </c>
      <c r="E1515" s="349" t="s">
        <v>583</v>
      </c>
      <c r="F1515" s="349">
        <v>100</v>
      </c>
      <c r="G1515" s="350" t="s">
        <v>403</v>
      </c>
      <c r="H1515" s="349" t="s">
        <v>584</v>
      </c>
      <c r="I1515" s="349" t="s">
        <v>581</v>
      </c>
      <c r="J1515" s="349" t="s">
        <v>582</v>
      </c>
      <c r="K1515" s="349" t="s">
        <v>585</v>
      </c>
      <c r="L1515" s="349">
        <v>100</v>
      </c>
      <c r="M1515" s="351" t="s">
        <v>403</v>
      </c>
    </row>
    <row r="1516" spans="1:13">
      <c r="A1516" s="352" t="s">
        <v>417</v>
      </c>
      <c r="B1516" s="5"/>
      <c r="C1516" s="6"/>
      <c r="D1516" s="6"/>
      <c r="E1516" s="5"/>
      <c r="F1516" s="20"/>
      <c r="G1516" s="6"/>
      <c r="H1516" s="6"/>
      <c r="I1516" s="6"/>
      <c r="J1516" s="6"/>
      <c r="K1516" s="9"/>
      <c r="L1516" s="20"/>
      <c r="M1516" s="358"/>
    </row>
    <row r="1517" spans="1:13">
      <c r="A1517" s="352" t="s">
        <v>418</v>
      </c>
      <c r="B1517" s="423"/>
      <c r="C1517" s="6"/>
      <c r="D1517" s="6"/>
      <c r="E1517" s="6"/>
      <c r="F1517" s="20"/>
      <c r="G1517" s="6"/>
      <c r="H1517" s="6"/>
      <c r="I1517" s="6"/>
      <c r="J1517" s="6"/>
      <c r="K1517" s="6"/>
      <c r="L1517" s="20"/>
      <c r="M1517" s="358"/>
    </row>
    <row r="1518" spans="1:13">
      <c r="A1518" s="352" t="s">
        <v>586</v>
      </c>
      <c r="B1518" s="6"/>
      <c r="C1518" s="6"/>
      <c r="D1518" s="6"/>
      <c r="E1518" s="6"/>
      <c r="F1518" s="150"/>
      <c r="G1518" s="6"/>
      <c r="H1518" s="6"/>
      <c r="I1518" s="6"/>
      <c r="J1518" s="6"/>
      <c r="K1518" s="19"/>
      <c r="L1518" s="150"/>
      <c r="M1518" s="358"/>
    </row>
    <row r="1519" spans="1:13" ht="15.75">
      <c r="A1519" s="352" t="s">
        <v>420</v>
      </c>
      <c r="B1519" s="6"/>
      <c r="C1519" s="6"/>
      <c r="D1519" s="6"/>
      <c r="E1519" s="6"/>
      <c r="F1519" s="150"/>
      <c r="G1519" s="6"/>
      <c r="H1519" s="71"/>
      <c r="I1519" s="9"/>
      <c r="J1519" s="9"/>
      <c r="K1519" s="19"/>
      <c r="L1519" s="150"/>
      <c r="M1519" s="358"/>
    </row>
    <row r="1520" spans="1:13" ht="15.75">
      <c r="A1520" s="352" t="s">
        <v>470</v>
      </c>
      <c r="B1520" s="6"/>
      <c r="C1520" s="6"/>
      <c r="D1520" s="6"/>
      <c r="E1520" s="6"/>
      <c r="F1520" s="20"/>
      <c r="G1520" s="6"/>
      <c r="H1520" s="71"/>
      <c r="I1520" s="6"/>
      <c r="J1520" s="6"/>
      <c r="K1520" s="121"/>
      <c r="L1520" s="20"/>
      <c r="M1520" s="358"/>
    </row>
    <row r="1521" spans="1:13" ht="15.75">
      <c r="A1521" s="352" t="s">
        <v>447</v>
      </c>
      <c r="B1521" s="6"/>
      <c r="C1521" s="6"/>
      <c r="D1521" s="6"/>
      <c r="E1521" s="412"/>
      <c r="F1521" s="121"/>
      <c r="G1521" s="6"/>
      <c r="H1521" s="6"/>
      <c r="I1521" s="6"/>
      <c r="J1521" s="6"/>
      <c r="K1521" s="6"/>
      <c r="L1521" s="6"/>
      <c r="M1521" s="358"/>
    </row>
    <row r="1522" spans="1:13">
      <c r="A1522" s="352" t="s">
        <v>662</v>
      </c>
      <c r="B1522" s="6"/>
      <c r="C1522" s="6"/>
      <c r="D1522" s="6"/>
      <c r="E1522" s="17"/>
      <c r="F1522" s="6"/>
      <c r="G1522" s="6"/>
      <c r="H1522" s="6"/>
      <c r="I1522" s="6"/>
      <c r="J1522" s="6"/>
      <c r="K1522" s="17"/>
      <c r="L1522" s="6"/>
      <c r="M1522" s="358"/>
    </row>
    <row r="1523" spans="1:13">
      <c r="A1523" s="352" t="s">
        <v>663</v>
      </c>
      <c r="B1523" s="6"/>
      <c r="C1523" s="6"/>
      <c r="D1523" s="6"/>
      <c r="E1523" s="6"/>
      <c r="F1523" s="6"/>
      <c r="G1523" s="6"/>
      <c r="H1523" s="6"/>
      <c r="I1523" s="6"/>
      <c r="J1523" s="6"/>
      <c r="K1523" s="6"/>
      <c r="L1523" s="6"/>
      <c r="M1523" s="358"/>
    </row>
    <row r="1524" spans="1:13" ht="26.25">
      <c r="A1524" s="10" t="s">
        <v>588</v>
      </c>
      <c r="B1524" s="10"/>
      <c r="C1524" s="359" t="s">
        <v>589</v>
      </c>
      <c r="D1524" s="360">
        <f>(F1516+F1517+F1518+F1519+F1520)</f>
        <v>0</v>
      </c>
      <c r="E1524" s="360"/>
      <c r="F1524" s="359" t="s">
        <v>590</v>
      </c>
      <c r="G1524" s="360">
        <f>(D1524/500)*100</f>
        <v>0</v>
      </c>
      <c r="H1524" s="360"/>
      <c r="I1524" s="361"/>
      <c r="J1524" s="362" t="s">
        <v>591</v>
      </c>
      <c r="K1524" s="362"/>
      <c r="L1524" s="372" t="str">
        <f>IF(G1524&gt;=91,"A1",IF(G1524&gt;=81,"A2",IF(G1524&gt;=71,"B1",IF(G1524&gt;=61,"B2",IF(G1524&gt;=51,"C1",IF(G1524&gt;=41,"C2",IF(G1524&gt;=33,"D","E")))))))</f>
        <v>E</v>
      </c>
      <c r="M1524" s="372" t="str">
        <f t="shared" ref="M1524:M1526" si="175">IF(K1524&gt;=91,"A1",IF(K1524&gt;=81,"A2",IF(K1524&gt;=71,"B1",IF(K1524&gt;=61,"B2",IF(K1524&gt;=51,"C1",IF(K1524&gt;=41,"C2",IF(K1524&gt;=33,"D","E")))))))</f>
        <v>E</v>
      </c>
    </row>
    <row r="1525" spans="1:13" ht="26.25">
      <c r="A1525" s="363" t="s">
        <v>592</v>
      </c>
      <c r="B1525" s="10"/>
      <c r="C1525" s="359" t="s">
        <v>593</v>
      </c>
      <c r="D1525" s="360">
        <f>(L1516+L1517+L1518+L1519+L1520)</f>
        <v>0</v>
      </c>
      <c r="E1525" s="360"/>
      <c r="F1525" s="359" t="s">
        <v>594</v>
      </c>
      <c r="G1525" s="364">
        <f>D1525/500*100</f>
        <v>0</v>
      </c>
      <c r="H1525" s="364"/>
      <c r="I1525" s="365"/>
      <c r="J1525" s="362" t="s">
        <v>595</v>
      </c>
      <c r="K1525" s="362"/>
      <c r="L1525" s="372" t="str">
        <f>IF(G1525&gt;=91,"A1",IF(G1525&gt;=81,"A2",IF(G1525&gt;=71,"B1",IF(G1525&gt;=61,"B2",IF(G1525&gt;=51,"C1",IF(G1525&gt;=41,"C2",IF(G1525&gt;=33,"D","E")))))))</f>
        <v>E</v>
      </c>
      <c r="M1525" s="372" t="str">
        <f t="shared" si="175"/>
        <v>E</v>
      </c>
    </row>
    <row r="1526" spans="1:13">
      <c r="A1526" s="366" t="s">
        <v>596</v>
      </c>
      <c r="B1526" s="366"/>
      <c r="C1526" s="366">
        <f>(D1524+D1525)</f>
        <v>0</v>
      </c>
      <c r="D1526" s="367"/>
      <c r="E1526" s="367"/>
      <c r="F1526" s="366" t="s">
        <v>597</v>
      </c>
      <c r="G1526" s="366"/>
      <c r="H1526" s="366"/>
      <c r="I1526" s="366">
        <f>(C1526/1000)*100</f>
        <v>0</v>
      </c>
      <c r="J1526" s="366" t="s">
        <v>598</v>
      </c>
      <c r="K1526" s="366"/>
      <c r="L1526" s="367" t="str">
        <f>IF(I1526&gt;=91,"A1",IF(I1526&gt;=81,"A2",IF(I1526&gt;=71,"B1",IF(I1526&gt;=61,"B2",IF(I1526&gt;=51,"C1",IF(I1526&gt;=41,"C2",IF(I1526&gt;=33,"D","E")))))))</f>
        <v>E</v>
      </c>
      <c r="M1526" s="367" t="str">
        <f t="shared" si="175"/>
        <v>E</v>
      </c>
    </row>
    <row r="1527" spans="1:13">
      <c r="A1527" s="369" t="s">
        <v>599</v>
      </c>
      <c r="B1527" s="370"/>
      <c r="C1527" s="370"/>
      <c r="D1527" s="370"/>
      <c r="E1527" s="370"/>
      <c r="F1527" s="370"/>
      <c r="G1527" s="370"/>
      <c r="H1527" s="370"/>
      <c r="I1527" s="370"/>
      <c r="J1527" s="370"/>
      <c r="K1527" s="370"/>
      <c r="L1527" s="370"/>
      <c r="M1527" s="371"/>
    </row>
    <row r="1528" spans="1:13">
      <c r="A1528" s="346" t="s">
        <v>600</v>
      </c>
      <c r="B1528" s="242"/>
      <c r="C1528" s="242"/>
      <c r="D1528" s="242"/>
      <c r="E1528" s="242"/>
      <c r="F1528" s="242"/>
      <c r="G1528" s="242"/>
      <c r="H1528" s="242"/>
      <c r="I1528" s="242"/>
      <c r="J1528" s="242"/>
      <c r="K1528" s="242"/>
      <c r="L1528" s="242"/>
      <c r="M1528" s="347"/>
    </row>
    <row r="1529" spans="1:13">
      <c r="A1529" s="346" t="s">
        <v>601</v>
      </c>
      <c r="B1529" s="242"/>
      <c r="C1529" s="242"/>
      <c r="D1529" s="242"/>
      <c r="E1529" s="242"/>
      <c r="F1529" s="242" t="s">
        <v>602</v>
      </c>
      <c r="G1529" s="242"/>
      <c r="H1529" s="242"/>
      <c r="I1529" s="242"/>
      <c r="J1529" s="242"/>
      <c r="K1529" s="242" t="s">
        <v>603</v>
      </c>
      <c r="L1529" s="242"/>
      <c r="M1529" s="347"/>
    </row>
    <row r="1530" spans="1:13">
      <c r="A1530" s="345" t="s">
        <v>604</v>
      </c>
      <c r="B1530" s="197"/>
      <c r="C1530" s="197"/>
      <c r="D1530" s="197"/>
      <c r="E1530" s="197"/>
      <c r="F1530" s="372" t="s">
        <v>605</v>
      </c>
      <c r="G1530" s="372"/>
      <c r="H1530" s="372"/>
      <c r="I1530" s="372"/>
      <c r="J1530" s="372"/>
      <c r="K1530" s="372" t="s">
        <v>605</v>
      </c>
      <c r="L1530" s="372"/>
      <c r="M1530" s="373"/>
    </row>
    <row r="1531" spans="1:13">
      <c r="A1531" s="346" t="s">
        <v>606</v>
      </c>
      <c r="B1531" s="242"/>
      <c r="C1531" s="242"/>
      <c r="D1531" s="242"/>
      <c r="E1531" s="242"/>
      <c r="F1531" s="242"/>
      <c r="G1531" s="242"/>
      <c r="H1531" s="242"/>
      <c r="I1531" s="242"/>
      <c r="J1531" s="242"/>
      <c r="K1531" s="242"/>
      <c r="L1531" s="242"/>
      <c r="M1531" s="347"/>
    </row>
    <row r="1532" spans="1:13">
      <c r="A1532" s="346" t="s">
        <v>601</v>
      </c>
      <c r="B1532" s="242"/>
      <c r="C1532" s="242"/>
      <c r="D1532" s="242"/>
      <c r="E1532" s="242"/>
      <c r="F1532" s="242" t="s">
        <v>602</v>
      </c>
      <c r="G1532" s="242"/>
      <c r="H1532" s="242"/>
      <c r="I1532" s="242"/>
      <c r="J1532" s="242"/>
      <c r="K1532" s="242" t="s">
        <v>603</v>
      </c>
      <c r="L1532" s="242"/>
      <c r="M1532" s="347"/>
    </row>
    <row r="1533" spans="1:13">
      <c r="A1533" s="339" t="s">
        <v>607</v>
      </c>
      <c r="B1533" s="340"/>
      <c r="C1533" s="340"/>
      <c r="D1533" s="340"/>
      <c r="E1533" s="340"/>
      <c r="F1533" s="242"/>
      <c r="G1533" s="242"/>
      <c r="H1533" s="242"/>
      <c r="I1533" s="242"/>
      <c r="J1533" s="242"/>
      <c r="K1533" s="242"/>
      <c r="L1533" s="242"/>
      <c r="M1533" s="347"/>
    </row>
    <row r="1534" spans="1:13">
      <c r="A1534" s="339" t="s">
        <v>608</v>
      </c>
      <c r="B1534" s="340"/>
      <c r="C1534" s="340"/>
      <c r="D1534" s="340"/>
      <c r="E1534" s="340"/>
      <c r="F1534" s="372"/>
      <c r="G1534" s="372"/>
      <c r="H1534" s="372"/>
      <c r="I1534" s="372"/>
      <c r="J1534" s="372"/>
      <c r="K1534" s="372"/>
      <c r="L1534" s="372"/>
      <c r="M1534" s="373"/>
    </row>
    <row r="1535" spans="1:13">
      <c r="A1535" s="336" t="s">
        <v>609</v>
      </c>
      <c r="B1535" s="337"/>
      <c r="C1535" s="337"/>
      <c r="D1535" s="337"/>
      <c r="E1535" s="342"/>
      <c r="F1535" s="416"/>
      <c r="G1535" s="374"/>
      <c r="H1535" s="374"/>
      <c r="I1535" s="374"/>
      <c r="J1535" s="418"/>
      <c r="K1535" s="416"/>
      <c r="L1535" s="374"/>
      <c r="M1535" s="375"/>
    </row>
    <row r="1536" spans="1:13">
      <c r="A1536" s="336" t="s">
        <v>610</v>
      </c>
      <c r="B1536" s="337"/>
      <c r="C1536" s="337"/>
      <c r="D1536" s="337"/>
      <c r="E1536" s="342"/>
      <c r="F1536" s="416"/>
      <c r="G1536" s="374"/>
      <c r="H1536" s="374"/>
      <c r="I1536" s="374"/>
      <c r="J1536" s="418"/>
      <c r="K1536" s="416"/>
      <c r="L1536" s="374"/>
      <c r="M1536" s="375"/>
    </row>
    <row r="1537" spans="1:13">
      <c r="A1537" s="346" t="s">
        <v>611</v>
      </c>
      <c r="B1537" s="242"/>
      <c r="C1537" s="242"/>
      <c r="D1537" s="242"/>
      <c r="E1537" s="242"/>
      <c r="F1537" s="242"/>
      <c r="G1537" s="242"/>
      <c r="H1537" s="242"/>
      <c r="I1537" s="242"/>
      <c r="J1537" s="242"/>
      <c r="K1537" s="242"/>
      <c r="L1537" s="242"/>
      <c r="M1537" s="347"/>
    </row>
    <row r="1538" spans="1:13">
      <c r="A1538" s="346" t="s">
        <v>601</v>
      </c>
      <c r="B1538" s="242"/>
      <c r="C1538" s="242"/>
      <c r="D1538" s="242"/>
      <c r="E1538" s="242"/>
      <c r="F1538" s="242" t="s">
        <v>602</v>
      </c>
      <c r="G1538" s="242"/>
      <c r="H1538" s="242"/>
      <c r="I1538" s="242"/>
      <c r="J1538" s="242"/>
      <c r="K1538" s="242" t="s">
        <v>603</v>
      </c>
      <c r="L1538" s="242"/>
      <c r="M1538" s="347"/>
    </row>
    <row r="1539" spans="1:13">
      <c r="A1539" s="345" t="s">
        <v>555</v>
      </c>
      <c r="B1539" s="197"/>
      <c r="C1539" s="197"/>
      <c r="D1539" s="197"/>
      <c r="E1539" s="197"/>
      <c r="F1539" s="197"/>
      <c r="G1539" s="372"/>
      <c r="H1539" s="372"/>
      <c r="I1539" s="372"/>
      <c r="J1539" s="372"/>
      <c r="K1539" s="372"/>
      <c r="L1539" s="372"/>
      <c r="M1539" s="373"/>
    </row>
    <row r="1540" spans="1:13">
      <c r="A1540" s="352" t="s">
        <v>612</v>
      </c>
      <c r="B1540" s="416"/>
      <c r="C1540" s="374"/>
      <c r="D1540" s="374"/>
      <c r="E1540" s="374"/>
      <c r="F1540" s="374"/>
      <c r="G1540" s="374"/>
      <c r="H1540" s="374"/>
      <c r="I1540" s="374"/>
      <c r="J1540" s="374"/>
      <c r="K1540" s="374"/>
      <c r="L1540" s="374"/>
      <c r="M1540" s="375"/>
    </row>
    <row r="1541" spans="1:13">
      <c r="A1541" s="352" t="s">
        <v>614</v>
      </c>
      <c r="B1541" s="416"/>
      <c r="C1541" s="374"/>
      <c r="D1541" s="374"/>
      <c r="E1541" s="374"/>
      <c r="F1541" s="374"/>
      <c r="G1541" s="374"/>
      <c r="H1541" s="374"/>
      <c r="I1541" s="374"/>
      <c r="J1541" s="374"/>
      <c r="K1541" s="374"/>
      <c r="L1541" s="374"/>
      <c r="M1541" s="375"/>
    </row>
    <row r="1542" spans="1:13">
      <c r="A1542" s="346" t="s">
        <v>616</v>
      </c>
      <c r="B1542" s="242"/>
      <c r="C1542" s="242"/>
      <c r="D1542" s="372"/>
      <c r="E1542" s="372"/>
      <c r="F1542" s="372"/>
      <c r="G1542" s="372"/>
      <c r="H1542" s="372"/>
      <c r="I1542" s="372"/>
      <c r="J1542" s="242" t="s">
        <v>617</v>
      </c>
      <c r="K1542" s="242"/>
      <c r="L1542" s="242"/>
      <c r="M1542" s="347"/>
    </row>
    <row r="1543" spans="1:13">
      <c r="A1543" s="346"/>
      <c r="B1543" s="242"/>
      <c r="C1543" s="242"/>
      <c r="D1543" s="372"/>
      <c r="E1543" s="372"/>
      <c r="F1543" s="372"/>
      <c r="G1543" s="372"/>
      <c r="H1543" s="372"/>
      <c r="I1543" s="372"/>
      <c r="J1543" s="242"/>
      <c r="K1543" s="242"/>
      <c r="L1543" s="242"/>
      <c r="M1543" s="347"/>
    </row>
    <row r="1544" spans="1:13">
      <c r="A1544" s="346"/>
      <c r="B1544" s="242"/>
      <c r="C1544" s="242"/>
      <c r="D1544" s="372"/>
      <c r="E1544" s="372"/>
      <c r="F1544" s="372"/>
      <c r="G1544" s="372"/>
      <c r="H1544" s="372"/>
      <c r="I1544" s="372"/>
      <c r="J1544" s="242"/>
      <c r="K1544" s="242"/>
      <c r="L1544" s="242"/>
      <c r="M1544" s="347"/>
    </row>
    <row r="1545" spans="1:13">
      <c r="A1545" s="346"/>
      <c r="B1545" s="242"/>
      <c r="C1545" s="242"/>
      <c r="D1545" s="372"/>
      <c r="E1545" s="372"/>
      <c r="F1545" s="372"/>
      <c r="G1545" s="372"/>
      <c r="H1545" s="372"/>
      <c r="I1545" s="372"/>
      <c r="J1545" s="242"/>
      <c r="K1545" s="242"/>
      <c r="L1545" s="242"/>
      <c r="M1545" s="347"/>
    </row>
    <row r="1546" spans="1:13">
      <c r="A1546" s="376" t="s">
        <v>618</v>
      </c>
      <c r="B1546" s="377"/>
      <c r="C1546" s="377"/>
      <c r="D1546" s="377"/>
      <c r="E1546" s="377"/>
      <c r="F1546" s="377"/>
      <c r="G1546" s="377"/>
      <c r="H1546" s="378" t="s">
        <v>619</v>
      </c>
      <c r="I1546" s="379"/>
      <c r="J1546" s="379"/>
      <c r="K1546" s="379"/>
      <c r="L1546" s="379"/>
      <c r="M1546" s="380"/>
    </row>
    <row r="1547" spans="1:13">
      <c r="A1547" s="381" t="s">
        <v>620</v>
      </c>
      <c r="B1547" s="377" t="s">
        <v>416</v>
      </c>
      <c r="C1547" s="377"/>
      <c r="D1547" s="382" t="s">
        <v>620</v>
      </c>
      <c r="E1547" s="383"/>
      <c r="F1547" s="377" t="s">
        <v>416</v>
      </c>
      <c r="G1547" s="377"/>
      <c r="H1547" s="384"/>
      <c r="I1547" s="384"/>
      <c r="J1547" s="385" t="s">
        <v>621</v>
      </c>
      <c r="K1547" s="384"/>
      <c r="L1547" s="385" t="s">
        <v>416</v>
      </c>
      <c r="M1547" s="386"/>
    </row>
    <row r="1548" spans="1:13">
      <c r="A1548" s="387" t="s">
        <v>622</v>
      </c>
      <c r="B1548" s="388" t="s">
        <v>623</v>
      </c>
      <c r="C1548" s="388"/>
      <c r="D1548" s="388" t="s">
        <v>624</v>
      </c>
      <c r="E1548" s="388"/>
      <c r="F1548" s="388" t="s">
        <v>625</v>
      </c>
      <c r="G1548" s="388"/>
      <c r="H1548" s="384"/>
      <c r="I1548" s="384"/>
      <c r="J1548" s="389">
        <v>3</v>
      </c>
      <c r="K1548" s="390"/>
      <c r="L1548" s="383" t="s">
        <v>605</v>
      </c>
      <c r="M1548" s="386"/>
    </row>
    <row r="1549" spans="1:13">
      <c r="A1549" s="387" t="s">
        <v>626</v>
      </c>
      <c r="B1549" s="388" t="s">
        <v>627</v>
      </c>
      <c r="C1549" s="388"/>
      <c r="D1549" s="388" t="s">
        <v>628</v>
      </c>
      <c r="E1549" s="388"/>
      <c r="F1549" s="388" t="s">
        <v>629</v>
      </c>
      <c r="G1549" s="388"/>
      <c r="H1549" s="384"/>
      <c r="I1549" s="384"/>
      <c r="J1549" s="389">
        <v>2</v>
      </c>
      <c r="K1549" s="390"/>
      <c r="L1549" s="383" t="s">
        <v>630</v>
      </c>
      <c r="M1549" s="386"/>
    </row>
    <row r="1550" spans="1:13">
      <c r="A1550" s="387" t="s">
        <v>631</v>
      </c>
      <c r="B1550" s="388" t="s">
        <v>632</v>
      </c>
      <c r="C1550" s="388"/>
      <c r="D1550" s="388" t="s">
        <v>633</v>
      </c>
      <c r="E1550" s="388"/>
      <c r="F1550" s="388" t="s">
        <v>634</v>
      </c>
      <c r="G1550" s="388"/>
      <c r="H1550" s="384"/>
      <c r="I1550" s="384"/>
      <c r="J1550" s="389">
        <v>1</v>
      </c>
      <c r="K1550" s="390"/>
      <c r="L1550" s="383" t="s">
        <v>635</v>
      </c>
      <c r="M1550" s="386"/>
    </row>
    <row r="1551" spans="1:13" ht="15.75" thickBot="1">
      <c r="A1551" s="391" t="s">
        <v>636</v>
      </c>
      <c r="B1551" s="392" t="s">
        <v>637</v>
      </c>
      <c r="C1551" s="392"/>
      <c r="D1551" s="392" t="s">
        <v>638</v>
      </c>
      <c r="E1551" s="392"/>
      <c r="F1551" s="392" t="s">
        <v>639</v>
      </c>
      <c r="G1551" s="392"/>
      <c r="H1551" s="393"/>
      <c r="I1551" s="393"/>
      <c r="J1551" s="393"/>
      <c r="K1551" s="393"/>
      <c r="L1551" s="393"/>
      <c r="M1551" s="394"/>
    </row>
    <row r="1552" spans="1:13" ht="15.75" thickBot="1"/>
    <row r="1553" spans="1:13" ht="15.75">
      <c r="A1553" s="320"/>
      <c r="B1553" s="321" t="s">
        <v>558</v>
      </c>
      <c r="C1553" s="321"/>
      <c r="D1553" s="321"/>
      <c r="E1553" s="321"/>
      <c r="F1553" s="321"/>
      <c r="G1553" s="321"/>
      <c r="H1553" s="321"/>
      <c r="I1553" s="322"/>
      <c r="J1553" s="323" t="s">
        <v>559</v>
      </c>
      <c r="K1553" s="321"/>
      <c r="L1553" s="321"/>
      <c r="M1553" s="324"/>
    </row>
    <row r="1554" spans="1:13" ht="21">
      <c r="A1554" s="325" t="s">
        <v>560</v>
      </c>
      <c r="B1554" s="201"/>
      <c r="C1554" s="201"/>
      <c r="D1554" s="201"/>
      <c r="E1554" s="201"/>
      <c r="F1554" s="201"/>
      <c r="G1554" s="201"/>
      <c r="H1554" s="201"/>
      <c r="I1554" s="201"/>
      <c r="J1554" s="201"/>
      <c r="K1554" s="201"/>
      <c r="L1554" s="201"/>
      <c r="M1554" s="202"/>
    </row>
    <row r="1555" spans="1:13" ht="21">
      <c r="A1555" s="326"/>
      <c r="B1555" s="327" t="s">
        <v>561</v>
      </c>
      <c r="C1555" s="327"/>
      <c r="D1555" s="327"/>
      <c r="E1555" s="328"/>
      <c r="F1555" s="297" t="s">
        <v>562</v>
      </c>
      <c r="G1555" s="297"/>
      <c r="H1555" s="329" t="s">
        <v>563</v>
      </c>
      <c r="I1555" s="330"/>
      <c r="J1555" s="331"/>
      <c r="K1555" s="332" t="s">
        <v>564</v>
      </c>
      <c r="L1555" s="10"/>
      <c r="M1555" s="333"/>
    </row>
    <row r="1556" spans="1:13">
      <c r="A1556" s="334" t="s">
        <v>661</v>
      </c>
      <c r="B1556" s="330"/>
      <c r="C1556" s="330"/>
      <c r="D1556" s="330"/>
      <c r="E1556" s="330"/>
      <c r="F1556" s="330"/>
      <c r="G1556" s="330"/>
      <c r="H1556" s="330"/>
      <c r="I1556" s="330"/>
      <c r="J1556" s="330"/>
      <c r="K1556" s="330"/>
      <c r="L1556" s="330"/>
      <c r="M1556" s="335"/>
    </row>
    <row r="1557" spans="1:13">
      <c r="A1557" s="336" t="s">
        <v>566</v>
      </c>
      <c r="B1557" s="337"/>
      <c r="C1557" s="337"/>
      <c r="D1557" s="337"/>
      <c r="E1557" s="337"/>
      <c r="F1557" s="337"/>
      <c r="G1557" s="337"/>
      <c r="H1557" s="337"/>
      <c r="I1557" s="337"/>
      <c r="J1557" s="337"/>
      <c r="K1557" s="337"/>
      <c r="L1557" s="337"/>
      <c r="M1557" s="338"/>
    </row>
    <row r="1558" spans="1:13">
      <c r="A1558" s="339" t="s">
        <v>567</v>
      </c>
      <c r="B1558" s="340"/>
      <c r="C1558" s="419"/>
      <c r="D1558" s="420"/>
      <c r="E1558" s="420"/>
      <c r="F1558" s="420"/>
      <c r="G1558" s="421"/>
      <c r="H1558" s="148" t="s">
        <v>569</v>
      </c>
      <c r="I1558" s="343"/>
      <c r="J1558" s="370"/>
      <c r="K1558" s="370"/>
      <c r="L1558" s="370"/>
      <c r="M1558" s="371"/>
    </row>
    <row r="1559" spans="1:13">
      <c r="A1559" s="339" t="s">
        <v>570</v>
      </c>
      <c r="B1559" s="340"/>
      <c r="C1559" s="419"/>
      <c r="D1559" s="420"/>
      <c r="E1559" s="420"/>
      <c r="F1559" s="420"/>
      <c r="G1559" s="421"/>
      <c r="H1559" s="148" t="s">
        <v>571</v>
      </c>
      <c r="I1559" s="343"/>
      <c r="J1559" s="370"/>
      <c r="K1559" s="370"/>
      <c r="L1559" s="370"/>
      <c r="M1559" s="371"/>
    </row>
    <row r="1560" spans="1:13">
      <c r="A1560" s="339" t="s">
        <v>572</v>
      </c>
      <c r="B1560" s="340"/>
      <c r="C1560" s="422"/>
      <c r="D1560" s="420"/>
      <c r="E1560" s="420"/>
      <c r="F1560" s="420"/>
      <c r="G1560" s="421"/>
      <c r="H1560" s="148" t="s">
        <v>573</v>
      </c>
      <c r="I1560" s="343"/>
      <c r="J1560" s="370"/>
      <c r="K1560" s="370"/>
      <c r="L1560" s="370"/>
      <c r="M1560" s="371"/>
    </row>
    <row r="1561" spans="1:13">
      <c r="A1561" s="339" t="s">
        <v>574</v>
      </c>
      <c r="B1561" s="340"/>
      <c r="C1561" s="419"/>
      <c r="D1561" s="420"/>
      <c r="E1561" s="420"/>
      <c r="F1561" s="420"/>
      <c r="G1561" s="421"/>
      <c r="H1561" s="345" t="s">
        <v>466</v>
      </c>
      <c r="I1561" s="197"/>
      <c r="J1561" s="370"/>
      <c r="K1561" s="370"/>
      <c r="L1561" s="370"/>
      <c r="M1561" s="371"/>
    </row>
    <row r="1562" spans="1:13">
      <c r="A1562" s="346" t="s">
        <v>576</v>
      </c>
      <c r="B1562" s="242"/>
      <c r="C1562" s="242"/>
      <c r="D1562" s="242"/>
      <c r="E1562" s="242"/>
      <c r="F1562" s="242"/>
      <c r="G1562" s="242"/>
      <c r="H1562" s="242"/>
      <c r="I1562" s="242"/>
      <c r="J1562" s="242"/>
      <c r="K1562" s="242"/>
      <c r="L1562" s="242"/>
      <c r="M1562" s="347"/>
    </row>
    <row r="1563" spans="1:13">
      <c r="A1563" s="348" t="s">
        <v>577</v>
      </c>
      <c r="B1563" s="242" t="s">
        <v>578</v>
      </c>
      <c r="C1563" s="242"/>
      <c r="D1563" s="242"/>
      <c r="E1563" s="242"/>
      <c r="F1563" s="242"/>
      <c r="G1563" s="242"/>
      <c r="H1563" s="242" t="s">
        <v>579</v>
      </c>
      <c r="I1563" s="242"/>
      <c r="J1563" s="242"/>
      <c r="K1563" s="242"/>
      <c r="L1563" s="242"/>
      <c r="M1563" s="347"/>
    </row>
    <row r="1564" spans="1:13" ht="30">
      <c r="A1564" s="348"/>
      <c r="B1564" s="349" t="s">
        <v>580</v>
      </c>
      <c r="C1564" s="349" t="s">
        <v>581</v>
      </c>
      <c r="D1564" s="349" t="s">
        <v>582</v>
      </c>
      <c r="E1564" s="349" t="s">
        <v>583</v>
      </c>
      <c r="F1564" s="349">
        <v>100</v>
      </c>
      <c r="G1564" s="350" t="s">
        <v>403</v>
      </c>
      <c r="H1564" s="349" t="s">
        <v>584</v>
      </c>
      <c r="I1564" s="349" t="s">
        <v>581</v>
      </c>
      <c r="J1564" s="349" t="s">
        <v>582</v>
      </c>
      <c r="K1564" s="349" t="s">
        <v>585</v>
      </c>
      <c r="L1564" s="349">
        <v>100</v>
      </c>
      <c r="M1564" s="351" t="s">
        <v>403</v>
      </c>
    </row>
    <row r="1565" spans="1:13">
      <c r="A1565" s="352" t="s">
        <v>417</v>
      </c>
      <c r="B1565" s="5"/>
      <c r="C1565" s="6"/>
      <c r="D1565" s="6"/>
      <c r="E1565" s="5"/>
      <c r="F1565" s="20"/>
      <c r="G1565" s="6"/>
      <c r="H1565" s="6"/>
      <c r="I1565" s="6"/>
      <c r="J1565" s="6"/>
      <c r="K1565" s="9"/>
      <c r="L1565" s="20"/>
      <c r="M1565" s="358"/>
    </row>
    <row r="1566" spans="1:13">
      <c r="A1566" s="352" t="s">
        <v>418</v>
      </c>
      <c r="B1566" s="423"/>
      <c r="C1566" s="6"/>
      <c r="D1566" s="6"/>
      <c r="E1566" s="6"/>
      <c r="F1566" s="20"/>
      <c r="G1566" s="6"/>
      <c r="H1566" s="6"/>
      <c r="I1566" s="6"/>
      <c r="J1566" s="6"/>
      <c r="K1566" s="6"/>
      <c r="L1566" s="20"/>
      <c r="M1566" s="358"/>
    </row>
    <row r="1567" spans="1:13">
      <c r="A1567" s="352" t="s">
        <v>586</v>
      </c>
      <c r="B1567" s="6"/>
      <c r="C1567" s="6"/>
      <c r="D1567" s="6"/>
      <c r="E1567" s="6"/>
      <c r="F1567" s="150"/>
      <c r="G1567" s="6"/>
      <c r="H1567" s="6"/>
      <c r="I1567" s="6"/>
      <c r="J1567" s="6"/>
      <c r="K1567" s="19"/>
      <c r="L1567" s="150"/>
      <c r="M1567" s="358"/>
    </row>
    <row r="1568" spans="1:13" ht="15.75">
      <c r="A1568" s="352" t="s">
        <v>420</v>
      </c>
      <c r="B1568" s="6"/>
      <c r="C1568" s="6"/>
      <c r="D1568" s="6"/>
      <c r="E1568" s="6"/>
      <c r="F1568" s="150"/>
      <c r="G1568" s="6"/>
      <c r="H1568" s="71"/>
      <c r="I1568" s="9"/>
      <c r="J1568" s="9"/>
      <c r="K1568" s="19"/>
      <c r="L1568" s="150"/>
      <c r="M1568" s="358"/>
    </row>
    <row r="1569" spans="1:13" ht="15.75">
      <c r="A1569" s="352" t="s">
        <v>470</v>
      </c>
      <c r="B1569" s="6"/>
      <c r="C1569" s="6"/>
      <c r="D1569" s="6"/>
      <c r="E1569" s="6"/>
      <c r="F1569" s="20"/>
      <c r="G1569" s="6"/>
      <c r="H1569" s="71"/>
      <c r="I1569" s="6"/>
      <c r="J1569" s="6"/>
      <c r="K1569" s="121"/>
      <c r="L1569" s="20"/>
      <c r="M1569" s="358"/>
    </row>
    <row r="1570" spans="1:13" ht="15.75">
      <c r="A1570" s="352" t="s">
        <v>447</v>
      </c>
      <c r="B1570" s="6"/>
      <c r="C1570" s="6"/>
      <c r="D1570" s="6"/>
      <c r="E1570" s="412"/>
      <c r="F1570" s="121"/>
      <c r="G1570" s="6"/>
      <c r="H1570" s="6"/>
      <c r="I1570" s="6"/>
      <c r="J1570" s="6"/>
      <c r="K1570" s="6"/>
      <c r="L1570" s="6"/>
      <c r="M1570" s="358"/>
    </row>
    <row r="1571" spans="1:13">
      <c r="A1571" s="352" t="s">
        <v>662</v>
      </c>
      <c r="B1571" s="6"/>
      <c r="C1571" s="6"/>
      <c r="D1571" s="6"/>
      <c r="E1571" s="17"/>
      <c r="F1571" s="6"/>
      <c r="G1571" s="6"/>
      <c r="H1571" s="6"/>
      <c r="I1571" s="6"/>
      <c r="J1571" s="6"/>
      <c r="K1571" s="17"/>
      <c r="L1571" s="6"/>
      <c r="M1571" s="358"/>
    </row>
    <row r="1572" spans="1:13">
      <c r="A1572" s="352" t="s">
        <v>663</v>
      </c>
      <c r="B1572" s="6"/>
      <c r="C1572" s="6"/>
      <c r="D1572" s="6"/>
      <c r="E1572" s="6"/>
      <c r="F1572" s="6"/>
      <c r="G1572" s="6"/>
      <c r="H1572" s="6"/>
      <c r="I1572" s="6"/>
      <c r="J1572" s="6"/>
      <c r="K1572" s="6"/>
      <c r="L1572" s="6"/>
      <c r="M1572" s="358"/>
    </row>
    <row r="1573" spans="1:13" ht="26.25">
      <c r="A1573" s="10" t="s">
        <v>588</v>
      </c>
      <c r="B1573" s="10"/>
      <c r="C1573" s="359" t="s">
        <v>589</v>
      </c>
      <c r="D1573" s="360">
        <f>(F1565+F1566+F1567+F1568+F1569)</f>
        <v>0</v>
      </c>
      <c r="E1573" s="360"/>
      <c r="F1573" s="359" t="s">
        <v>590</v>
      </c>
      <c r="G1573" s="360">
        <f>(D1573/500)*100</f>
        <v>0</v>
      </c>
      <c r="H1573" s="360"/>
      <c r="I1573" s="361"/>
      <c r="J1573" s="362" t="s">
        <v>591</v>
      </c>
      <c r="K1573" s="362"/>
      <c r="L1573" s="372" t="str">
        <f>IF(G1573&gt;=91,"A1",IF(G1573&gt;=81,"A2",IF(G1573&gt;=71,"B1",IF(G1573&gt;=61,"B2",IF(G1573&gt;=51,"C1",IF(G1573&gt;=41,"C2",IF(G1573&gt;=33,"D","E")))))))</f>
        <v>E</v>
      </c>
      <c r="M1573" s="372" t="str">
        <f t="shared" ref="M1573:M1575" si="176">IF(K1573&gt;=91,"A1",IF(K1573&gt;=81,"A2",IF(K1573&gt;=71,"B1",IF(K1573&gt;=61,"B2",IF(K1573&gt;=51,"C1",IF(K1573&gt;=41,"C2",IF(K1573&gt;=33,"D","E")))))))</f>
        <v>E</v>
      </c>
    </row>
    <row r="1574" spans="1:13" ht="26.25">
      <c r="A1574" s="363" t="s">
        <v>592</v>
      </c>
      <c r="B1574" s="10"/>
      <c r="C1574" s="359" t="s">
        <v>593</v>
      </c>
      <c r="D1574" s="360">
        <f>(L1565+L1566+L1567+L1568+L1569)</f>
        <v>0</v>
      </c>
      <c r="E1574" s="360"/>
      <c r="F1574" s="359" t="s">
        <v>594</v>
      </c>
      <c r="G1574" s="364">
        <f>D1574/500*100</f>
        <v>0</v>
      </c>
      <c r="H1574" s="364"/>
      <c r="I1574" s="365"/>
      <c r="J1574" s="362" t="s">
        <v>595</v>
      </c>
      <c r="K1574" s="362"/>
      <c r="L1574" s="372" t="str">
        <f>IF(G1574&gt;=91,"A1",IF(G1574&gt;=81,"A2",IF(G1574&gt;=71,"B1",IF(G1574&gt;=61,"B2",IF(G1574&gt;=51,"C1",IF(G1574&gt;=41,"C2",IF(G1574&gt;=33,"D","E")))))))</f>
        <v>E</v>
      </c>
      <c r="M1574" s="372" t="str">
        <f t="shared" si="176"/>
        <v>E</v>
      </c>
    </row>
    <row r="1575" spans="1:13">
      <c r="A1575" s="366" t="s">
        <v>596</v>
      </c>
      <c r="B1575" s="366"/>
      <c r="C1575" s="366">
        <f>(D1573+D1574)</f>
        <v>0</v>
      </c>
      <c r="D1575" s="367"/>
      <c r="E1575" s="367"/>
      <c r="F1575" s="366" t="s">
        <v>597</v>
      </c>
      <c r="G1575" s="366"/>
      <c r="H1575" s="366"/>
      <c r="I1575" s="366">
        <f>(C1575/1000)*100</f>
        <v>0</v>
      </c>
      <c r="J1575" s="366" t="s">
        <v>598</v>
      </c>
      <c r="K1575" s="366"/>
      <c r="L1575" s="367" t="str">
        <f>IF(I1575&gt;=91,"A1",IF(I1575&gt;=81,"A2",IF(I1575&gt;=71,"B1",IF(I1575&gt;=61,"B2",IF(I1575&gt;=51,"C1",IF(I1575&gt;=41,"C2",IF(I1575&gt;=33,"D","E")))))))</f>
        <v>E</v>
      </c>
      <c r="M1575" s="367" t="str">
        <f t="shared" si="176"/>
        <v>E</v>
      </c>
    </row>
    <row r="1576" spans="1:13">
      <c r="A1576" s="369" t="s">
        <v>599</v>
      </c>
      <c r="B1576" s="370"/>
      <c r="C1576" s="370"/>
      <c r="D1576" s="370"/>
      <c r="E1576" s="370"/>
      <c r="F1576" s="370"/>
      <c r="G1576" s="370"/>
      <c r="H1576" s="370"/>
      <c r="I1576" s="370"/>
      <c r="J1576" s="370"/>
      <c r="K1576" s="370"/>
      <c r="L1576" s="370"/>
      <c r="M1576" s="371"/>
    </row>
    <row r="1577" spans="1:13">
      <c r="A1577" s="346" t="s">
        <v>600</v>
      </c>
      <c r="B1577" s="242"/>
      <c r="C1577" s="242"/>
      <c r="D1577" s="242"/>
      <c r="E1577" s="242"/>
      <c r="F1577" s="242"/>
      <c r="G1577" s="242"/>
      <c r="H1577" s="242"/>
      <c r="I1577" s="242"/>
      <c r="J1577" s="242"/>
      <c r="K1577" s="242"/>
      <c r="L1577" s="242"/>
      <c r="M1577" s="347"/>
    </row>
    <row r="1578" spans="1:13">
      <c r="A1578" s="346" t="s">
        <v>601</v>
      </c>
      <c r="B1578" s="242"/>
      <c r="C1578" s="242"/>
      <c r="D1578" s="242"/>
      <c r="E1578" s="242"/>
      <c r="F1578" s="242" t="s">
        <v>602</v>
      </c>
      <c r="G1578" s="242"/>
      <c r="H1578" s="242"/>
      <c r="I1578" s="242"/>
      <c r="J1578" s="242"/>
      <c r="K1578" s="242" t="s">
        <v>603</v>
      </c>
      <c r="L1578" s="242"/>
      <c r="M1578" s="347"/>
    </row>
    <row r="1579" spans="1:13">
      <c r="A1579" s="345" t="s">
        <v>604</v>
      </c>
      <c r="B1579" s="197"/>
      <c r="C1579" s="197"/>
      <c r="D1579" s="197"/>
      <c r="E1579" s="197"/>
      <c r="F1579" s="372" t="s">
        <v>605</v>
      </c>
      <c r="G1579" s="372"/>
      <c r="H1579" s="372"/>
      <c r="I1579" s="372"/>
      <c r="J1579" s="372"/>
      <c r="K1579" s="372" t="s">
        <v>605</v>
      </c>
      <c r="L1579" s="372"/>
      <c r="M1579" s="373"/>
    </row>
    <row r="1580" spans="1:13">
      <c r="A1580" s="346" t="s">
        <v>606</v>
      </c>
      <c r="B1580" s="242"/>
      <c r="C1580" s="242"/>
      <c r="D1580" s="242"/>
      <c r="E1580" s="242"/>
      <c r="F1580" s="242"/>
      <c r="G1580" s="242"/>
      <c r="H1580" s="242"/>
      <c r="I1580" s="242"/>
      <c r="J1580" s="242"/>
      <c r="K1580" s="242"/>
      <c r="L1580" s="242"/>
      <c r="M1580" s="347"/>
    </row>
    <row r="1581" spans="1:13">
      <c r="A1581" s="346" t="s">
        <v>601</v>
      </c>
      <c r="B1581" s="242"/>
      <c r="C1581" s="242"/>
      <c r="D1581" s="242"/>
      <c r="E1581" s="242"/>
      <c r="F1581" s="242" t="s">
        <v>602</v>
      </c>
      <c r="G1581" s="242"/>
      <c r="H1581" s="242"/>
      <c r="I1581" s="242"/>
      <c r="J1581" s="242"/>
      <c r="K1581" s="242" t="s">
        <v>603</v>
      </c>
      <c r="L1581" s="242"/>
      <c r="M1581" s="347"/>
    </row>
    <row r="1582" spans="1:13">
      <c r="A1582" s="339" t="s">
        <v>607</v>
      </c>
      <c r="B1582" s="340"/>
      <c r="C1582" s="340"/>
      <c r="D1582" s="340"/>
      <c r="E1582" s="340"/>
      <c r="F1582" s="242"/>
      <c r="G1582" s="242"/>
      <c r="H1582" s="242"/>
      <c r="I1582" s="242"/>
      <c r="J1582" s="242"/>
      <c r="K1582" s="242"/>
      <c r="L1582" s="242"/>
      <c r="M1582" s="347"/>
    </row>
    <row r="1583" spans="1:13">
      <c r="A1583" s="339" t="s">
        <v>608</v>
      </c>
      <c r="B1583" s="340"/>
      <c r="C1583" s="340"/>
      <c r="D1583" s="340"/>
      <c r="E1583" s="340"/>
      <c r="F1583" s="372"/>
      <c r="G1583" s="372"/>
      <c r="H1583" s="372"/>
      <c r="I1583" s="372"/>
      <c r="J1583" s="372"/>
      <c r="K1583" s="372"/>
      <c r="L1583" s="372"/>
      <c r="M1583" s="373"/>
    </row>
    <row r="1584" spans="1:13">
      <c r="A1584" s="336" t="s">
        <v>609</v>
      </c>
      <c r="B1584" s="337"/>
      <c r="C1584" s="337"/>
      <c r="D1584" s="337"/>
      <c r="E1584" s="342"/>
      <c r="F1584" s="416"/>
      <c r="G1584" s="374"/>
      <c r="H1584" s="374"/>
      <c r="I1584" s="374"/>
      <c r="J1584" s="418"/>
      <c r="K1584" s="416"/>
      <c r="L1584" s="374"/>
      <c r="M1584" s="375"/>
    </row>
    <row r="1585" spans="1:13">
      <c r="A1585" s="336" t="s">
        <v>610</v>
      </c>
      <c r="B1585" s="337"/>
      <c r="C1585" s="337"/>
      <c r="D1585" s="337"/>
      <c r="E1585" s="342"/>
      <c r="F1585" s="416"/>
      <c r="G1585" s="374"/>
      <c r="H1585" s="374"/>
      <c r="I1585" s="374"/>
      <c r="J1585" s="418"/>
      <c r="K1585" s="416"/>
      <c r="L1585" s="374"/>
      <c r="M1585" s="375"/>
    </row>
    <row r="1586" spans="1:13">
      <c r="A1586" s="346" t="s">
        <v>611</v>
      </c>
      <c r="B1586" s="242"/>
      <c r="C1586" s="242"/>
      <c r="D1586" s="242"/>
      <c r="E1586" s="242"/>
      <c r="F1586" s="242"/>
      <c r="G1586" s="242"/>
      <c r="H1586" s="242"/>
      <c r="I1586" s="242"/>
      <c r="J1586" s="242"/>
      <c r="K1586" s="242"/>
      <c r="L1586" s="242"/>
      <c r="M1586" s="347"/>
    </row>
    <row r="1587" spans="1:13">
      <c r="A1587" s="346" t="s">
        <v>601</v>
      </c>
      <c r="B1587" s="242"/>
      <c r="C1587" s="242"/>
      <c r="D1587" s="242"/>
      <c r="E1587" s="242"/>
      <c r="F1587" s="242" t="s">
        <v>602</v>
      </c>
      <c r="G1587" s="242"/>
      <c r="H1587" s="242"/>
      <c r="I1587" s="242"/>
      <c r="J1587" s="242"/>
      <c r="K1587" s="242" t="s">
        <v>603</v>
      </c>
      <c r="L1587" s="242"/>
      <c r="M1587" s="347"/>
    </row>
    <row r="1588" spans="1:13">
      <c r="A1588" s="345" t="s">
        <v>555</v>
      </c>
      <c r="B1588" s="197"/>
      <c r="C1588" s="197"/>
      <c r="D1588" s="197"/>
      <c r="E1588" s="197"/>
      <c r="F1588" s="197"/>
      <c r="G1588" s="372"/>
      <c r="H1588" s="372"/>
      <c r="I1588" s="372"/>
      <c r="J1588" s="372"/>
      <c r="K1588" s="372"/>
      <c r="L1588" s="372"/>
      <c r="M1588" s="373"/>
    </row>
    <row r="1589" spans="1:13">
      <c r="A1589" s="352" t="s">
        <v>612</v>
      </c>
      <c r="B1589" s="416"/>
      <c r="C1589" s="374"/>
      <c r="D1589" s="374"/>
      <c r="E1589" s="374"/>
      <c r="F1589" s="374"/>
      <c r="G1589" s="374"/>
      <c r="H1589" s="374"/>
      <c r="I1589" s="374"/>
      <c r="J1589" s="374"/>
      <c r="K1589" s="374"/>
      <c r="L1589" s="374"/>
      <c r="M1589" s="375"/>
    </row>
    <row r="1590" spans="1:13">
      <c r="A1590" s="352" t="s">
        <v>614</v>
      </c>
      <c r="B1590" s="416"/>
      <c r="C1590" s="374"/>
      <c r="D1590" s="374"/>
      <c r="E1590" s="374"/>
      <c r="F1590" s="374"/>
      <c r="G1590" s="374"/>
      <c r="H1590" s="374"/>
      <c r="I1590" s="374"/>
      <c r="J1590" s="374"/>
      <c r="K1590" s="374"/>
      <c r="L1590" s="374"/>
      <c r="M1590" s="375"/>
    </row>
    <row r="1591" spans="1:13">
      <c r="A1591" s="346" t="s">
        <v>616</v>
      </c>
      <c r="B1591" s="242"/>
      <c r="C1591" s="242"/>
      <c r="D1591" s="372"/>
      <c r="E1591" s="372"/>
      <c r="F1591" s="372"/>
      <c r="G1591" s="372"/>
      <c r="H1591" s="372"/>
      <c r="I1591" s="372"/>
      <c r="J1591" s="242" t="s">
        <v>617</v>
      </c>
      <c r="K1591" s="242"/>
      <c r="L1591" s="242"/>
      <c r="M1591" s="347"/>
    </row>
    <row r="1592" spans="1:13">
      <c r="A1592" s="346"/>
      <c r="B1592" s="242"/>
      <c r="C1592" s="242"/>
      <c r="D1592" s="372"/>
      <c r="E1592" s="372"/>
      <c r="F1592" s="372"/>
      <c r="G1592" s="372"/>
      <c r="H1592" s="372"/>
      <c r="I1592" s="372"/>
      <c r="J1592" s="242"/>
      <c r="K1592" s="242"/>
      <c r="L1592" s="242"/>
      <c r="M1592" s="347"/>
    </row>
    <row r="1593" spans="1:13">
      <c r="A1593" s="346"/>
      <c r="B1593" s="242"/>
      <c r="C1593" s="242"/>
      <c r="D1593" s="372"/>
      <c r="E1593" s="372"/>
      <c r="F1593" s="372"/>
      <c r="G1593" s="372"/>
      <c r="H1593" s="372"/>
      <c r="I1593" s="372"/>
      <c r="J1593" s="242"/>
      <c r="K1593" s="242"/>
      <c r="L1593" s="242"/>
      <c r="M1593" s="347"/>
    </row>
    <row r="1594" spans="1:13">
      <c r="A1594" s="346"/>
      <c r="B1594" s="242"/>
      <c r="C1594" s="242"/>
      <c r="D1594" s="372"/>
      <c r="E1594" s="372"/>
      <c r="F1594" s="372"/>
      <c r="G1594" s="372"/>
      <c r="H1594" s="372"/>
      <c r="I1594" s="372"/>
      <c r="J1594" s="242"/>
      <c r="K1594" s="242"/>
      <c r="L1594" s="242"/>
      <c r="M1594" s="347"/>
    </row>
    <row r="1595" spans="1:13">
      <c r="A1595" s="376" t="s">
        <v>618</v>
      </c>
      <c r="B1595" s="377"/>
      <c r="C1595" s="377"/>
      <c r="D1595" s="377"/>
      <c r="E1595" s="377"/>
      <c r="F1595" s="377"/>
      <c r="G1595" s="377"/>
      <c r="H1595" s="378" t="s">
        <v>619</v>
      </c>
      <c r="I1595" s="379"/>
      <c r="J1595" s="379"/>
      <c r="K1595" s="379"/>
      <c r="L1595" s="379"/>
      <c r="M1595" s="380"/>
    </row>
    <row r="1596" spans="1:13">
      <c r="A1596" s="381" t="s">
        <v>620</v>
      </c>
      <c r="B1596" s="377" t="s">
        <v>416</v>
      </c>
      <c r="C1596" s="377"/>
      <c r="D1596" s="382" t="s">
        <v>620</v>
      </c>
      <c r="E1596" s="383"/>
      <c r="F1596" s="377" t="s">
        <v>416</v>
      </c>
      <c r="G1596" s="377"/>
      <c r="H1596" s="384"/>
      <c r="I1596" s="384"/>
      <c r="J1596" s="385" t="s">
        <v>621</v>
      </c>
      <c r="K1596" s="384"/>
      <c r="L1596" s="385" t="s">
        <v>416</v>
      </c>
      <c r="M1596" s="386"/>
    </row>
    <row r="1597" spans="1:13">
      <c r="A1597" s="387" t="s">
        <v>622</v>
      </c>
      <c r="B1597" s="388" t="s">
        <v>623</v>
      </c>
      <c r="C1597" s="388"/>
      <c r="D1597" s="388" t="s">
        <v>624</v>
      </c>
      <c r="E1597" s="388"/>
      <c r="F1597" s="388" t="s">
        <v>625</v>
      </c>
      <c r="G1597" s="388"/>
      <c r="H1597" s="384"/>
      <c r="I1597" s="384"/>
      <c r="J1597" s="389">
        <v>3</v>
      </c>
      <c r="K1597" s="390"/>
      <c r="L1597" s="383" t="s">
        <v>605</v>
      </c>
      <c r="M1597" s="386"/>
    </row>
    <row r="1598" spans="1:13">
      <c r="A1598" s="387" t="s">
        <v>626</v>
      </c>
      <c r="B1598" s="388" t="s">
        <v>627</v>
      </c>
      <c r="C1598" s="388"/>
      <c r="D1598" s="388" t="s">
        <v>628</v>
      </c>
      <c r="E1598" s="388"/>
      <c r="F1598" s="388" t="s">
        <v>629</v>
      </c>
      <c r="G1598" s="388"/>
      <c r="H1598" s="384"/>
      <c r="I1598" s="384"/>
      <c r="J1598" s="389">
        <v>2</v>
      </c>
      <c r="K1598" s="390"/>
      <c r="L1598" s="383" t="s">
        <v>630</v>
      </c>
      <c r="M1598" s="386"/>
    </row>
    <row r="1599" spans="1:13">
      <c r="A1599" s="387" t="s">
        <v>631</v>
      </c>
      <c r="B1599" s="388" t="s">
        <v>632</v>
      </c>
      <c r="C1599" s="388"/>
      <c r="D1599" s="388" t="s">
        <v>633</v>
      </c>
      <c r="E1599" s="388"/>
      <c r="F1599" s="388" t="s">
        <v>634</v>
      </c>
      <c r="G1599" s="388"/>
      <c r="H1599" s="384"/>
      <c r="I1599" s="384"/>
      <c r="J1599" s="389">
        <v>1</v>
      </c>
      <c r="K1599" s="390"/>
      <c r="L1599" s="383" t="s">
        <v>635</v>
      </c>
      <c r="M1599" s="386"/>
    </row>
    <row r="1600" spans="1:13" ht="15.75" thickBot="1">
      <c r="A1600" s="391" t="s">
        <v>636</v>
      </c>
      <c r="B1600" s="392" t="s">
        <v>637</v>
      </c>
      <c r="C1600" s="392"/>
      <c r="D1600" s="392" t="s">
        <v>638</v>
      </c>
      <c r="E1600" s="392"/>
      <c r="F1600" s="392" t="s">
        <v>639</v>
      </c>
      <c r="G1600" s="392"/>
      <c r="H1600" s="393"/>
      <c r="I1600" s="393"/>
      <c r="J1600" s="393"/>
      <c r="K1600" s="393"/>
      <c r="L1600" s="393"/>
      <c r="M1600" s="394"/>
    </row>
    <row r="1601" spans="1:13" ht="15.75" thickBot="1"/>
    <row r="1602" spans="1:13" ht="15.75">
      <c r="A1602" s="320"/>
      <c r="B1602" s="321" t="s">
        <v>558</v>
      </c>
      <c r="C1602" s="321"/>
      <c r="D1602" s="321"/>
      <c r="E1602" s="321"/>
      <c r="F1602" s="321"/>
      <c r="G1602" s="321"/>
      <c r="H1602" s="321"/>
      <c r="I1602" s="322"/>
      <c r="J1602" s="323" t="s">
        <v>559</v>
      </c>
      <c r="K1602" s="321"/>
      <c r="L1602" s="321"/>
      <c r="M1602" s="324"/>
    </row>
    <row r="1603" spans="1:13" ht="21">
      <c r="A1603" s="325" t="s">
        <v>560</v>
      </c>
      <c r="B1603" s="201"/>
      <c r="C1603" s="201"/>
      <c r="D1603" s="201"/>
      <c r="E1603" s="201"/>
      <c r="F1603" s="201"/>
      <c r="G1603" s="201"/>
      <c r="H1603" s="201"/>
      <c r="I1603" s="201"/>
      <c r="J1603" s="201"/>
      <c r="K1603" s="201"/>
      <c r="L1603" s="201"/>
      <c r="M1603" s="202"/>
    </row>
    <row r="1604" spans="1:13" ht="21">
      <c r="A1604" s="326"/>
      <c r="B1604" s="327" t="s">
        <v>561</v>
      </c>
      <c r="C1604" s="327"/>
      <c r="D1604" s="327"/>
      <c r="E1604" s="328"/>
      <c r="F1604" s="297" t="s">
        <v>562</v>
      </c>
      <c r="G1604" s="297"/>
      <c r="H1604" s="329" t="s">
        <v>563</v>
      </c>
      <c r="I1604" s="330"/>
      <c r="J1604" s="331"/>
      <c r="K1604" s="332" t="s">
        <v>564</v>
      </c>
      <c r="L1604" s="10"/>
      <c r="M1604" s="333"/>
    </row>
    <row r="1605" spans="1:13">
      <c r="A1605" s="334" t="s">
        <v>661</v>
      </c>
      <c r="B1605" s="330"/>
      <c r="C1605" s="330"/>
      <c r="D1605" s="330"/>
      <c r="E1605" s="330"/>
      <c r="F1605" s="330"/>
      <c r="G1605" s="330"/>
      <c r="H1605" s="330"/>
      <c r="I1605" s="330"/>
      <c r="J1605" s="330"/>
      <c r="K1605" s="330"/>
      <c r="L1605" s="330"/>
      <c r="M1605" s="335"/>
    </row>
    <row r="1606" spans="1:13">
      <c r="A1606" s="336" t="s">
        <v>566</v>
      </c>
      <c r="B1606" s="337"/>
      <c r="C1606" s="337"/>
      <c r="D1606" s="337"/>
      <c r="E1606" s="337"/>
      <c r="F1606" s="337"/>
      <c r="G1606" s="337"/>
      <c r="H1606" s="337"/>
      <c r="I1606" s="337"/>
      <c r="J1606" s="337"/>
      <c r="K1606" s="337"/>
      <c r="L1606" s="337"/>
      <c r="M1606" s="338"/>
    </row>
    <row r="1607" spans="1:13">
      <c r="A1607" s="339" t="s">
        <v>567</v>
      </c>
      <c r="B1607" s="340"/>
      <c r="C1607" s="419"/>
      <c r="D1607" s="420"/>
      <c r="E1607" s="420"/>
      <c r="F1607" s="420"/>
      <c r="G1607" s="421"/>
      <c r="H1607" s="148" t="s">
        <v>569</v>
      </c>
      <c r="I1607" s="343"/>
      <c r="J1607" s="370"/>
      <c r="K1607" s="370"/>
      <c r="L1607" s="370"/>
      <c r="M1607" s="371"/>
    </row>
    <row r="1608" spans="1:13">
      <c r="A1608" s="339" t="s">
        <v>570</v>
      </c>
      <c r="B1608" s="340"/>
      <c r="C1608" s="419"/>
      <c r="D1608" s="420"/>
      <c r="E1608" s="420"/>
      <c r="F1608" s="420"/>
      <c r="G1608" s="421"/>
      <c r="H1608" s="148" t="s">
        <v>571</v>
      </c>
      <c r="I1608" s="343"/>
      <c r="J1608" s="370"/>
      <c r="K1608" s="370"/>
      <c r="L1608" s="370"/>
      <c r="M1608" s="371"/>
    </row>
    <row r="1609" spans="1:13">
      <c r="A1609" s="339" t="s">
        <v>572</v>
      </c>
      <c r="B1609" s="340"/>
      <c r="C1609" s="422"/>
      <c r="D1609" s="420"/>
      <c r="E1609" s="420"/>
      <c r="F1609" s="420"/>
      <c r="G1609" s="421"/>
      <c r="H1609" s="148" t="s">
        <v>573</v>
      </c>
      <c r="I1609" s="343"/>
      <c r="J1609" s="370"/>
      <c r="K1609" s="370"/>
      <c r="L1609" s="370"/>
      <c r="M1609" s="371"/>
    </row>
    <row r="1610" spans="1:13">
      <c r="A1610" s="339" t="s">
        <v>574</v>
      </c>
      <c r="B1610" s="340"/>
      <c r="C1610" s="419"/>
      <c r="D1610" s="420"/>
      <c r="E1610" s="420"/>
      <c r="F1610" s="420"/>
      <c r="G1610" s="421"/>
      <c r="H1610" s="345" t="s">
        <v>466</v>
      </c>
      <c r="I1610" s="197"/>
      <c r="J1610" s="370"/>
      <c r="K1610" s="370"/>
      <c r="L1610" s="370"/>
      <c r="M1610" s="371"/>
    </row>
    <row r="1611" spans="1:13">
      <c r="A1611" s="346" t="s">
        <v>576</v>
      </c>
      <c r="B1611" s="242"/>
      <c r="C1611" s="242"/>
      <c r="D1611" s="242"/>
      <c r="E1611" s="242"/>
      <c r="F1611" s="242"/>
      <c r="G1611" s="242"/>
      <c r="H1611" s="242"/>
      <c r="I1611" s="242"/>
      <c r="J1611" s="242"/>
      <c r="K1611" s="242"/>
      <c r="L1611" s="242"/>
      <c r="M1611" s="347"/>
    </row>
    <row r="1612" spans="1:13">
      <c r="A1612" s="348" t="s">
        <v>577</v>
      </c>
      <c r="B1612" s="242" t="s">
        <v>578</v>
      </c>
      <c r="C1612" s="242"/>
      <c r="D1612" s="242"/>
      <c r="E1612" s="242"/>
      <c r="F1612" s="242"/>
      <c r="G1612" s="242"/>
      <c r="H1612" s="242" t="s">
        <v>579</v>
      </c>
      <c r="I1612" s="242"/>
      <c r="J1612" s="242"/>
      <c r="K1612" s="242"/>
      <c r="L1612" s="242"/>
      <c r="M1612" s="347"/>
    </row>
    <row r="1613" spans="1:13" ht="30">
      <c r="A1613" s="348"/>
      <c r="B1613" s="349" t="s">
        <v>580</v>
      </c>
      <c r="C1613" s="349" t="s">
        <v>581</v>
      </c>
      <c r="D1613" s="349" t="s">
        <v>582</v>
      </c>
      <c r="E1613" s="349" t="s">
        <v>583</v>
      </c>
      <c r="F1613" s="349">
        <v>100</v>
      </c>
      <c r="G1613" s="350" t="s">
        <v>403</v>
      </c>
      <c r="H1613" s="349" t="s">
        <v>584</v>
      </c>
      <c r="I1613" s="349" t="s">
        <v>581</v>
      </c>
      <c r="J1613" s="349" t="s">
        <v>582</v>
      </c>
      <c r="K1613" s="349" t="s">
        <v>585</v>
      </c>
      <c r="L1613" s="349">
        <v>100</v>
      </c>
      <c r="M1613" s="351" t="s">
        <v>403</v>
      </c>
    </row>
    <row r="1614" spans="1:13">
      <c r="A1614" s="352" t="s">
        <v>417</v>
      </c>
      <c r="B1614" s="5"/>
      <c r="C1614" s="6"/>
      <c r="D1614" s="6"/>
      <c r="E1614" s="5"/>
      <c r="F1614" s="20"/>
      <c r="G1614" s="6"/>
      <c r="H1614" s="6"/>
      <c r="I1614" s="6"/>
      <c r="J1614" s="6"/>
      <c r="K1614" s="9"/>
      <c r="L1614" s="20"/>
      <c r="M1614" s="358"/>
    </row>
    <row r="1615" spans="1:13">
      <c r="A1615" s="352" t="s">
        <v>418</v>
      </c>
      <c r="B1615" s="423"/>
      <c r="C1615" s="6"/>
      <c r="D1615" s="6"/>
      <c r="E1615" s="6"/>
      <c r="F1615" s="20"/>
      <c r="G1615" s="6"/>
      <c r="H1615" s="6"/>
      <c r="I1615" s="6"/>
      <c r="J1615" s="6"/>
      <c r="K1615" s="6"/>
      <c r="L1615" s="20"/>
      <c r="M1615" s="358"/>
    </row>
    <row r="1616" spans="1:13">
      <c r="A1616" s="352" t="s">
        <v>586</v>
      </c>
      <c r="B1616" s="6"/>
      <c r="C1616" s="6"/>
      <c r="D1616" s="6"/>
      <c r="E1616" s="6"/>
      <c r="F1616" s="150"/>
      <c r="G1616" s="6"/>
      <c r="H1616" s="6"/>
      <c r="I1616" s="6"/>
      <c r="J1616" s="6"/>
      <c r="K1616" s="19"/>
      <c r="L1616" s="150"/>
      <c r="M1616" s="358"/>
    </row>
    <row r="1617" spans="1:13" ht="15.75">
      <c r="A1617" s="352" t="s">
        <v>420</v>
      </c>
      <c r="B1617" s="6"/>
      <c r="C1617" s="6"/>
      <c r="D1617" s="6"/>
      <c r="E1617" s="6"/>
      <c r="F1617" s="150"/>
      <c r="G1617" s="6"/>
      <c r="H1617" s="71"/>
      <c r="I1617" s="9"/>
      <c r="J1617" s="9"/>
      <c r="K1617" s="19"/>
      <c r="L1617" s="150"/>
      <c r="M1617" s="358"/>
    </row>
    <row r="1618" spans="1:13" ht="15.75">
      <c r="A1618" s="352" t="s">
        <v>470</v>
      </c>
      <c r="B1618" s="6"/>
      <c r="C1618" s="6"/>
      <c r="D1618" s="6"/>
      <c r="E1618" s="6"/>
      <c r="F1618" s="20"/>
      <c r="G1618" s="6"/>
      <c r="H1618" s="71"/>
      <c r="I1618" s="6"/>
      <c r="J1618" s="6"/>
      <c r="K1618" s="121"/>
      <c r="L1618" s="20"/>
      <c r="M1618" s="358"/>
    </row>
    <row r="1619" spans="1:13" ht="15.75">
      <c r="A1619" s="352" t="s">
        <v>447</v>
      </c>
      <c r="B1619" s="6"/>
      <c r="C1619" s="6"/>
      <c r="D1619" s="6"/>
      <c r="E1619" s="412"/>
      <c r="F1619" s="121"/>
      <c r="G1619" s="6"/>
      <c r="H1619" s="6"/>
      <c r="I1619" s="6"/>
      <c r="J1619" s="6"/>
      <c r="K1619" s="6"/>
      <c r="L1619" s="6"/>
      <c r="M1619" s="358"/>
    </row>
    <row r="1620" spans="1:13">
      <c r="A1620" s="352" t="s">
        <v>662</v>
      </c>
      <c r="B1620" s="6"/>
      <c r="C1620" s="6"/>
      <c r="D1620" s="6"/>
      <c r="E1620" s="17"/>
      <c r="F1620" s="6"/>
      <c r="G1620" s="6"/>
      <c r="H1620" s="6"/>
      <c r="I1620" s="6"/>
      <c r="J1620" s="6"/>
      <c r="K1620" s="17"/>
      <c r="L1620" s="6"/>
      <c r="M1620" s="358"/>
    </row>
    <row r="1621" spans="1:13">
      <c r="A1621" s="352" t="s">
        <v>663</v>
      </c>
      <c r="B1621" s="6"/>
      <c r="C1621" s="6"/>
      <c r="D1621" s="6"/>
      <c r="E1621" s="6"/>
      <c r="F1621" s="6"/>
      <c r="G1621" s="6"/>
      <c r="H1621" s="6"/>
      <c r="I1621" s="6"/>
      <c r="J1621" s="6"/>
      <c r="K1621" s="6"/>
      <c r="L1621" s="6"/>
      <c r="M1621" s="358"/>
    </row>
    <row r="1622" spans="1:13" ht="26.25">
      <c r="A1622" s="10" t="s">
        <v>588</v>
      </c>
      <c r="B1622" s="10"/>
      <c r="C1622" s="359" t="s">
        <v>589</v>
      </c>
      <c r="D1622" s="360">
        <f>(F1614+F1615+F1616+F1617+F1618)</f>
        <v>0</v>
      </c>
      <c r="E1622" s="360"/>
      <c r="F1622" s="359" t="s">
        <v>590</v>
      </c>
      <c r="G1622" s="360">
        <f>(D1622/500)*100</f>
        <v>0</v>
      </c>
      <c r="H1622" s="360"/>
      <c r="I1622" s="361"/>
      <c r="J1622" s="362" t="s">
        <v>591</v>
      </c>
      <c r="K1622" s="362"/>
      <c r="L1622" s="372" t="str">
        <f>IF(G1622&gt;=91,"A1",IF(G1622&gt;=81,"A2",IF(G1622&gt;=71,"B1",IF(G1622&gt;=61,"B2",IF(G1622&gt;=51,"C1",IF(G1622&gt;=41,"C2",IF(G1622&gt;=33,"D","E")))))))</f>
        <v>E</v>
      </c>
      <c r="M1622" s="372" t="str">
        <f t="shared" ref="M1622:M1624" si="177">IF(K1622&gt;=91,"A1",IF(K1622&gt;=81,"A2",IF(K1622&gt;=71,"B1",IF(K1622&gt;=61,"B2",IF(K1622&gt;=51,"C1",IF(K1622&gt;=41,"C2",IF(K1622&gt;=33,"D","E")))))))</f>
        <v>E</v>
      </c>
    </row>
    <row r="1623" spans="1:13" ht="26.25">
      <c r="A1623" s="363" t="s">
        <v>592</v>
      </c>
      <c r="B1623" s="10"/>
      <c r="C1623" s="359" t="s">
        <v>593</v>
      </c>
      <c r="D1623" s="360">
        <f>(L1614+L1615+L1616+L1617+L1618)</f>
        <v>0</v>
      </c>
      <c r="E1623" s="360"/>
      <c r="F1623" s="359" t="s">
        <v>594</v>
      </c>
      <c r="G1623" s="364">
        <f>D1623/500*100</f>
        <v>0</v>
      </c>
      <c r="H1623" s="364"/>
      <c r="I1623" s="365"/>
      <c r="J1623" s="362" t="s">
        <v>595</v>
      </c>
      <c r="K1623" s="362"/>
      <c r="L1623" s="372" t="str">
        <f>IF(G1623&gt;=91,"A1",IF(G1623&gt;=81,"A2",IF(G1623&gt;=71,"B1",IF(G1623&gt;=61,"B2",IF(G1623&gt;=51,"C1",IF(G1623&gt;=41,"C2",IF(G1623&gt;=33,"D","E")))))))</f>
        <v>E</v>
      </c>
      <c r="M1623" s="372" t="str">
        <f t="shared" si="177"/>
        <v>E</v>
      </c>
    </row>
    <row r="1624" spans="1:13">
      <c r="A1624" s="366" t="s">
        <v>596</v>
      </c>
      <c r="B1624" s="366"/>
      <c r="C1624" s="366">
        <f>(D1622+D1623)</f>
        <v>0</v>
      </c>
      <c r="D1624" s="367"/>
      <c r="E1624" s="367"/>
      <c r="F1624" s="366" t="s">
        <v>597</v>
      </c>
      <c r="G1624" s="366"/>
      <c r="H1624" s="366"/>
      <c r="I1624" s="366">
        <f>(C1624/1000)*100</f>
        <v>0</v>
      </c>
      <c r="J1624" s="366" t="s">
        <v>598</v>
      </c>
      <c r="K1624" s="366"/>
      <c r="L1624" s="367" t="str">
        <f>IF(I1624&gt;=91,"A1",IF(I1624&gt;=81,"A2",IF(I1624&gt;=71,"B1",IF(I1624&gt;=61,"B2",IF(I1624&gt;=51,"C1",IF(I1624&gt;=41,"C2",IF(I1624&gt;=33,"D","E")))))))</f>
        <v>E</v>
      </c>
      <c r="M1624" s="367" t="str">
        <f t="shared" si="177"/>
        <v>E</v>
      </c>
    </row>
    <row r="1625" spans="1:13">
      <c r="A1625" s="369" t="s">
        <v>599</v>
      </c>
      <c r="B1625" s="370"/>
      <c r="C1625" s="370"/>
      <c r="D1625" s="370"/>
      <c r="E1625" s="370"/>
      <c r="F1625" s="370"/>
      <c r="G1625" s="370"/>
      <c r="H1625" s="370"/>
      <c r="I1625" s="370"/>
      <c r="J1625" s="370"/>
      <c r="K1625" s="370"/>
      <c r="L1625" s="370"/>
      <c r="M1625" s="371"/>
    </row>
    <row r="1626" spans="1:13">
      <c r="A1626" s="346" t="s">
        <v>600</v>
      </c>
      <c r="B1626" s="242"/>
      <c r="C1626" s="242"/>
      <c r="D1626" s="242"/>
      <c r="E1626" s="242"/>
      <c r="F1626" s="242"/>
      <c r="G1626" s="242"/>
      <c r="H1626" s="242"/>
      <c r="I1626" s="242"/>
      <c r="J1626" s="242"/>
      <c r="K1626" s="242"/>
      <c r="L1626" s="242"/>
      <c r="M1626" s="347"/>
    </row>
    <row r="1627" spans="1:13">
      <c r="A1627" s="346" t="s">
        <v>601</v>
      </c>
      <c r="B1627" s="242"/>
      <c r="C1627" s="242"/>
      <c r="D1627" s="242"/>
      <c r="E1627" s="242"/>
      <c r="F1627" s="242" t="s">
        <v>602</v>
      </c>
      <c r="G1627" s="242"/>
      <c r="H1627" s="242"/>
      <c r="I1627" s="242"/>
      <c r="J1627" s="242"/>
      <c r="K1627" s="242" t="s">
        <v>603</v>
      </c>
      <c r="L1627" s="242"/>
      <c r="M1627" s="347"/>
    </row>
    <row r="1628" spans="1:13">
      <c r="A1628" s="345" t="s">
        <v>604</v>
      </c>
      <c r="B1628" s="197"/>
      <c r="C1628" s="197"/>
      <c r="D1628" s="197"/>
      <c r="E1628" s="197"/>
      <c r="F1628" s="372" t="s">
        <v>605</v>
      </c>
      <c r="G1628" s="372"/>
      <c r="H1628" s="372"/>
      <c r="I1628" s="372"/>
      <c r="J1628" s="372"/>
      <c r="K1628" s="372" t="s">
        <v>605</v>
      </c>
      <c r="L1628" s="372"/>
      <c r="M1628" s="373"/>
    </row>
    <row r="1629" spans="1:13">
      <c r="A1629" s="346" t="s">
        <v>606</v>
      </c>
      <c r="B1629" s="242"/>
      <c r="C1629" s="242"/>
      <c r="D1629" s="242"/>
      <c r="E1629" s="242"/>
      <c r="F1629" s="242"/>
      <c r="G1629" s="242"/>
      <c r="H1629" s="242"/>
      <c r="I1629" s="242"/>
      <c r="J1629" s="242"/>
      <c r="K1629" s="242"/>
      <c r="L1629" s="242"/>
      <c r="M1629" s="347"/>
    </row>
    <row r="1630" spans="1:13">
      <c r="A1630" s="346" t="s">
        <v>601</v>
      </c>
      <c r="B1630" s="242"/>
      <c r="C1630" s="242"/>
      <c r="D1630" s="242"/>
      <c r="E1630" s="242"/>
      <c r="F1630" s="242" t="s">
        <v>602</v>
      </c>
      <c r="G1630" s="242"/>
      <c r="H1630" s="242"/>
      <c r="I1630" s="242"/>
      <c r="J1630" s="242"/>
      <c r="K1630" s="242" t="s">
        <v>603</v>
      </c>
      <c r="L1630" s="242"/>
      <c r="M1630" s="347"/>
    </row>
    <row r="1631" spans="1:13">
      <c r="A1631" s="339" t="s">
        <v>607</v>
      </c>
      <c r="B1631" s="340"/>
      <c r="C1631" s="340"/>
      <c r="D1631" s="340"/>
      <c r="E1631" s="340"/>
      <c r="F1631" s="242"/>
      <c r="G1631" s="242"/>
      <c r="H1631" s="242"/>
      <c r="I1631" s="242"/>
      <c r="J1631" s="242"/>
      <c r="K1631" s="242"/>
      <c r="L1631" s="242"/>
      <c r="M1631" s="347"/>
    </row>
    <row r="1632" spans="1:13">
      <c r="A1632" s="339" t="s">
        <v>608</v>
      </c>
      <c r="B1632" s="340"/>
      <c r="C1632" s="340"/>
      <c r="D1632" s="340"/>
      <c r="E1632" s="340"/>
      <c r="F1632" s="372"/>
      <c r="G1632" s="372"/>
      <c r="H1632" s="372"/>
      <c r="I1632" s="372"/>
      <c r="J1632" s="372"/>
      <c r="K1632" s="372"/>
      <c r="L1632" s="372"/>
      <c r="M1632" s="373"/>
    </row>
    <row r="1633" spans="1:13">
      <c r="A1633" s="336" t="s">
        <v>609</v>
      </c>
      <c r="B1633" s="337"/>
      <c r="C1633" s="337"/>
      <c r="D1633" s="337"/>
      <c r="E1633" s="342"/>
      <c r="F1633" s="416"/>
      <c r="G1633" s="374"/>
      <c r="H1633" s="374"/>
      <c r="I1633" s="374"/>
      <c r="J1633" s="418"/>
      <c r="K1633" s="416"/>
      <c r="L1633" s="374"/>
      <c r="M1633" s="375"/>
    </row>
    <row r="1634" spans="1:13">
      <c r="A1634" s="336" t="s">
        <v>610</v>
      </c>
      <c r="B1634" s="337"/>
      <c r="C1634" s="337"/>
      <c r="D1634" s="337"/>
      <c r="E1634" s="342"/>
      <c r="F1634" s="416"/>
      <c r="G1634" s="374"/>
      <c r="H1634" s="374"/>
      <c r="I1634" s="374"/>
      <c r="J1634" s="418"/>
      <c r="K1634" s="416"/>
      <c r="L1634" s="374"/>
      <c r="M1634" s="375"/>
    </row>
    <row r="1635" spans="1:13">
      <c r="A1635" s="346" t="s">
        <v>611</v>
      </c>
      <c r="B1635" s="242"/>
      <c r="C1635" s="242"/>
      <c r="D1635" s="242"/>
      <c r="E1635" s="242"/>
      <c r="F1635" s="242"/>
      <c r="G1635" s="242"/>
      <c r="H1635" s="242"/>
      <c r="I1635" s="242"/>
      <c r="J1635" s="242"/>
      <c r="K1635" s="242"/>
      <c r="L1635" s="242"/>
      <c r="M1635" s="347"/>
    </row>
    <row r="1636" spans="1:13">
      <c r="A1636" s="346" t="s">
        <v>601</v>
      </c>
      <c r="B1636" s="242"/>
      <c r="C1636" s="242"/>
      <c r="D1636" s="242"/>
      <c r="E1636" s="242"/>
      <c r="F1636" s="242" t="s">
        <v>602</v>
      </c>
      <c r="G1636" s="242"/>
      <c r="H1636" s="242"/>
      <c r="I1636" s="242"/>
      <c r="J1636" s="242"/>
      <c r="K1636" s="242" t="s">
        <v>603</v>
      </c>
      <c r="L1636" s="242"/>
      <c r="M1636" s="347"/>
    </row>
    <row r="1637" spans="1:13">
      <c r="A1637" s="345" t="s">
        <v>555</v>
      </c>
      <c r="B1637" s="197"/>
      <c r="C1637" s="197"/>
      <c r="D1637" s="197"/>
      <c r="E1637" s="197"/>
      <c r="F1637" s="197"/>
      <c r="G1637" s="372"/>
      <c r="H1637" s="372"/>
      <c r="I1637" s="372"/>
      <c r="J1637" s="372"/>
      <c r="K1637" s="372"/>
      <c r="L1637" s="372"/>
      <c r="M1637" s="373"/>
    </row>
    <row r="1638" spans="1:13">
      <c r="A1638" s="352" t="s">
        <v>612</v>
      </c>
      <c r="B1638" s="416"/>
      <c r="C1638" s="374"/>
      <c r="D1638" s="374"/>
      <c r="E1638" s="374"/>
      <c r="F1638" s="374"/>
      <c r="G1638" s="374"/>
      <c r="H1638" s="374"/>
      <c r="I1638" s="374"/>
      <c r="J1638" s="374"/>
      <c r="K1638" s="374"/>
      <c r="L1638" s="374"/>
      <c r="M1638" s="375"/>
    </row>
    <row r="1639" spans="1:13">
      <c r="A1639" s="352" t="s">
        <v>614</v>
      </c>
      <c r="B1639" s="416"/>
      <c r="C1639" s="374"/>
      <c r="D1639" s="374"/>
      <c r="E1639" s="374"/>
      <c r="F1639" s="374"/>
      <c r="G1639" s="374"/>
      <c r="H1639" s="374"/>
      <c r="I1639" s="374"/>
      <c r="J1639" s="374"/>
      <c r="K1639" s="374"/>
      <c r="L1639" s="374"/>
      <c r="M1639" s="375"/>
    </row>
    <row r="1640" spans="1:13">
      <c r="A1640" s="346" t="s">
        <v>616</v>
      </c>
      <c r="B1640" s="242"/>
      <c r="C1640" s="242"/>
      <c r="D1640" s="372"/>
      <c r="E1640" s="372"/>
      <c r="F1640" s="372"/>
      <c r="G1640" s="372"/>
      <c r="H1640" s="372"/>
      <c r="I1640" s="372"/>
      <c r="J1640" s="242" t="s">
        <v>617</v>
      </c>
      <c r="K1640" s="242"/>
      <c r="L1640" s="242"/>
      <c r="M1640" s="347"/>
    </row>
    <row r="1641" spans="1:13">
      <c r="A1641" s="346"/>
      <c r="B1641" s="242"/>
      <c r="C1641" s="242"/>
      <c r="D1641" s="372"/>
      <c r="E1641" s="372"/>
      <c r="F1641" s="372"/>
      <c r="G1641" s="372"/>
      <c r="H1641" s="372"/>
      <c r="I1641" s="372"/>
      <c r="J1641" s="242"/>
      <c r="K1641" s="242"/>
      <c r="L1641" s="242"/>
      <c r="M1641" s="347"/>
    </row>
    <row r="1642" spans="1:13">
      <c r="A1642" s="346"/>
      <c r="B1642" s="242"/>
      <c r="C1642" s="242"/>
      <c r="D1642" s="372"/>
      <c r="E1642" s="372"/>
      <c r="F1642" s="372"/>
      <c r="G1642" s="372"/>
      <c r="H1642" s="372"/>
      <c r="I1642" s="372"/>
      <c r="J1642" s="242"/>
      <c r="K1642" s="242"/>
      <c r="L1642" s="242"/>
      <c r="M1642" s="347"/>
    </row>
    <row r="1643" spans="1:13">
      <c r="A1643" s="346"/>
      <c r="B1643" s="242"/>
      <c r="C1643" s="242"/>
      <c r="D1643" s="372"/>
      <c r="E1643" s="372"/>
      <c r="F1643" s="372"/>
      <c r="G1643" s="372"/>
      <c r="H1643" s="372"/>
      <c r="I1643" s="372"/>
      <c r="J1643" s="242"/>
      <c r="K1643" s="242"/>
      <c r="L1643" s="242"/>
      <c r="M1643" s="347"/>
    </row>
    <row r="1644" spans="1:13">
      <c r="A1644" s="376" t="s">
        <v>618</v>
      </c>
      <c r="B1644" s="377"/>
      <c r="C1644" s="377"/>
      <c r="D1644" s="377"/>
      <c r="E1644" s="377"/>
      <c r="F1644" s="377"/>
      <c r="G1644" s="377"/>
      <c r="H1644" s="378" t="s">
        <v>619</v>
      </c>
      <c r="I1644" s="379"/>
      <c r="J1644" s="379"/>
      <c r="K1644" s="379"/>
      <c r="L1644" s="379"/>
      <c r="M1644" s="380"/>
    </row>
    <row r="1645" spans="1:13">
      <c r="A1645" s="381" t="s">
        <v>620</v>
      </c>
      <c r="B1645" s="377" t="s">
        <v>416</v>
      </c>
      <c r="C1645" s="377"/>
      <c r="D1645" s="382" t="s">
        <v>620</v>
      </c>
      <c r="E1645" s="383"/>
      <c r="F1645" s="377" t="s">
        <v>416</v>
      </c>
      <c r="G1645" s="377"/>
      <c r="H1645" s="384"/>
      <c r="I1645" s="384"/>
      <c r="J1645" s="385" t="s">
        <v>621</v>
      </c>
      <c r="K1645" s="384"/>
      <c r="L1645" s="385" t="s">
        <v>416</v>
      </c>
      <c r="M1645" s="386"/>
    </row>
    <row r="1646" spans="1:13">
      <c r="A1646" s="387" t="s">
        <v>622</v>
      </c>
      <c r="B1646" s="388" t="s">
        <v>623</v>
      </c>
      <c r="C1646" s="388"/>
      <c r="D1646" s="388" t="s">
        <v>624</v>
      </c>
      <c r="E1646" s="388"/>
      <c r="F1646" s="388" t="s">
        <v>625</v>
      </c>
      <c r="G1646" s="388"/>
      <c r="H1646" s="384"/>
      <c r="I1646" s="384"/>
      <c r="J1646" s="389">
        <v>3</v>
      </c>
      <c r="K1646" s="390"/>
      <c r="L1646" s="383" t="s">
        <v>605</v>
      </c>
      <c r="M1646" s="386"/>
    </row>
    <row r="1647" spans="1:13">
      <c r="A1647" s="387" t="s">
        <v>626</v>
      </c>
      <c r="B1647" s="388" t="s">
        <v>627</v>
      </c>
      <c r="C1647" s="388"/>
      <c r="D1647" s="388" t="s">
        <v>628</v>
      </c>
      <c r="E1647" s="388"/>
      <c r="F1647" s="388" t="s">
        <v>629</v>
      </c>
      <c r="G1647" s="388"/>
      <c r="H1647" s="384"/>
      <c r="I1647" s="384"/>
      <c r="J1647" s="389">
        <v>2</v>
      </c>
      <c r="K1647" s="390"/>
      <c r="L1647" s="383" t="s">
        <v>630</v>
      </c>
      <c r="M1647" s="386"/>
    </row>
    <row r="1648" spans="1:13">
      <c r="A1648" s="387" t="s">
        <v>631</v>
      </c>
      <c r="B1648" s="388" t="s">
        <v>632</v>
      </c>
      <c r="C1648" s="388"/>
      <c r="D1648" s="388" t="s">
        <v>633</v>
      </c>
      <c r="E1648" s="388"/>
      <c r="F1648" s="388" t="s">
        <v>634</v>
      </c>
      <c r="G1648" s="388"/>
      <c r="H1648" s="384"/>
      <c r="I1648" s="384"/>
      <c r="J1648" s="389">
        <v>1</v>
      </c>
      <c r="K1648" s="390"/>
      <c r="L1648" s="383" t="s">
        <v>635</v>
      </c>
      <c r="M1648" s="386"/>
    </row>
    <row r="1649" spans="1:13" ht="15.75" thickBot="1">
      <c r="A1649" s="391" t="s">
        <v>636</v>
      </c>
      <c r="B1649" s="392" t="s">
        <v>637</v>
      </c>
      <c r="C1649" s="392"/>
      <c r="D1649" s="392" t="s">
        <v>638</v>
      </c>
      <c r="E1649" s="392"/>
      <c r="F1649" s="392" t="s">
        <v>639</v>
      </c>
      <c r="G1649" s="392"/>
      <c r="H1649" s="393"/>
      <c r="I1649" s="393"/>
      <c r="J1649" s="393"/>
      <c r="K1649" s="393"/>
      <c r="L1649" s="393"/>
      <c r="M1649" s="394"/>
    </row>
  </sheetData>
  <mergeCells count="2939">
    <mergeCell ref="B1649:C1649"/>
    <mergeCell ref="D1649:E1649"/>
    <mergeCell ref="F1649:G1649"/>
    <mergeCell ref="B1647:C1647"/>
    <mergeCell ref="D1647:E1647"/>
    <mergeCell ref="F1647:G1647"/>
    <mergeCell ref="J1647:K1647"/>
    <mergeCell ref="B1648:C1648"/>
    <mergeCell ref="D1648:E1648"/>
    <mergeCell ref="F1648:G1648"/>
    <mergeCell ref="J1648:K1648"/>
    <mergeCell ref="A1644:G1644"/>
    <mergeCell ref="H1644:M1644"/>
    <mergeCell ref="B1645:C1645"/>
    <mergeCell ref="F1645:G1645"/>
    <mergeCell ref="B1646:C1646"/>
    <mergeCell ref="D1646:E1646"/>
    <mergeCell ref="F1646:G1646"/>
    <mergeCell ref="J1646:K1646"/>
    <mergeCell ref="A1637:F1637"/>
    <mergeCell ref="G1637:M1637"/>
    <mergeCell ref="B1638:M1638"/>
    <mergeCell ref="B1639:M1639"/>
    <mergeCell ref="A1640:C1643"/>
    <mergeCell ref="D1640:I1643"/>
    <mergeCell ref="J1640:M1643"/>
    <mergeCell ref="A1634:E1634"/>
    <mergeCell ref="F1634:J1634"/>
    <mergeCell ref="K1634:M1634"/>
    <mergeCell ref="A1635:M1635"/>
    <mergeCell ref="A1636:E1636"/>
    <mergeCell ref="F1636:J1636"/>
    <mergeCell ref="K1636:M1636"/>
    <mergeCell ref="A1632:E1632"/>
    <mergeCell ref="F1632:J1632"/>
    <mergeCell ref="K1632:M1632"/>
    <mergeCell ref="A1633:E1633"/>
    <mergeCell ref="F1633:J1633"/>
    <mergeCell ref="K1633:M1633"/>
    <mergeCell ref="A1629:M1629"/>
    <mergeCell ref="A1630:E1630"/>
    <mergeCell ref="F1630:J1630"/>
    <mergeCell ref="K1630:M1630"/>
    <mergeCell ref="A1631:E1631"/>
    <mergeCell ref="F1631:J1631"/>
    <mergeCell ref="K1631:M1631"/>
    <mergeCell ref="A1626:M1626"/>
    <mergeCell ref="A1627:E1627"/>
    <mergeCell ref="F1627:J1627"/>
    <mergeCell ref="K1627:M1627"/>
    <mergeCell ref="A1628:E1628"/>
    <mergeCell ref="F1628:J1628"/>
    <mergeCell ref="K1628:M1628"/>
    <mergeCell ref="J1623:K1623"/>
    <mergeCell ref="L1623:M1623"/>
    <mergeCell ref="D1624:E1624"/>
    <mergeCell ref="L1624:M1624"/>
    <mergeCell ref="A1625:M1625"/>
    <mergeCell ref="A1611:M1611"/>
    <mergeCell ref="A1612:A1613"/>
    <mergeCell ref="B1612:G1612"/>
    <mergeCell ref="H1612:M1612"/>
    <mergeCell ref="J1622:K1622"/>
    <mergeCell ref="L1622:M1622"/>
    <mergeCell ref="A1609:B1609"/>
    <mergeCell ref="C1609:G1609"/>
    <mergeCell ref="J1609:M1609"/>
    <mergeCell ref="A1610:B1610"/>
    <mergeCell ref="C1610:G1610"/>
    <mergeCell ref="H1610:I1610"/>
    <mergeCell ref="J1610:M1610"/>
    <mergeCell ref="A1607:B1607"/>
    <mergeCell ref="C1607:G1607"/>
    <mergeCell ref="J1607:M1607"/>
    <mergeCell ref="A1608:B1608"/>
    <mergeCell ref="C1608:G1608"/>
    <mergeCell ref="J1608:M1608"/>
    <mergeCell ref="A1603:M1603"/>
    <mergeCell ref="B1604:E1604"/>
    <mergeCell ref="H1604:J1604"/>
    <mergeCell ref="A1605:M1605"/>
    <mergeCell ref="A1606:M1606"/>
    <mergeCell ref="B1600:C1600"/>
    <mergeCell ref="D1600:E1600"/>
    <mergeCell ref="F1600:G1600"/>
    <mergeCell ref="B1602:I1602"/>
    <mergeCell ref="J1602:M1602"/>
    <mergeCell ref="B1598:C1598"/>
    <mergeCell ref="D1598:E1598"/>
    <mergeCell ref="F1598:G1598"/>
    <mergeCell ref="J1598:K1598"/>
    <mergeCell ref="B1599:C1599"/>
    <mergeCell ref="D1599:E1599"/>
    <mergeCell ref="F1599:G1599"/>
    <mergeCell ref="J1599:K1599"/>
    <mergeCell ref="A1595:G1595"/>
    <mergeCell ref="H1595:M1595"/>
    <mergeCell ref="B1596:C1596"/>
    <mergeCell ref="F1596:G1596"/>
    <mergeCell ref="B1597:C1597"/>
    <mergeCell ref="D1597:E1597"/>
    <mergeCell ref="F1597:G1597"/>
    <mergeCell ref="J1597:K1597"/>
    <mergeCell ref="A1588:F1588"/>
    <mergeCell ref="G1588:M1588"/>
    <mergeCell ref="B1589:M1589"/>
    <mergeCell ref="B1590:M1590"/>
    <mergeCell ref="A1591:C1594"/>
    <mergeCell ref="D1591:I1594"/>
    <mergeCell ref="J1591:M1594"/>
    <mergeCell ref="A1585:E1585"/>
    <mergeCell ref="F1585:J1585"/>
    <mergeCell ref="K1585:M1585"/>
    <mergeCell ref="A1586:M1586"/>
    <mergeCell ref="A1587:E1587"/>
    <mergeCell ref="F1587:J1587"/>
    <mergeCell ref="K1587:M1587"/>
    <mergeCell ref="A1583:E1583"/>
    <mergeCell ref="F1583:J1583"/>
    <mergeCell ref="K1583:M1583"/>
    <mergeCell ref="A1584:E1584"/>
    <mergeCell ref="F1584:J1584"/>
    <mergeCell ref="K1584:M1584"/>
    <mergeCell ref="A1580:M1580"/>
    <mergeCell ref="A1581:E1581"/>
    <mergeCell ref="F1581:J1581"/>
    <mergeCell ref="K1581:M1581"/>
    <mergeCell ref="A1582:E1582"/>
    <mergeCell ref="F1582:J1582"/>
    <mergeCell ref="K1582:M1582"/>
    <mergeCell ref="A1577:M1577"/>
    <mergeCell ref="A1578:E1578"/>
    <mergeCell ref="F1578:J1578"/>
    <mergeCell ref="K1578:M1578"/>
    <mergeCell ref="A1579:E1579"/>
    <mergeCell ref="F1579:J1579"/>
    <mergeCell ref="K1579:M1579"/>
    <mergeCell ref="J1574:K1574"/>
    <mergeCell ref="L1574:M1574"/>
    <mergeCell ref="D1575:E1575"/>
    <mergeCell ref="L1575:M1575"/>
    <mergeCell ref="A1576:M1576"/>
    <mergeCell ref="A1562:M1562"/>
    <mergeCell ref="A1563:A1564"/>
    <mergeCell ref="B1563:G1563"/>
    <mergeCell ref="H1563:M1563"/>
    <mergeCell ref="J1573:K1573"/>
    <mergeCell ref="L1573:M1573"/>
    <mergeCell ref="A1560:B1560"/>
    <mergeCell ref="C1560:G1560"/>
    <mergeCell ref="J1560:M1560"/>
    <mergeCell ref="A1561:B1561"/>
    <mergeCell ref="C1561:G1561"/>
    <mergeCell ref="H1561:I1561"/>
    <mergeCell ref="J1561:M1561"/>
    <mergeCell ref="A1558:B1558"/>
    <mergeCell ref="C1558:G1558"/>
    <mergeCell ref="J1558:M1558"/>
    <mergeCell ref="A1559:B1559"/>
    <mergeCell ref="C1559:G1559"/>
    <mergeCell ref="J1559:M1559"/>
    <mergeCell ref="A1554:M1554"/>
    <mergeCell ref="B1555:E1555"/>
    <mergeCell ref="H1555:J1555"/>
    <mergeCell ref="A1556:M1556"/>
    <mergeCell ref="A1557:M1557"/>
    <mergeCell ref="B1551:C1551"/>
    <mergeCell ref="D1551:E1551"/>
    <mergeCell ref="F1551:G1551"/>
    <mergeCell ref="B1553:I1553"/>
    <mergeCell ref="J1553:M1553"/>
    <mergeCell ref="B1549:C1549"/>
    <mergeCell ref="D1549:E1549"/>
    <mergeCell ref="F1549:G1549"/>
    <mergeCell ref="J1549:K1549"/>
    <mergeCell ref="B1550:C1550"/>
    <mergeCell ref="D1550:E1550"/>
    <mergeCell ref="F1550:G1550"/>
    <mergeCell ref="J1550:K1550"/>
    <mergeCell ref="A1546:G1546"/>
    <mergeCell ref="H1546:M1546"/>
    <mergeCell ref="B1547:C1547"/>
    <mergeCell ref="F1547:G1547"/>
    <mergeCell ref="B1548:C1548"/>
    <mergeCell ref="D1548:E1548"/>
    <mergeCell ref="F1548:G1548"/>
    <mergeCell ref="J1548:K1548"/>
    <mergeCell ref="A1539:F1539"/>
    <mergeCell ref="G1539:M1539"/>
    <mergeCell ref="B1540:M1540"/>
    <mergeCell ref="B1541:M1541"/>
    <mergeCell ref="A1542:C1545"/>
    <mergeCell ref="D1542:I1545"/>
    <mergeCell ref="J1542:M1545"/>
    <mergeCell ref="A1536:E1536"/>
    <mergeCell ref="F1536:J1536"/>
    <mergeCell ref="K1536:M1536"/>
    <mergeCell ref="A1537:M1537"/>
    <mergeCell ref="A1538:E1538"/>
    <mergeCell ref="F1538:J1538"/>
    <mergeCell ref="K1538:M1538"/>
    <mergeCell ref="A1534:E1534"/>
    <mergeCell ref="F1534:J1534"/>
    <mergeCell ref="K1534:M1534"/>
    <mergeCell ref="A1535:E1535"/>
    <mergeCell ref="F1535:J1535"/>
    <mergeCell ref="K1535:M1535"/>
    <mergeCell ref="A1531:M1531"/>
    <mergeCell ref="A1532:E1532"/>
    <mergeCell ref="F1532:J1532"/>
    <mergeCell ref="K1532:M1532"/>
    <mergeCell ref="A1533:E1533"/>
    <mergeCell ref="F1533:J1533"/>
    <mergeCell ref="K1533:M1533"/>
    <mergeCell ref="A1528:M1528"/>
    <mergeCell ref="A1529:E1529"/>
    <mergeCell ref="F1529:J1529"/>
    <mergeCell ref="K1529:M1529"/>
    <mergeCell ref="A1530:E1530"/>
    <mergeCell ref="F1530:J1530"/>
    <mergeCell ref="K1530:M1530"/>
    <mergeCell ref="J1525:K1525"/>
    <mergeCell ref="L1525:M1525"/>
    <mergeCell ref="D1526:E1526"/>
    <mergeCell ref="L1526:M1526"/>
    <mergeCell ref="A1527:M1527"/>
    <mergeCell ref="A1513:M1513"/>
    <mergeCell ref="A1514:A1515"/>
    <mergeCell ref="B1514:G1514"/>
    <mergeCell ref="H1514:M1514"/>
    <mergeCell ref="J1524:K1524"/>
    <mergeCell ref="L1524:M1524"/>
    <mergeCell ref="A1511:B1511"/>
    <mergeCell ref="C1511:G1511"/>
    <mergeCell ref="J1511:M1511"/>
    <mergeCell ref="A1512:B1512"/>
    <mergeCell ref="C1512:G1512"/>
    <mergeCell ref="H1512:I1512"/>
    <mergeCell ref="J1512:M1512"/>
    <mergeCell ref="A1509:B1509"/>
    <mergeCell ref="C1509:G1509"/>
    <mergeCell ref="J1509:M1509"/>
    <mergeCell ref="A1510:B1510"/>
    <mergeCell ref="C1510:G1510"/>
    <mergeCell ref="J1510:M1510"/>
    <mergeCell ref="A1505:M1505"/>
    <mergeCell ref="B1506:E1506"/>
    <mergeCell ref="H1506:J1506"/>
    <mergeCell ref="A1507:M1507"/>
    <mergeCell ref="A1508:M1508"/>
    <mergeCell ref="B1502:C1502"/>
    <mergeCell ref="D1502:E1502"/>
    <mergeCell ref="F1502:G1502"/>
    <mergeCell ref="B1504:I1504"/>
    <mergeCell ref="J1504:M1504"/>
    <mergeCell ref="B1500:C1500"/>
    <mergeCell ref="D1500:E1500"/>
    <mergeCell ref="F1500:G1500"/>
    <mergeCell ref="J1500:K1500"/>
    <mergeCell ref="B1501:C1501"/>
    <mergeCell ref="D1501:E1501"/>
    <mergeCell ref="F1501:G1501"/>
    <mergeCell ref="J1501:K1501"/>
    <mergeCell ref="A1497:G1497"/>
    <mergeCell ref="H1497:M1497"/>
    <mergeCell ref="B1498:C1498"/>
    <mergeCell ref="F1498:G1498"/>
    <mergeCell ref="B1499:C1499"/>
    <mergeCell ref="D1499:E1499"/>
    <mergeCell ref="F1499:G1499"/>
    <mergeCell ref="J1499:K1499"/>
    <mergeCell ref="A1490:F1490"/>
    <mergeCell ref="G1490:M1490"/>
    <mergeCell ref="B1491:M1491"/>
    <mergeCell ref="B1492:M1492"/>
    <mergeCell ref="A1493:C1496"/>
    <mergeCell ref="D1493:I1496"/>
    <mergeCell ref="J1493:M1496"/>
    <mergeCell ref="A1487:E1487"/>
    <mergeCell ref="F1487:J1487"/>
    <mergeCell ref="K1487:M1487"/>
    <mergeCell ref="A1488:M1488"/>
    <mergeCell ref="A1489:E1489"/>
    <mergeCell ref="F1489:J1489"/>
    <mergeCell ref="K1489:M1489"/>
    <mergeCell ref="A1485:E1485"/>
    <mergeCell ref="F1485:J1485"/>
    <mergeCell ref="K1485:M1485"/>
    <mergeCell ref="A1486:E1486"/>
    <mergeCell ref="F1486:J1486"/>
    <mergeCell ref="K1486:M1486"/>
    <mergeCell ref="A1482:M1482"/>
    <mergeCell ref="A1483:E1483"/>
    <mergeCell ref="F1483:J1483"/>
    <mergeCell ref="K1483:M1483"/>
    <mergeCell ref="A1484:E1484"/>
    <mergeCell ref="F1484:J1484"/>
    <mergeCell ref="K1484:M1484"/>
    <mergeCell ref="A1479:M1479"/>
    <mergeCell ref="A1480:E1480"/>
    <mergeCell ref="F1480:J1480"/>
    <mergeCell ref="K1480:M1480"/>
    <mergeCell ref="A1481:E1481"/>
    <mergeCell ref="F1481:J1481"/>
    <mergeCell ref="K1481:M1481"/>
    <mergeCell ref="J1476:K1476"/>
    <mergeCell ref="L1476:M1476"/>
    <mergeCell ref="D1477:E1477"/>
    <mergeCell ref="L1477:M1477"/>
    <mergeCell ref="A1478:M1478"/>
    <mergeCell ref="A1466:M1466"/>
    <mergeCell ref="A1467:A1468"/>
    <mergeCell ref="B1467:G1467"/>
    <mergeCell ref="H1467:M1467"/>
    <mergeCell ref="J1475:K1475"/>
    <mergeCell ref="L1475:M1475"/>
    <mergeCell ref="A1464:B1464"/>
    <mergeCell ref="C1464:G1464"/>
    <mergeCell ref="J1464:M1464"/>
    <mergeCell ref="A1465:B1465"/>
    <mergeCell ref="C1465:G1465"/>
    <mergeCell ref="H1465:I1465"/>
    <mergeCell ref="J1465:M1465"/>
    <mergeCell ref="A1462:B1462"/>
    <mergeCell ref="C1462:G1462"/>
    <mergeCell ref="J1462:M1462"/>
    <mergeCell ref="A1463:B1463"/>
    <mergeCell ref="C1463:G1463"/>
    <mergeCell ref="J1463:M1463"/>
    <mergeCell ref="A1458:M1458"/>
    <mergeCell ref="B1459:E1459"/>
    <mergeCell ref="H1459:J1459"/>
    <mergeCell ref="A1460:M1460"/>
    <mergeCell ref="A1461:M1461"/>
    <mergeCell ref="B1455:C1455"/>
    <mergeCell ref="D1455:E1455"/>
    <mergeCell ref="F1455:G1455"/>
    <mergeCell ref="B1457:I1457"/>
    <mergeCell ref="J1457:M1457"/>
    <mergeCell ref="B1453:C1453"/>
    <mergeCell ref="D1453:E1453"/>
    <mergeCell ref="F1453:G1453"/>
    <mergeCell ref="J1453:K1453"/>
    <mergeCell ref="B1454:C1454"/>
    <mergeCell ref="D1454:E1454"/>
    <mergeCell ref="F1454:G1454"/>
    <mergeCell ref="J1454:K1454"/>
    <mergeCell ref="A1450:G1450"/>
    <mergeCell ref="H1450:M1450"/>
    <mergeCell ref="B1451:C1451"/>
    <mergeCell ref="F1451:G1451"/>
    <mergeCell ref="B1452:C1452"/>
    <mergeCell ref="D1452:E1452"/>
    <mergeCell ref="F1452:G1452"/>
    <mergeCell ref="J1452:K1452"/>
    <mergeCell ref="A1443:F1443"/>
    <mergeCell ref="G1443:M1443"/>
    <mergeCell ref="B1444:M1444"/>
    <mergeCell ref="B1445:M1445"/>
    <mergeCell ref="A1446:C1449"/>
    <mergeCell ref="D1446:I1449"/>
    <mergeCell ref="J1446:M1449"/>
    <mergeCell ref="A1440:E1440"/>
    <mergeCell ref="F1440:J1440"/>
    <mergeCell ref="K1440:M1440"/>
    <mergeCell ref="A1441:M1441"/>
    <mergeCell ref="A1442:E1442"/>
    <mergeCell ref="F1442:J1442"/>
    <mergeCell ref="K1442:M1442"/>
    <mergeCell ref="A1438:E1438"/>
    <mergeCell ref="F1438:J1438"/>
    <mergeCell ref="K1438:M1438"/>
    <mergeCell ref="A1439:E1439"/>
    <mergeCell ref="F1439:J1439"/>
    <mergeCell ref="K1439:M1439"/>
    <mergeCell ref="A1435:M1435"/>
    <mergeCell ref="A1436:E1436"/>
    <mergeCell ref="F1436:J1436"/>
    <mergeCell ref="K1436:M1436"/>
    <mergeCell ref="A1437:E1437"/>
    <mergeCell ref="F1437:J1437"/>
    <mergeCell ref="K1437:M1437"/>
    <mergeCell ref="A1432:M1432"/>
    <mergeCell ref="A1433:E1433"/>
    <mergeCell ref="F1433:J1433"/>
    <mergeCell ref="K1433:M1433"/>
    <mergeCell ref="A1434:E1434"/>
    <mergeCell ref="F1434:J1434"/>
    <mergeCell ref="K1434:M1434"/>
    <mergeCell ref="J1429:K1429"/>
    <mergeCell ref="L1429:M1429"/>
    <mergeCell ref="D1430:E1430"/>
    <mergeCell ref="L1430:M1430"/>
    <mergeCell ref="A1431:M1431"/>
    <mergeCell ref="A1419:M1419"/>
    <mergeCell ref="A1420:A1421"/>
    <mergeCell ref="B1420:G1420"/>
    <mergeCell ref="H1420:M1420"/>
    <mergeCell ref="J1428:K1428"/>
    <mergeCell ref="L1428:M1428"/>
    <mergeCell ref="A1417:B1417"/>
    <mergeCell ref="C1417:G1417"/>
    <mergeCell ref="J1417:M1417"/>
    <mergeCell ref="A1418:B1418"/>
    <mergeCell ref="C1418:G1418"/>
    <mergeCell ref="H1418:I1418"/>
    <mergeCell ref="J1418:M1418"/>
    <mergeCell ref="A1415:B1415"/>
    <mergeCell ref="C1415:G1415"/>
    <mergeCell ref="J1415:M1415"/>
    <mergeCell ref="A1416:B1416"/>
    <mergeCell ref="C1416:G1416"/>
    <mergeCell ref="J1416:M1416"/>
    <mergeCell ref="A1411:M1411"/>
    <mergeCell ref="B1412:E1412"/>
    <mergeCell ref="H1412:J1412"/>
    <mergeCell ref="A1413:M1413"/>
    <mergeCell ref="A1414:M1414"/>
    <mergeCell ref="B1408:C1408"/>
    <mergeCell ref="D1408:E1408"/>
    <mergeCell ref="F1408:G1408"/>
    <mergeCell ref="B1410:I1410"/>
    <mergeCell ref="J1410:M1410"/>
    <mergeCell ref="B1406:C1406"/>
    <mergeCell ref="D1406:E1406"/>
    <mergeCell ref="F1406:G1406"/>
    <mergeCell ref="J1406:K1406"/>
    <mergeCell ref="B1407:C1407"/>
    <mergeCell ref="D1407:E1407"/>
    <mergeCell ref="F1407:G1407"/>
    <mergeCell ref="J1407:K1407"/>
    <mergeCell ref="A1403:G1403"/>
    <mergeCell ref="H1403:M1403"/>
    <mergeCell ref="B1404:C1404"/>
    <mergeCell ref="F1404:G1404"/>
    <mergeCell ref="B1405:C1405"/>
    <mergeCell ref="D1405:E1405"/>
    <mergeCell ref="F1405:G1405"/>
    <mergeCell ref="J1405:K1405"/>
    <mergeCell ref="A1396:F1396"/>
    <mergeCell ref="G1396:M1396"/>
    <mergeCell ref="B1397:M1397"/>
    <mergeCell ref="B1398:M1398"/>
    <mergeCell ref="A1399:C1402"/>
    <mergeCell ref="D1399:I1402"/>
    <mergeCell ref="J1399:M1402"/>
    <mergeCell ref="A1393:E1393"/>
    <mergeCell ref="F1393:J1393"/>
    <mergeCell ref="K1393:M1393"/>
    <mergeCell ref="A1394:M1394"/>
    <mergeCell ref="A1395:E1395"/>
    <mergeCell ref="F1395:J1395"/>
    <mergeCell ref="K1395:M1395"/>
    <mergeCell ref="A1391:E1391"/>
    <mergeCell ref="F1391:J1391"/>
    <mergeCell ref="K1391:M1391"/>
    <mergeCell ref="A1392:E1392"/>
    <mergeCell ref="F1392:J1392"/>
    <mergeCell ref="K1392:M1392"/>
    <mergeCell ref="A1388:M1388"/>
    <mergeCell ref="A1389:E1389"/>
    <mergeCell ref="F1389:J1389"/>
    <mergeCell ref="K1389:M1389"/>
    <mergeCell ref="A1390:E1390"/>
    <mergeCell ref="F1390:J1390"/>
    <mergeCell ref="K1390:M1390"/>
    <mergeCell ref="A1385:M1385"/>
    <mergeCell ref="A1386:E1386"/>
    <mergeCell ref="F1386:J1386"/>
    <mergeCell ref="K1386:M1386"/>
    <mergeCell ref="A1387:E1387"/>
    <mergeCell ref="F1387:J1387"/>
    <mergeCell ref="K1387:M1387"/>
    <mergeCell ref="J1382:K1382"/>
    <mergeCell ref="L1382:M1382"/>
    <mergeCell ref="D1383:E1383"/>
    <mergeCell ref="L1383:M1383"/>
    <mergeCell ref="A1384:M1384"/>
    <mergeCell ref="A1372:M1372"/>
    <mergeCell ref="A1373:A1374"/>
    <mergeCell ref="B1373:G1373"/>
    <mergeCell ref="H1373:M1373"/>
    <mergeCell ref="J1381:K1381"/>
    <mergeCell ref="L1381:M1381"/>
    <mergeCell ref="A1370:B1370"/>
    <mergeCell ref="C1370:G1370"/>
    <mergeCell ref="J1370:M1370"/>
    <mergeCell ref="A1371:B1371"/>
    <mergeCell ref="C1371:G1371"/>
    <mergeCell ref="H1371:I1371"/>
    <mergeCell ref="J1371:M1371"/>
    <mergeCell ref="A1368:B1368"/>
    <mergeCell ref="C1368:G1368"/>
    <mergeCell ref="J1368:M1368"/>
    <mergeCell ref="A1369:B1369"/>
    <mergeCell ref="C1369:G1369"/>
    <mergeCell ref="J1369:M1369"/>
    <mergeCell ref="A1364:M1364"/>
    <mergeCell ref="B1365:E1365"/>
    <mergeCell ref="H1365:J1365"/>
    <mergeCell ref="A1366:M1366"/>
    <mergeCell ref="A1367:M1367"/>
    <mergeCell ref="B1361:C1361"/>
    <mergeCell ref="D1361:E1361"/>
    <mergeCell ref="F1361:G1361"/>
    <mergeCell ref="B1363:I1363"/>
    <mergeCell ref="J1363:M1363"/>
    <mergeCell ref="B1359:C1359"/>
    <mergeCell ref="D1359:E1359"/>
    <mergeCell ref="F1359:G1359"/>
    <mergeCell ref="J1359:K1359"/>
    <mergeCell ref="B1360:C1360"/>
    <mergeCell ref="D1360:E1360"/>
    <mergeCell ref="F1360:G1360"/>
    <mergeCell ref="J1360:K1360"/>
    <mergeCell ref="A1356:G1356"/>
    <mergeCell ref="H1356:M1356"/>
    <mergeCell ref="B1357:C1357"/>
    <mergeCell ref="F1357:G1357"/>
    <mergeCell ref="B1358:C1358"/>
    <mergeCell ref="D1358:E1358"/>
    <mergeCell ref="F1358:G1358"/>
    <mergeCell ref="J1358:K1358"/>
    <mergeCell ref="A1349:F1349"/>
    <mergeCell ref="G1349:M1349"/>
    <mergeCell ref="B1350:M1350"/>
    <mergeCell ref="B1351:M1351"/>
    <mergeCell ref="A1352:C1355"/>
    <mergeCell ref="D1352:I1355"/>
    <mergeCell ref="J1352:M1355"/>
    <mergeCell ref="A1346:E1346"/>
    <mergeCell ref="F1346:J1346"/>
    <mergeCell ref="K1346:M1346"/>
    <mergeCell ref="A1347:M1347"/>
    <mergeCell ref="A1348:E1348"/>
    <mergeCell ref="F1348:J1348"/>
    <mergeCell ref="K1348:M1348"/>
    <mergeCell ref="A1344:E1344"/>
    <mergeCell ref="F1344:J1344"/>
    <mergeCell ref="K1344:M1344"/>
    <mergeCell ref="A1345:E1345"/>
    <mergeCell ref="F1345:J1345"/>
    <mergeCell ref="K1345:M1345"/>
    <mergeCell ref="A1341:M1341"/>
    <mergeCell ref="A1342:E1342"/>
    <mergeCell ref="F1342:J1342"/>
    <mergeCell ref="K1342:M1342"/>
    <mergeCell ref="A1343:E1343"/>
    <mergeCell ref="F1343:J1343"/>
    <mergeCell ref="K1343:M1343"/>
    <mergeCell ref="A1338:M1338"/>
    <mergeCell ref="A1339:E1339"/>
    <mergeCell ref="F1339:J1339"/>
    <mergeCell ref="K1339:M1339"/>
    <mergeCell ref="A1340:E1340"/>
    <mergeCell ref="F1340:J1340"/>
    <mergeCell ref="K1340:M1340"/>
    <mergeCell ref="J1335:K1335"/>
    <mergeCell ref="L1335:M1335"/>
    <mergeCell ref="D1336:E1336"/>
    <mergeCell ref="L1336:M1336"/>
    <mergeCell ref="A1337:M1337"/>
    <mergeCell ref="A1325:M1325"/>
    <mergeCell ref="A1326:A1327"/>
    <mergeCell ref="B1326:G1326"/>
    <mergeCell ref="H1326:M1326"/>
    <mergeCell ref="J1334:K1334"/>
    <mergeCell ref="L1334:M1334"/>
    <mergeCell ref="A1323:B1323"/>
    <mergeCell ref="C1323:G1323"/>
    <mergeCell ref="J1323:M1323"/>
    <mergeCell ref="A1324:B1324"/>
    <mergeCell ref="C1324:G1324"/>
    <mergeCell ref="H1324:I1324"/>
    <mergeCell ref="J1324:M1324"/>
    <mergeCell ref="A1321:B1321"/>
    <mergeCell ref="C1321:G1321"/>
    <mergeCell ref="J1321:M1321"/>
    <mergeCell ref="A1322:B1322"/>
    <mergeCell ref="C1322:G1322"/>
    <mergeCell ref="J1322:M1322"/>
    <mergeCell ref="A1317:M1317"/>
    <mergeCell ref="B1318:E1318"/>
    <mergeCell ref="H1318:J1318"/>
    <mergeCell ref="A1319:M1319"/>
    <mergeCell ref="A1320:M1320"/>
    <mergeCell ref="B1314:C1314"/>
    <mergeCell ref="D1314:E1314"/>
    <mergeCell ref="F1314:G1314"/>
    <mergeCell ref="B1316:I1316"/>
    <mergeCell ref="J1316:M1316"/>
    <mergeCell ref="B1312:C1312"/>
    <mergeCell ref="D1312:E1312"/>
    <mergeCell ref="F1312:G1312"/>
    <mergeCell ref="J1312:K1312"/>
    <mergeCell ref="B1313:C1313"/>
    <mergeCell ref="D1313:E1313"/>
    <mergeCell ref="F1313:G1313"/>
    <mergeCell ref="J1313:K1313"/>
    <mergeCell ref="A1309:G1309"/>
    <mergeCell ref="H1309:M1309"/>
    <mergeCell ref="B1310:C1310"/>
    <mergeCell ref="F1310:G1310"/>
    <mergeCell ref="B1311:C1311"/>
    <mergeCell ref="D1311:E1311"/>
    <mergeCell ref="F1311:G1311"/>
    <mergeCell ref="J1311:K1311"/>
    <mergeCell ref="A1302:F1302"/>
    <mergeCell ref="G1302:M1302"/>
    <mergeCell ref="B1303:M1303"/>
    <mergeCell ref="B1304:M1304"/>
    <mergeCell ref="A1305:C1308"/>
    <mergeCell ref="D1305:I1308"/>
    <mergeCell ref="J1305:M1308"/>
    <mergeCell ref="A1299:E1299"/>
    <mergeCell ref="F1299:J1299"/>
    <mergeCell ref="K1299:M1299"/>
    <mergeCell ref="A1300:M1300"/>
    <mergeCell ref="A1301:E1301"/>
    <mergeCell ref="F1301:J1301"/>
    <mergeCell ref="K1301:M1301"/>
    <mergeCell ref="A1297:E1297"/>
    <mergeCell ref="F1297:J1297"/>
    <mergeCell ref="K1297:M1297"/>
    <mergeCell ref="A1298:E1298"/>
    <mergeCell ref="F1298:J1298"/>
    <mergeCell ref="K1298:M1298"/>
    <mergeCell ref="A1294:M1294"/>
    <mergeCell ref="A1295:E1295"/>
    <mergeCell ref="F1295:J1295"/>
    <mergeCell ref="K1295:M1295"/>
    <mergeCell ref="A1296:E1296"/>
    <mergeCell ref="F1296:J1296"/>
    <mergeCell ref="K1296:M1296"/>
    <mergeCell ref="A1291:M1291"/>
    <mergeCell ref="A1292:E1292"/>
    <mergeCell ref="F1292:J1292"/>
    <mergeCell ref="K1292:M1292"/>
    <mergeCell ref="A1293:E1293"/>
    <mergeCell ref="F1293:J1293"/>
    <mergeCell ref="K1293:M1293"/>
    <mergeCell ref="J1288:K1288"/>
    <mergeCell ref="L1288:M1288"/>
    <mergeCell ref="D1289:E1289"/>
    <mergeCell ref="L1289:M1289"/>
    <mergeCell ref="A1290:M1290"/>
    <mergeCell ref="A1278:M1278"/>
    <mergeCell ref="A1279:A1280"/>
    <mergeCell ref="B1279:G1279"/>
    <mergeCell ref="H1279:M1279"/>
    <mergeCell ref="J1287:K1287"/>
    <mergeCell ref="L1287:M1287"/>
    <mergeCell ref="A1276:B1276"/>
    <mergeCell ref="C1276:G1276"/>
    <mergeCell ref="J1276:M1276"/>
    <mergeCell ref="A1277:B1277"/>
    <mergeCell ref="C1277:G1277"/>
    <mergeCell ref="H1277:I1277"/>
    <mergeCell ref="J1277:M1277"/>
    <mergeCell ref="A1274:B1274"/>
    <mergeCell ref="C1274:G1274"/>
    <mergeCell ref="J1274:M1274"/>
    <mergeCell ref="A1275:B1275"/>
    <mergeCell ref="C1275:G1275"/>
    <mergeCell ref="J1275:M1275"/>
    <mergeCell ref="A1270:M1270"/>
    <mergeCell ref="B1271:E1271"/>
    <mergeCell ref="H1271:J1271"/>
    <mergeCell ref="A1272:M1272"/>
    <mergeCell ref="A1273:M1273"/>
    <mergeCell ref="B1267:C1267"/>
    <mergeCell ref="D1267:E1267"/>
    <mergeCell ref="F1267:G1267"/>
    <mergeCell ref="B1269:I1269"/>
    <mergeCell ref="J1269:M1269"/>
    <mergeCell ref="B1265:C1265"/>
    <mergeCell ref="D1265:E1265"/>
    <mergeCell ref="F1265:G1265"/>
    <mergeCell ref="J1265:K1265"/>
    <mergeCell ref="B1266:C1266"/>
    <mergeCell ref="D1266:E1266"/>
    <mergeCell ref="F1266:G1266"/>
    <mergeCell ref="J1266:K1266"/>
    <mergeCell ref="A1262:G1262"/>
    <mergeCell ref="H1262:M1262"/>
    <mergeCell ref="B1263:C1263"/>
    <mergeCell ref="F1263:G1263"/>
    <mergeCell ref="B1264:C1264"/>
    <mergeCell ref="D1264:E1264"/>
    <mergeCell ref="F1264:G1264"/>
    <mergeCell ref="J1264:K1264"/>
    <mergeCell ref="A1255:F1255"/>
    <mergeCell ref="G1255:M1255"/>
    <mergeCell ref="B1256:M1256"/>
    <mergeCell ref="B1257:M1257"/>
    <mergeCell ref="A1258:C1261"/>
    <mergeCell ref="D1258:I1261"/>
    <mergeCell ref="J1258:M1261"/>
    <mergeCell ref="A1252:E1252"/>
    <mergeCell ref="F1252:J1252"/>
    <mergeCell ref="K1252:M1252"/>
    <mergeCell ref="A1253:M1253"/>
    <mergeCell ref="A1254:E1254"/>
    <mergeCell ref="F1254:J1254"/>
    <mergeCell ref="K1254:M1254"/>
    <mergeCell ref="A1250:E1250"/>
    <mergeCell ref="F1250:J1250"/>
    <mergeCell ref="K1250:M1250"/>
    <mergeCell ref="A1251:E1251"/>
    <mergeCell ref="F1251:J1251"/>
    <mergeCell ref="K1251:M1251"/>
    <mergeCell ref="A1247:M1247"/>
    <mergeCell ref="A1248:E1248"/>
    <mergeCell ref="F1248:J1248"/>
    <mergeCell ref="K1248:M1248"/>
    <mergeCell ref="A1249:E1249"/>
    <mergeCell ref="F1249:J1249"/>
    <mergeCell ref="K1249:M1249"/>
    <mergeCell ref="A1244:M1244"/>
    <mergeCell ref="A1245:E1245"/>
    <mergeCell ref="F1245:J1245"/>
    <mergeCell ref="K1245:M1245"/>
    <mergeCell ref="A1246:E1246"/>
    <mergeCell ref="F1246:J1246"/>
    <mergeCell ref="K1246:M1246"/>
    <mergeCell ref="J1241:K1241"/>
    <mergeCell ref="L1241:M1241"/>
    <mergeCell ref="D1242:E1242"/>
    <mergeCell ref="L1242:M1242"/>
    <mergeCell ref="A1243:M1243"/>
    <mergeCell ref="A1231:M1231"/>
    <mergeCell ref="A1232:A1233"/>
    <mergeCell ref="B1232:G1232"/>
    <mergeCell ref="H1232:M1232"/>
    <mergeCell ref="J1240:K1240"/>
    <mergeCell ref="L1240:M1240"/>
    <mergeCell ref="A1229:B1229"/>
    <mergeCell ref="C1229:G1229"/>
    <mergeCell ref="J1229:M1229"/>
    <mergeCell ref="A1230:B1230"/>
    <mergeCell ref="C1230:G1230"/>
    <mergeCell ref="H1230:I1230"/>
    <mergeCell ref="J1230:M1230"/>
    <mergeCell ref="A1227:B1227"/>
    <mergeCell ref="C1227:G1227"/>
    <mergeCell ref="J1227:M1227"/>
    <mergeCell ref="A1228:B1228"/>
    <mergeCell ref="C1228:G1228"/>
    <mergeCell ref="J1228:M1228"/>
    <mergeCell ref="A1223:M1223"/>
    <mergeCell ref="B1224:E1224"/>
    <mergeCell ref="H1224:J1224"/>
    <mergeCell ref="A1225:M1225"/>
    <mergeCell ref="A1226:M1226"/>
    <mergeCell ref="B1220:C1220"/>
    <mergeCell ref="D1220:E1220"/>
    <mergeCell ref="F1220:G1220"/>
    <mergeCell ref="B1222:I1222"/>
    <mergeCell ref="J1222:M1222"/>
    <mergeCell ref="B1218:C1218"/>
    <mergeCell ref="D1218:E1218"/>
    <mergeCell ref="F1218:G1218"/>
    <mergeCell ref="J1218:K1218"/>
    <mergeCell ref="B1219:C1219"/>
    <mergeCell ref="D1219:E1219"/>
    <mergeCell ref="F1219:G1219"/>
    <mergeCell ref="J1219:K1219"/>
    <mergeCell ref="A1215:G1215"/>
    <mergeCell ref="H1215:M1215"/>
    <mergeCell ref="B1216:C1216"/>
    <mergeCell ref="F1216:G1216"/>
    <mergeCell ref="B1217:C1217"/>
    <mergeCell ref="D1217:E1217"/>
    <mergeCell ref="F1217:G1217"/>
    <mergeCell ref="J1217:K1217"/>
    <mergeCell ref="A1208:F1208"/>
    <mergeCell ref="G1208:M1208"/>
    <mergeCell ref="B1209:M1209"/>
    <mergeCell ref="B1210:M1210"/>
    <mergeCell ref="A1211:C1214"/>
    <mergeCell ref="D1211:I1214"/>
    <mergeCell ref="J1211:M1214"/>
    <mergeCell ref="A1205:E1205"/>
    <mergeCell ref="F1205:J1205"/>
    <mergeCell ref="K1205:M1205"/>
    <mergeCell ref="A1206:M1206"/>
    <mergeCell ref="A1207:E1207"/>
    <mergeCell ref="F1207:J1207"/>
    <mergeCell ref="K1207:M1207"/>
    <mergeCell ref="A1203:E1203"/>
    <mergeCell ref="F1203:J1203"/>
    <mergeCell ref="K1203:M1203"/>
    <mergeCell ref="A1204:E1204"/>
    <mergeCell ref="F1204:J1204"/>
    <mergeCell ref="K1204:M1204"/>
    <mergeCell ref="A1200:M1200"/>
    <mergeCell ref="A1201:E1201"/>
    <mergeCell ref="F1201:J1201"/>
    <mergeCell ref="K1201:M1201"/>
    <mergeCell ref="A1202:E1202"/>
    <mergeCell ref="F1202:J1202"/>
    <mergeCell ref="K1202:M1202"/>
    <mergeCell ref="A1197:M1197"/>
    <mergeCell ref="A1198:E1198"/>
    <mergeCell ref="F1198:J1198"/>
    <mergeCell ref="K1198:M1198"/>
    <mergeCell ref="A1199:E1199"/>
    <mergeCell ref="F1199:J1199"/>
    <mergeCell ref="K1199:M1199"/>
    <mergeCell ref="J1194:K1194"/>
    <mergeCell ref="L1194:M1194"/>
    <mergeCell ref="D1195:E1195"/>
    <mergeCell ref="L1195:M1195"/>
    <mergeCell ref="A1196:M1196"/>
    <mergeCell ref="A1184:M1184"/>
    <mergeCell ref="A1185:A1186"/>
    <mergeCell ref="B1185:G1185"/>
    <mergeCell ref="H1185:M1185"/>
    <mergeCell ref="J1193:K1193"/>
    <mergeCell ref="L1193:M1193"/>
    <mergeCell ref="A1182:B1182"/>
    <mergeCell ref="C1182:G1182"/>
    <mergeCell ref="J1182:M1182"/>
    <mergeCell ref="A1183:B1183"/>
    <mergeCell ref="C1183:G1183"/>
    <mergeCell ref="H1183:I1183"/>
    <mergeCell ref="J1183:M1183"/>
    <mergeCell ref="A1180:B1180"/>
    <mergeCell ref="C1180:G1180"/>
    <mergeCell ref="J1180:M1180"/>
    <mergeCell ref="A1181:B1181"/>
    <mergeCell ref="C1181:G1181"/>
    <mergeCell ref="J1181:M1181"/>
    <mergeCell ref="A1176:M1176"/>
    <mergeCell ref="B1177:E1177"/>
    <mergeCell ref="H1177:J1177"/>
    <mergeCell ref="A1178:M1178"/>
    <mergeCell ref="A1179:M1179"/>
    <mergeCell ref="B1173:C1173"/>
    <mergeCell ref="D1173:E1173"/>
    <mergeCell ref="F1173:G1173"/>
    <mergeCell ref="B1175:I1175"/>
    <mergeCell ref="J1175:M1175"/>
    <mergeCell ref="B1171:C1171"/>
    <mergeCell ref="D1171:E1171"/>
    <mergeCell ref="F1171:G1171"/>
    <mergeCell ref="J1171:K1171"/>
    <mergeCell ref="B1172:C1172"/>
    <mergeCell ref="D1172:E1172"/>
    <mergeCell ref="F1172:G1172"/>
    <mergeCell ref="J1172:K1172"/>
    <mergeCell ref="A1168:G1168"/>
    <mergeCell ref="H1168:M1168"/>
    <mergeCell ref="B1169:C1169"/>
    <mergeCell ref="F1169:G1169"/>
    <mergeCell ref="B1170:C1170"/>
    <mergeCell ref="D1170:E1170"/>
    <mergeCell ref="F1170:G1170"/>
    <mergeCell ref="J1170:K1170"/>
    <mergeCell ref="A1161:F1161"/>
    <mergeCell ref="G1161:M1161"/>
    <mergeCell ref="B1162:M1162"/>
    <mergeCell ref="B1163:M1163"/>
    <mergeCell ref="A1164:C1167"/>
    <mergeCell ref="D1164:I1167"/>
    <mergeCell ref="J1164:M1167"/>
    <mergeCell ref="A1158:E1158"/>
    <mergeCell ref="F1158:J1158"/>
    <mergeCell ref="K1158:M1158"/>
    <mergeCell ref="A1159:M1159"/>
    <mergeCell ref="A1160:E1160"/>
    <mergeCell ref="F1160:J1160"/>
    <mergeCell ref="K1160:M1160"/>
    <mergeCell ref="A1156:E1156"/>
    <mergeCell ref="F1156:J1156"/>
    <mergeCell ref="K1156:M1156"/>
    <mergeCell ref="A1157:E1157"/>
    <mergeCell ref="F1157:J1157"/>
    <mergeCell ref="K1157:M1157"/>
    <mergeCell ref="A1153:M1153"/>
    <mergeCell ref="A1154:E1154"/>
    <mergeCell ref="F1154:J1154"/>
    <mergeCell ref="K1154:M1154"/>
    <mergeCell ref="A1155:E1155"/>
    <mergeCell ref="F1155:J1155"/>
    <mergeCell ref="K1155:M1155"/>
    <mergeCell ref="A1150:M1150"/>
    <mergeCell ref="A1151:E1151"/>
    <mergeCell ref="F1151:J1151"/>
    <mergeCell ref="K1151:M1151"/>
    <mergeCell ref="A1152:E1152"/>
    <mergeCell ref="F1152:J1152"/>
    <mergeCell ref="K1152:M1152"/>
    <mergeCell ref="J1147:K1147"/>
    <mergeCell ref="L1147:M1147"/>
    <mergeCell ref="D1148:E1148"/>
    <mergeCell ref="L1148:M1148"/>
    <mergeCell ref="A1149:M1149"/>
    <mergeCell ref="A1137:M1137"/>
    <mergeCell ref="A1138:A1139"/>
    <mergeCell ref="B1138:G1138"/>
    <mergeCell ref="H1138:M1138"/>
    <mergeCell ref="J1146:K1146"/>
    <mergeCell ref="L1146:M1146"/>
    <mergeCell ref="A1135:B1135"/>
    <mergeCell ref="C1135:G1135"/>
    <mergeCell ref="J1135:M1135"/>
    <mergeCell ref="A1136:B1136"/>
    <mergeCell ref="C1136:G1136"/>
    <mergeCell ref="H1136:I1136"/>
    <mergeCell ref="J1136:M1136"/>
    <mergeCell ref="A1133:B1133"/>
    <mergeCell ref="C1133:G1133"/>
    <mergeCell ref="J1133:M1133"/>
    <mergeCell ref="A1134:B1134"/>
    <mergeCell ref="C1134:G1134"/>
    <mergeCell ref="J1134:M1134"/>
    <mergeCell ref="A1129:M1129"/>
    <mergeCell ref="B1130:E1130"/>
    <mergeCell ref="H1130:J1130"/>
    <mergeCell ref="A1131:M1131"/>
    <mergeCell ref="A1132:M1132"/>
    <mergeCell ref="B1126:C1126"/>
    <mergeCell ref="D1126:E1126"/>
    <mergeCell ref="F1126:G1126"/>
    <mergeCell ref="B1128:I1128"/>
    <mergeCell ref="J1128:M1128"/>
    <mergeCell ref="B1124:C1124"/>
    <mergeCell ref="D1124:E1124"/>
    <mergeCell ref="F1124:G1124"/>
    <mergeCell ref="J1124:K1124"/>
    <mergeCell ref="B1125:C1125"/>
    <mergeCell ref="D1125:E1125"/>
    <mergeCell ref="F1125:G1125"/>
    <mergeCell ref="J1125:K1125"/>
    <mergeCell ref="A1121:G1121"/>
    <mergeCell ref="H1121:M1121"/>
    <mergeCell ref="B1122:C1122"/>
    <mergeCell ref="F1122:G1122"/>
    <mergeCell ref="B1123:C1123"/>
    <mergeCell ref="D1123:E1123"/>
    <mergeCell ref="F1123:G1123"/>
    <mergeCell ref="J1123:K1123"/>
    <mergeCell ref="A1114:F1114"/>
    <mergeCell ref="G1114:M1114"/>
    <mergeCell ref="B1115:M1115"/>
    <mergeCell ref="B1116:M1116"/>
    <mergeCell ref="A1117:C1120"/>
    <mergeCell ref="D1117:I1120"/>
    <mergeCell ref="J1117:M1120"/>
    <mergeCell ref="A1111:E1111"/>
    <mergeCell ref="F1111:J1111"/>
    <mergeCell ref="K1111:M1111"/>
    <mergeCell ref="A1112:M1112"/>
    <mergeCell ref="A1113:E1113"/>
    <mergeCell ref="F1113:J1113"/>
    <mergeCell ref="K1113:M1113"/>
    <mergeCell ref="A1109:E1109"/>
    <mergeCell ref="F1109:J1109"/>
    <mergeCell ref="K1109:M1109"/>
    <mergeCell ref="A1110:E1110"/>
    <mergeCell ref="F1110:J1110"/>
    <mergeCell ref="K1110:M1110"/>
    <mergeCell ref="A1106:M1106"/>
    <mergeCell ref="A1107:E1107"/>
    <mergeCell ref="F1107:J1107"/>
    <mergeCell ref="K1107:M1107"/>
    <mergeCell ref="A1108:E1108"/>
    <mergeCell ref="F1108:J1108"/>
    <mergeCell ref="K1108:M1108"/>
    <mergeCell ref="A1103:M1103"/>
    <mergeCell ref="A1104:E1104"/>
    <mergeCell ref="F1104:J1104"/>
    <mergeCell ref="K1104:M1104"/>
    <mergeCell ref="A1105:E1105"/>
    <mergeCell ref="F1105:J1105"/>
    <mergeCell ref="K1105:M1105"/>
    <mergeCell ref="J1100:K1100"/>
    <mergeCell ref="L1100:M1100"/>
    <mergeCell ref="D1101:E1101"/>
    <mergeCell ref="L1101:M1101"/>
    <mergeCell ref="A1102:M1102"/>
    <mergeCell ref="A1090:M1090"/>
    <mergeCell ref="A1091:A1092"/>
    <mergeCell ref="B1091:G1091"/>
    <mergeCell ref="H1091:M1091"/>
    <mergeCell ref="J1099:K1099"/>
    <mergeCell ref="L1099:M1099"/>
    <mergeCell ref="A1088:B1088"/>
    <mergeCell ref="C1088:G1088"/>
    <mergeCell ref="J1088:M1088"/>
    <mergeCell ref="A1089:B1089"/>
    <mergeCell ref="C1089:G1089"/>
    <mergeCell ref="H1089:I1089"/>
    <mergeCell ref="J1089:M1089"/>
    <mergeCell ref="A1086:B1086"/>
    <mergeCell ref="C1086:G1086"/>
    <mergeCell ref="J1086:M1086"/>
    <mergeCell ref="A1087:B1087"/>
    <mergeCell ref="C1087:G1087"/>
    <mergeCell ref="J1087:M1087"/>
    <mergeCell ref="A1082:M1082"/>
    <mergeCell ref="B1083:E1083"/>
    <mergeCell ref="H1083:J1083"/>
    <mergeCell ref="A1084:M1084"/>
    <mergeCell ref="A1085:M1085"/>
    <mergeCell ref="B1079:C1079"/>
    <mergeCell ref="D1079:E1079"/>
    <mergeCell ref="F1079:G1079"/>
    <mergeCell ref="B1081:I1081"/>
    <mergeCell ref="J1081:M1081"/>
    <mergeCell ref="B1077:C1077"/>
    <mergeCell ref="D1077:E1077"/>
    <mergeCell ref="F1077:G1077"/>
    <mergeCell ref="J1077:K1077"/>
    <mergeCell ref="B1078:C1078"/>
    <mergeCell ref="D1078:E1078"/>
    <mergeCell ref="F1078:G1078"/>
    <mergeCell ref="J1078:K1078"/>
    <mergeCell ref="A1074:G1074"/>
    <mergeCell ref="H1074:M1074"/>
    <mergeCell ref="B1075:C1075"/>
    <mergeCell ref="F1075:G1075"/>
    <mergeCell ref="B1076:C1076"/>
    <mergeCell ref="D1076:E1076"/>
    <mergeCell ref="F1076:G1076"/>
    <mergeCell ref="J1076:K1076"/>
    <mergeCell ref="A1067:F1067"/>
    <mergeCell ref="G1067:M1067"/>
    <mergeCell ref="B1068:M1068"/>
    <mergeCell ref="B1069:M1069"/>
    <mergeCell ref="A1070:C1073"/>
    <mergeCell ref="D1070:I1073"/>
    <mergeCell ref="J1070:M1073"/>
    <mergeCell ref="A1064:E1064"/>
    <mergeCell ref="F1064:J1064"/>
    <mergeCell ref="K1064:M1064"/>
    <mergeCell ref="A1065:M1065"/>
    <mergeCell ref="A1066:E1066"/>
    <mergeCell ref="F1066:J1066"/>
    <mergeCell ref="K1066:M1066"/>
    <mergeCell ref="A1062:E1062"/>
    <mergeCell ref="F1062:J1062"/>
    <mergeCell ref="K1062:M1062"/>
    <mergeCell ref="A1063:E1063"/>
    <mergeCell ref="F1063:J1063"/>
    <mergeCell ref="K1063:M1063"/>
    <mergeCell ref="A1059:M1059"/>
    <mergeCell ref="A1060:E1060"/>
    <mergeCell ref="F1060:J1060"/>
    <mergeCell ref="K1060:M1060"/>
    <mergeCell ref="A1061:E1061"/>
    <mergeCell ref="F1061:J1061"/>
    <mergeCell ref="K1061:M1061"/>
    <mergeCell ref="A1056:M1056"/>
    <mergeCell ref="A1057:E1057"/>
    <mergeCell ref="F1057:J1057"/>
    <mergeCell ref="K1057:M1057"/>
    <mergeCell ref="A1058:E1058"/>
    <mergeCell ref="F1058:J1058"/>
    <mergeCell ref="K1058:M1058"/>
    <mergeCell ref="J1053:K1053"/>
    <mergeCell ref="L1053:M1053"/>
    <mergeCell ref="D1054:E1054"/>
    <mergeCell ref="L1054:M1054"/>
    <mergeCell ref="A1055:M1055"/>
    <mergeCell ref="A1043:M1043"/>
    <mergeCell ref="A1044:A1045"/>
    <mergeCell ref="B1044:G1044"/>
    <mergeCell ref="H1044:M1044"/>
    <mergeCell ref="J1052:K1052"/>
    <mergeCell ref="L1052:M1052"/>
    <mergeCell ref="A1041:B1041"/>
    <mergeCell ref="C1041:G1041"/>
    <mergeCell ref="J1041:M1041"/>
    <mergeCell ref="A1042:B1042"/>
    <mergeCell ref="C1042:G1042"/>
    <mergeCell ref="H1042:I1042"/>
    <mergeCell ref="J1042:M1042"/>
    <mergeCell ref="A1039:B1039"/>
    <mergeCell ref="C1039:G1039"/>
    <mergeCell ref="J1039:M1039"/>
    <mergeCell ref="A1040:B1040"/>
    <mergeCell ref="C1040:G1040"/>
    <mergeCell ref="J1040:M1040"/>
    <mergeCell ref="A1035:M1035"/>
    <mergeCell ref="B1036:E1036"/>
    <mergeCell ref="H1036:J1036"/>
    <mergeCell ref="A1037:M1037"/>
    <mergeCell ref="A1038:M1038"/>
    <mergeCell ref="B1032:C1032"/>
    <mergeCell ref="D1032:E1032"/>
    <mergeCell ref="F1032:G1032"/>
    <mergeCell ref="B1034:I1034"/>
    <mergeCell ref="J1034:M1034"/>
    <mergeCell ref="B1030:C1030"/>
    <mergeCell ref="D1030:E1030"/>
    <mergeCell ref="F1030:G1030"/>
    <mergeCell ref="J1030:K1030"/>
    <mergeCell ref="B1031:C1031"/>
    <mergeCell ref="D1031:E1031"/>
    <mergeCell ref="F1031:G1031"/>
    <mergeCell ref="J1031:K1031"/>
    <mergeCell ref="A1027:G1027"/>
    <mergeCell ref="H1027:M1027"/>
    <mergeCell ref="B1028:C1028"/>
    <mergeCell ref="F1028:G1028"/>
    <mergeCell ref="B1029:C1029"/>
    <mergeCell ref="D1029:E1029"/>
    <mergeCell ref="F1029:G1029"/>
    <mergeCell ref="J1029:K1029"/>
    <mergeCell ref="A1020:F1020"/>
    <mergeCell ref="G1020:M1020"/>
    <mergeCell ref="B1021:M1021"/>
    <mergeCell ref="B1022:M1022"/>
    <mergeCell ref="A1023:C1026"/>
    <mergeCell ref="D1023:I1026"/>
    <mergeCell ref="J1023:M1026"/>
    <mergeCell ref="A1017:E1017"/>
    <mergeCell ref="F1017:J1017"/>
    <mergeCell ref="K1017:M1017"/>
    <mergeCell ref="A1018:M1018"/>
    <mergeCell ref="A1019:E1019"/>
    <mergeCell ref="F1019:J1019"/>
    <mergeCell ref="K1019:M1019"/>
    <mergeCell ref="A1015:E1015"/>
    <mergeCell ref="F1015:J1015"/>
    <mergeCell ref="K1015:M1015"/>
    <mergeCell ref="A1016:E1016"/>
    <mergeCell ref="F1016:J1016"/>
    <mergeCell ref="K1016:M1016"/>
    <mergeCell ref="A1012:M1012"/>
    <mergeCell ref="A1013:E1013"/>
    <mergeCell ref="F1013:J1013"/>
    <mergeCell ref="K1013:M1013"/>
    <mergeCell ref="A1014:E1014"/>
    <mergeCell ref="F1014:J1014"/>
    <mergeCell ref="K1014:M1014"/>
    <mergeCell ref="A1009:M1009"/>
    <mergeCell ref="A1010:E1010"/>
    <mergeCell ref="F1010:J1010"/>
    <mergeCell ref="K1010:M1010"/>
    <mergeCell ref="A1011:E1011"/>
    <mergeCell ref="F1011:J1011"/>
    <mergeCell ref="K1011:M1011"/>
    <mergeCell ref="J1006:K1006"/>
    <mergeCell ref="L1006:M1006"/>
    <mergeCell ref="D1007:E1007"/>
    <mergeCell ref="L1007:M1007"/>
    <mergeCell ref="A1008:M1008"/>
    <mergeCell ref="A996:M996"/>
    <mergeCell ref="A997:A998"/>
    <mergeCell ref="B997:G997"/>
    <mergeCell ref="H997:M997"/>
    <mergeCell ref="J1005:K1005"/>
    <mergeCell ref="L1005:M1005"/>
    <mergeCell ref="A994:B994"/>
    <mergeCell ref="C994:G994"/>
    <mergeCell ref="J994:M994"/>
    <mergeCell ref="A995:B995"/>
    <mergeCell ref="C995:G995"/>
    <mergeCell ref="H995:I995"/>
    <mergeCell ref="J995:M995"/>
    <mergeCell ref="A992:B992"/>
    <mergeCell ref="C992:G992"/>
    <mergeCell ref="J992:M992"/>
    <mergeCell ref="A993:B993"/>
    <mergeCell ref="C993:G993"/>
    <mergeCell ref="J993:M993"/>
    <mergeCell ref="A988:M988"/>
    <mergeCell ref="B989:E989"/>
    <mergeCell ref="H989:J989"/>
    <mergeCell ref="A990:M990"/>
    <mergeCell ref="A991:M991"/>
    <mergeCell ref="B985:C985"/>
    <mergeCell ref="D985:E985"/>
    <mergeCell ref="F985:G985"/>
    <mergeCell ref="B987:I987"/>
    <mergeCell ref="J987:M987"/>
    <mergeCell ref="B983:C983"/>
    <mergeCell ref="D983:E983"/>
    <mergeCell ref="F983:G983"/>
    <mergeCell ref="J983:K983"/>
    <mergeCell ref="B984:C984"/>
    <mergeCell ref="D984:E984"/>
    <mergeCell ref="F984:G984"/>
    <mergeCell ref="J984:K984"/>
    <mergeCell ref="A980:G980"/>
    <mergeCell ref="H980:M980"/>
    <mergeCell ref="B981:C981"/>
    <mergeCell ref="F981:G981"/>
    <mergeCell ref="B982:C982"/>
    <mergeCell ref="D982:E982"/>
    <mergeCell ref="F982:G982"/>
    <mergeCell ref="J982:K982"/>
    <mergeCell ref="A973:F973"/>
    <mergeCell ref="G973:M973"/>
    <mergeCell ref="B974:M974"/>
    <mergeCell ref="B975:M975"/>
    <mergeCell ref="A976:C979"/>
    <mergeCell ref="D976:I979"/>
    <mergeCell ref="J976:M979"/>
    <mergeCell ref="A970:E970"/>
    <mergeCell ref="F970:J970"/>
    <mergeCell ref="K970:M970"/>
    <mergeCell ref="A971:M971"/>
    <mergeCell ref="A972:E972"/>
    <mergeCell ref="F972:J972"/>
    <mergeCell ref="K972:M972"/>
    <mergeCell ref="A968:E968"/>
    <mergeCell ref="F968:J968"/>
    <mergeCell ref="K968:M968"/>
    <mergeCell ref="A969:E969"/>
    <mergeCell ref="F969:J969"/>
    <mergeCell ref="K969:M969"/>
    <mergeCell ref="A965:M965"/>
    <mergeCell ref="A966:E966"/>
    <mergeCell ref="F966:J966"/>
    <mergeCell ref="K966:M966"/>
    <mergeCell ref="A967:E967"/>
    <mergeCell ref="F967:J967"/>
    <mergeCell ref="K967:M967"/>
    <mergeCell ref="A962:M962"/>
    <mergeCell ref="A963:E963"/>
    <mergeCell ref="F963:J963"/>
    <mergeCell ref="K963:M963"/>
    <mergeCell ref="A964:E964"/>
    <mergeCell ref="F964:J964"/>
    <mergeCell ref="K964:M964"/>
    <mergeCell ref="J959:K959"/>
    <mergeCell ref="L959:M959"/>
    <mergeCell ref="D960:E960"/>
    <mergeCell ref="L960:M960"/>
    <mergeCell ref="A961:M961"/>
    <mergeCell ref="A949:M949"/>
    <mergeCell ref="A950:A951"/>
    <mergeCell ref="B950:G950"/>
    <mergeCell ref="H950:M950"/>
    <mergeCell ref="J958:K958"/>
    <mergeCell ref="L958:M958"/>
    <mergeCell ref="A947:B947"/>
    <mergeCell ref="C947:G947"/>
    <mergeCell ref="J947:M947"/>
    <mergeCell ref="A948:B948"/>
    <mergeCell ref="C948:G948"/>
    <mergeCell ref="H948:I948"/>
    <mergeCell ref="J948:M948"/>
    <mergeCell ref="A945:B945"/>
    <mergeCell ref="C945:G945"/>
    <mergeCell ref="J945:M945"/>
    <mergeCell ref="A946:B946"/>
    <mergeCell ref="C946:G946"/>
    <mergeCell ref="J946:M946"/>
    <mergeCell ref="A941:M941"/>
    <mergeCell ref="B942:E942"/>
    <mergeCell ref="H942:J942"/>
    <mergeCell ref="A943:M943"/>
    <mergeCell ref="A944:M944"/>
    <mergeCell ref="B938:C938"/>
    <mergeCell ref="D938:E938"/>
    <mergeCell ref="F938:G938"/>
    <mergeCell ref="B940:I940"/>
    <mergeCell ref="J940:M940"/>
    <mergeCell ref="B936:C936"/>
    <mergeCell ref="D936:E936"/>
    <mergeCell ref="F936:G936"/>
    <mergeCell ref="J936:K936"/>
    <mergeCell ref="B937:C937"/>
    <mergeCell ref="D937:E937"/>
    <mergeCell ref="F937:G937"/>
    <mergeCell ref="J937:K937"/>
    <mergeCell ref="A933:G933"/>
    <mergeCell ref="H933:M933"/>
    <mergeCell ref="B934:C934"/>
    <mergeCell ref="F934:G934"/>
    <mergeCell ref="B935:C935"/>
    <mergeCell ref="D935:E935"/>
    <mergeCell ref="F935:G935"/>
    <mergeCell ref="J935:K935"/>
    <mergeCell ref="A926:F926"/>
    <mergeCell ref="G926:M926"/>
    <mergeCell ref="B927:M927"/>
    <mergeCell ref="B928:M928"/>
    <mergeCell ref="A929:C932"/>
    <mergeCell ref="D929:I932"/>
    <mergeCell ref="J929:M932"/>
    <mergeCell ref="A923:E923"/>
    <mergeCell ref="F923:J923"/>
    <mergeCell ref="K923:M923"/>
    <mergeCell ref="A924:M924"/>
    <mergeCell ref="A925:E925"/>
    <mergeCell ref="F925:J925"/>
    <mergeCell ref="K925:M925"/>
    <mergeCell ref="A921:E921"/>
    <mergeCell ref="F921:J921"/>
    <mergeCell ref="K921:M921"/>
    <mergeCell ref="A922:E922"/>
    <mergeCell ref="F922:J922"/>
    <mergeCell ref="K922:M922"/>
    <mergeCell ref="A918:M918"/>
    <mergeCell ref="A919:E919"/>
    <mergeCell ref="F919:J919"/>
    <mergeCell ref="K919:M919"/>
    <mergeCell ref="A920:E920"/>
    <mergeCell ref="F920:J920"/>
    <mergeCell ref="K920:M920"/>
    <mergeCell ref="A915:M915"/>
    <mergeCell ref="A916:E916"/>
    <mergeCell ref="F916:J916"/>
    <mergeCell ref="K916:M916"/>
    <mergeCell ref="A917:E917"/>
    <mergeCell ref="F917:J917"/>
    <mergeCell ref="K917:M917"/>
    <mergeCell ref="J912:K912"/>
    <mergeCell ref="L912:M912"/>
    <mergeCell ref="D913:E913"/>
    <mergeCell ref="L913:M913"/>
    <mergeCell ref="A914:M914"/>
    <mergeCell ref="A902:M902"/>
    <mergeCell ref="A903:A904"/>
    <mergeCell ref="B903:G903"/>
    <mergeCell ref="H903:M903"/>
    <mergeCell ref="J911:K911"/>
    <mergeCell ref="L911:M911"/>
    <mergeCell ref="A900:B900"/>
    <mergeCell ref="C900:G900"/>
    <mergeCell ref="J900:M900"/>
    <mergeCell ref="A901:B901"/>
    <mergeCell ref="C901:G901"/>
    <mergeCell ref="H901:I901"/>
    <mergeCell ref="J901:M901"/>
    <mergeCell ref="A898:B898"/>
    <mergeCell ref="C898:G898"/>
    <mergeCell ref="J898:M898"/>
    <mergeCell ref="A899:B899"/>
    <mergeCell ref="C899:G899"/>
    <mergeCell ref="J899:M899"/>
    <mergeCell ref="A894:M894"/>
    <mergeCell ref="B895:E895"/>
    <mergeCell ref="H895:J895"/>
    <mergeCell ref="A896:M896"/>
    <mergeCell ref="A897:M897"/>
    <mergeCell ref="B891:C891"/>
    <mergeCell ref="D891:E891"/>
    <mergeCell ref="F891:G891"/>
    <mergeCell ref="B893:I893"/>
    <mergeCell ref="J893:M893"/>
    <mergeCell ref="B889:C889"/>
    <mergeCell ref="D889:E889"/>
    <mergeCell ref="F889:G889"/>
    <mergeCell ref="J889:K889"/>
    <mergeCell ref="B890:C890"/>
    <mergeCell ref="D890:E890"/>
    <mergeCell ref="F890:G890"/>
    <mergeCell ref="J890:K890"/>
    <mergeCell ref="A886:G886"/>
    <mergeCell ref="H886:M886"/>
    <mergeCell ref="B887:C887"/>
    <mergeCell ref="F887:G887"/>
    <mergeCell ref="B888:C888"/>
    <mergeCell ref="D888:E888"/>
    <mergeCell ref="F888:G888"/>
    <mergeCell ref="J888:K888"/>
    <mergeCell ref="A879:F879"/>
    <mergeCell ref="G879:M879"/>
    <mergeCell ref="B880:M880"/>
    <mergeCell ref="B881:M881"/>
    <mergeCell ref="A882:C885"/>
    <mergeCell ref="D882:I885"/>
    <mergeCell ref="J882:M885"/>
    <mergeCell ref="A876:E876"/>
    <mergeCell ref="F876:J876"/>
    <mergeCell ref="K876:M876"/>
    <mergeCell ref="A877:M877"/>
    <mergeCell ref="A878:E878"/>
    <mergeCell ref="F878:J878"/>
    <mergeCell ref="K878:M878"/>
    <mergeCell ref="A874:E874"/>
    <mergeCell ref="F874:J874"/>
    <mergeCell ref="K874:M874"/>
    <mergeCell ref="A875:E875"/>
    <mergeCell ref="F875:J875"/>
    <mergeCell ref="K875:M875"/>
    <mergeCell ref="A871:M871"/>
    <mergeCell ref="A872:E872"/>
    <mergeCell ref="F872:J872"/>
    <mergeCell ref="K872:M872"/>
    <mergeCell ref="A873:E873"/>
    <mergeCell ref="F873:J873"/>
    <mergeCell ref="K873:M873"/>
    <mergeCell ref="A868:M868"/>
    <mergeCell ref="A869:E869"/>
    <mergeCell ref="F869:J869"/>
    <mergeCell ref="K869:M869"/>
    <mergeCell ref="A870:E870"/>
    <mergeCell ref="F870:J870"/>
    <mergeCell ref="K870:M870"/>
    <mergeCell ref="J865:K865"/>
    <mergeCell ref="L865:M865"/>
    <mergeCell ref="D866:E866"/>
    <mergeCell ref="L866:M866"/>
    <mergeCell ref="A867:M867"/>
    <mergeCell ref="A855:M855"/>
    <mergeCell ref="A856:A857"/>
    <mergeCell ref="B856:G856"/>
    <mergeCell ref="H856:M856"/>
    <mergeCell ref="J864:K864"/>
    <mergeCell ref="L864:M864"/>
    <mergeCell ref="A853:B853"/>
    <mergeCell ref="C853:G853"/>
    <mergeCell ref="J853:M853"/>
    <mergeCell ref="A854:B854"/>
    <mergeCell ref="C854:G854"/>
    <mergeCell ref="H854:I854"/>
    <mergeCell ref="J854:M854"/>
    <mergeCell ref="A851:B851"/>
    <mergeCell ref="C851:G851"/>
    <mergeCell ref="J851:M851"/>
    <mergeCell ref="A852:B852"/>
    <mergeCell ref="C852:G852"/>
    <mergeCell ref="J852:M852"/>
    <mergeCell ref="A847:M847"/>
    <mergeCell ref="B848:E848"/>
    <mergeCell ref="H848:J848"/>
    <mergeCell ref="A849:M849"/>
    <mergeCell ref="A850:M850"/>
    <mergeCell ref="B844:C844"/>
    <mergeCell ref="D844:E844"/>
    <mergeCell ref="F844:G844"/>
    <mergeCell ref="B846:I846"/>
    <mergeCell ref="J846:M846"/>
    <mergeCell ref="B842:C842"/>
    <mergeCell ref="D842:E842"/>
    <mergeCell ref="F842:G842"/>
    <mergeCell ref="J842:K842"/>
    <mergeCell ref="B843:C843"/>
    <mergeCell ref="D843:E843"/>
    <mergeCell ref="F843:G843"/>
    <mergeCell ref="J843:K843"/>
    <mergeCell ref="A839:G839"/>
    <mergeCell ref="H839:M839"/>
    <mergeCell ref="B840:C840"/>
    <mergeCell ref="F840:G840"/>
    <mergeCell ref="B841:C841"/>
    <mergeCell ref="D841:E841"/>
    <mergeCell ref="F841:G841"/>
    <mergeCell ref="J841:K841"/>
    <mergeCell ref="A832:F832"/>
    <mergeCell ref="G832:M832"/>
    <mergeCell ref="B833:M833"/>
    <mergeCell ref="B834:M834"/>
    <mergeCell ref="A835:C838"/>
    <mergeCell ref="D835:I838"/>
    <mergeCell ref="J835:M838"/>
    <mergeCell ref="A829:E829"/>
    <mergeCell ref="F829:J829"/>
    <mergeCell ref="K829:M829"/>
    <mergeCell ref="A830:M830"/>
    <mergeCell ref="A831:E831"/>
    <mergeCell ref="F831:J831"/>
    <mergeCell ref="K831:M831"/>
    <mergeCell ref="A827:E827"/>
    <mergeCell ref="F827:J827"/>
    <mergeCell ref="K827:M827"/>
    <mergeCell ref="A828:E828"/>
    <mergeCell ref="F828:J828"/>
    <mergeCell ref="K828:M828"/>
    <mergeCell ref="A824:M824"/>
    <mergeCell ref="A825:E825"/>
    <mergeCell ref="F825:J825"/>
    <mergeCell ref="K825:M825"/>
    <mergeCell ref="A826:E826"/>
    <mergeCell ref="F826:J826"/>
    <mergeCell ref="K826:M826"/>
    <mergeCell ref="A821:M821"/>
    <mergeCell ref="A822:E822"/>
    <mergeCell ref="F822:J822"/>
    <mergeCell ref="K822:M822"/>
    <mergeCell ref="A823:E823"/>
    <mergeCell ref="F823:J823"/>
    <mergeCell ref="K823:M823"/>
    <mergeCell ref="J818:K818"/>
    <mergeCell ref="L818:M818"/>
    <mergeCell ref="D819:E819"/>
    <mergeCell ref="L819:M819"/>
    <mergeCell ref="A820:M820"/>
    <mergeCell ref="A808:M808"/>
    <mergeCell ref="A809:A810"/>
    <mergeCell ref="B809:G809"/>
    <mergeCell ref="H809:M809"/>
    <mergeCell ref="J817:K817"/>
    <mergeCell ref="L817:M817"/>
    <mergeCell ref="A806:B806"/>
    <mergeCell ref="C806:G806"/>
    <mergeCell ref="J806:M806"/>
    <mergeCell ref="A807:B807"/>
    <mergeCell ref="C807:G807"/>
    <mergeCell ref="H807:I807"/>
    <mergeCell ref="J807:M807"/>
    <mergeCell ref="A804:B804"/>
    <mergeCell ref="C804:G804"/>
    <mergeCell ref="J804:M804"/>
    <mergeCell ref="A805:B805"/>
    <mergeCell ref="C805:G805"/>
    <mergeCell ref="J805:M805"/>
    <mergeCell ref="A800:M800"/>
    <mergeCell ref="B801:E801"/>
    <mergeCell ref="H801:J801"/>
    <mergeCell ref="A802:M802"/>
    <mergeCell ref="A803:M803"/>
    <mergeCell ref="B797:C797"/>
    <mergeCell ref="D797:E797"/>
    <mergeCell ref="F797:G797"/>
    <mergeCell ref="B799:I799"/>
    <mergeCell ref="J799:M799"/>
    <mergeCell ref="B795:C795"/>
    <mergeCell ref="D795:E795"/>
    <mergeCell ref="F795:G795"/>
    <mergeCell ref="J795:K795"/>
    <mergeCell ref="B796:C796"/>
    <mergeCell ref="D796:E796"/>
    <mergeCell ref="F796:G796"/>
    <mergeCell ref="J796:K796"/>
    <mergeCell ref="A792:G792"/>
    <mergeCell ref="H792:M792"/>
    <mergeCell ref="B793:C793"/>
    <mergeCell ref="F793:G793"/>
    <mergeCell ref="B794:C794"/>
    <mergeCell ref="D794:E794"/>
    <mergeCell ref="F794:G794"/>
    <mergeCell ref="J794:K794"/>
    <mergeCell ref="A785:F785"/>
    <mergeCell ref="G785:M785"/>
    <mergeCell ref="B786:M786"/>
    <mergeCell ref="B787:M787"/>
    <mergeCell ref="A788:C791"/>
    <mergeCell ref="D788:I791"/>
    <mergeCell ref="J788:M791"/>
    <mergeCell ref="A782:E782"/>
    <mergeCell ref="F782:J782"/>
    <mergeCell ref="K782:M782"/>
    <mergeCell ref="A783:M783"/>
    <mergeCell ref="A784:E784"/>
    <mergeCell ref="F784:J784"/>
    <mergeCell ref="K784:M784"/>
    <mergeCell ref="A780:E780"/>
    <mergeCell ref="F780:J780"/>
    <mergeCell ref="K780:M780"/>
    <mergeCell ref="A781:E781"/>
    <mergeCell ref="F781:J781"/>
    <mergeCell ref="K781:M781"/>
    <mergeCell ref="A777:M777"/>
    <mergeCell ref="A778:E778"/>
    <mergeCell ref="F778:J778"/>
    <mergeCell ref="K778:M778"/>
    <mergeCell ref="A779:E779"/>
    <mergeCell ref="F779:J779"/>
    <mergeCell ref="K779:M779"/>
    <mergeCell ref="A774:M774"/>
    <mergeCell ref="A775:E775"/>
    <mergeCell ref="F775:J775"/>
    <mergeCell ref="K775:M775"/>
    <mergeCell ref="A776:E776"/>
    <mergeCell ref="F776:J776"/>
    <mergeCell ref="K776:M776"/>
    <mergeCell ref="J771:K771"/>
    <mergeCell ref="L771:M771"/>
    <mergeCell ref="D772:E772"/>
    <mergeCell ref="L772:M772"/>
    <mergeCell ref="A773:M773"/>
    <mergeCell ref="A761:M761"/>
    <mergeCell ref="A762:A763"/>
    <mergeCell ref="B762:G762"/>
    <mergeCell ref="H762:M762"/>
    <mergeCell ref="J770:K770"/>
    <mergeCell ref="L770:M770"/>
    <mergeCell ref="A759:B759"/>
    <mergeCell ref="C759:G759"/>
    <mergeCell ref="J759:M759"/>
    <mergeCell ref="A760:B760"/>
    <mergeCell ref="C760:G760"/>
    <mergeCell ref="H760:I760"/>
    <mergeCell ref="J760:M760"/>
    <mergeCell ref="A757:B757"/>
    <mergeCell ref="C757:G757"/>
    <mergeCell ref="J757:M757"/>
    <mergeCell ref="A758:B758"/>
    <mergeCell ref="C758:G758"/>
    <mergeCell ref="J758:M758"/>
    <mergeCell ref="A753:M753"/>
    <mergeCell ref="B754:E754"/>
    <mergeCell ref="H754:J754"/>
    <mergeCell ref="A755:M755"/>
    <mergeCell ref="A756:M756"/>
    <mergeCell ref="B750:C750"/>
    <mergeCell ref="D750:E750"/>
    <mergeCell ref="F750:G750"/>
    <mergeCell ref="B752:I752"/>
    <mergeCell ref="J752:M752"/>
    <mergeCell ref="B748:C748"/>
    <mergeCell ref="D748:E748"/>
    <mergeCell ref="F748:G748"/>
    <mergeCell ref="J748:K748"/>
    <mergeCell ref="B749:C749"/>
    <mergeCell ref="D749:E749"/>
    <mergeCell ref="F749:G749"/>
    <mergeCell ref="J749:K749"/>
    <mergeCell ref="A745:G745"/>
    <mergeCell ref="H745:M745"/>
    <mergeCell ref="B746:C746"/>
    <mergeCell ref="F746:G746"/>
    <mergeCell ref="B747:C747"/>
    <mergeCell ref="D747:E747"/>
    <mergeCell ref="F747:G747"/>
    <mergeCell ref="J747:K747"/>
    <mergeCell ref="A738:F738"/>
    <mergeCell ref="G738:M738"/>
    <mergeCell ref="B739:M739"/>
    <mergeCell ref="B740:M740"/>
    <mergeCell ref="A741:C744"/>
    <mergeCell ref="D741:I744"/>
    <mergeCell ref="J741:M744"/>
    <mergeCell ref="A735:E735"/>
    <mergeCell ref="F735:J735"/>
    <mergeCell ref="K735:M735"/>
    <mergeCell ref="A736:M736"/>
    <mergeCell ref="A737:E737"/>
    <mergeCell ref="F737:J737"/>
    <mergeCell ref="K737:M737"/>
    <mergeCell ref="A733:E733"/>
    <mergeCell ref="F733:J733"/>
    <mergeCell ref="K733:M733"/>
    <mergeCell ref="A734:E734"/>
    <mergeCell ref="F734:J734"/>
    <mergeCell ref="K734:M734"/>
    <mergeCell ref="A730:M730"/>
    <mergeCell ref="A731:E731"/>
    <mergeCell ref="F731:J731"/>
    <mergeCell ref="K731:M731"/>
    <mergeCell ref="A732:E732"/>
    <mergeCell ref="F732:J732"/>
    <mergeCell ref="K732:M732"/>
    <mergeCell ref="A727:M727"/>
    <mergeCell ref="A728:E728"/>
    <mergeCell ref="F728:J728"/>
    <mergeCell ref="K728:M728"/>
    <mergeCell ref="A729:E729"/>
    <mergeCell ref="F729:J729"/>
    <mergeCell ref="K729:M729"/>
    <mergeCell ref="J724:K724"/>
    <mergeCell ref="L724:M724"/>
    <mergeCell ref="D725:E725"/>
    <mergeCell ref="L725:M725"/>
    <mergeCell ref="A726:M726"/>
    <mergeCell ref="A714:M714"/>
    <mergeCell ref="A715:A716"/>
    <mergeCell ref="B715:G715"/>
    <mergeCell ref="H715:M715"/>
    <mergeCell ref="J723:K723"/>
    <mergeCell ref="L723:M723"/>
    <mergeCell ref="A712:B712"/>
    <mergeCell ref="C712:G712"/>
    <mergeCell ref="J712:M712"/>
    <mergeCell ref="A713:B713"/>
    <mergeCell ref="C713:G713"/>
    <mergeCell ref="H713:I713"/>
    <mergeCell ref="J713:M713"/>
    <mergeCell ref="A710:B710"/>
    <mergeCell ref="C710:G710"/>
    <mergeCell ref="J710:M710"/>
    <mergeCell ref="A711:B711"/>
    <mergeCell ref="C711:G711"/>
    <mergeCell ref="J711:M711"/>
    <mergeCell ref="A706:M706"/>
    <mergeCell ref="B707:E707"/>
    <mergeCell ref="H707:J707"/>
    <mergeCell ref="A708:M708"/>
    <mergeCell ref="A709:M709"/>
    <mergeCell ref="B703:C703"/>
    <mergeCell ref="D703:E703"/>
    <mergeCell ref="F703:G703"/>
    <mergeCell ref="B705:I705"/>
    <mergeCell ref="J705:M705"/>
    <mergeCell ref="B701:C701"/>
    <mergeCell ref="D701:E701"/>
    <mergeCell ref="F701:G701"/>
    <mergeCell ref="J701:K701"/>
    <mergeCell ref="B702:C702"/>
    <mergeCell ref="D702:E702"/>
    <mergeCell ref="F702:G702"/>
    <mergeCell ref="J702:K702"/>
    <mergeCell ref="A698:G698"/>
    <mergeCell ref="H698:M698"/>
    <mergeCell ref="B699:C699"/>
    <mergeCell ref="F699:G699"/>
    <mergeCell ref="B700:C700"/>
    <mergeCell ref="D700:E700"/>
    <mergeCell ref="F700:G700"/>
    <mergeCell ref="J700:K700"/>
    <mergeCell ref="A691:F691"/>
    <mergeCell ref="G691:M691"/>
    <mergeCell ref="B692:M692"/>
    <mergeCell ref="B693:M693"/>
    <mergeCell ref="A694:C697"/>
    <mergeCell ref="D694:I697"/>
    <mergeCell ref="J694:M697"/>
    <mergeCell ref="A688:E688"/>
    <mergeCell ref="F688:J688"/>
    <mergeCell ref="K688:M688"/>
    <mergeCell ref="A689:M689"/>
    <mergeCell ref="A690:E690"/>
    <mergeCell ref="F690:J690"/>
    <mergeCell ref="K690:M690"/>
    <mergeCell ref="A686:E686"/>
    <mergeCell ref="F686:J686"/>
    <mergeCell ref="K686:M686"/>
    <mergeCell ref="A687:E687"/>
    <mergeCell ref="F687:J687"/>
    <mergeCell ref="K687:M687"/>
    <mergeCell ref="A683:M683"/>
    <mergeCell ref="A684:E684"/>
    <mergeCell ref="F684:J684"/>
    <mergeCell ref="K684:M684"/>
    <mergeCell ref="A685:E685"/>
    <mergeCell ref="F685:J685"/>
    <mergeCell ref="K685:M685"/>
    <mergeCell ref="A680:M680"/>
    <mergeCell ref="A681:E681"/>
    <mergeCell ref="F681:J681"/>
    <mergeCell ref="K681:M681"/>
    <mergeCell ref="A682:E682"/>
    <mergeCell ref="F682:J682"/>
    <mergeCell ref="K682:M682"/>
    <mergeCell ref="J677:K677"/>
    <mergeCell ref="L677:M677"/>
    <mergeCell ref="D678:E678"/>
    <mergeCell ref="L678:M678"/>
    <mergeCell ref="A679:M679"/>
    <mergeCell ref="A667:M667"/>
    <mergeCell ref="A668:A669"/>
    <mergeCell ref="B668:G668"/>
    <mergeCell ref="H668:M668"/>
    <mergeCell ref="J676:K676"/>
    <mergeCell ref="L676:M676"/>
    <mergeCell ref="A665:B665"/>
    <mergeCell ref="C665:G665"/>
    <mergeCell ref="J665:M665"/>
    <mergeCell ref="A666:B666"/>
    <mergeCell ref="C666:G666"/>
    <mergeCell ref="H666:I666"/>
    <mergeCell ref="J666:M666"/>
    <mergeCell ref="A663:B663"/>
    <mergeCell ref="C663:G663"/>
    <mergeCell ref="J663:M663"/>
    <mergeCell ref="A664:B664"/>
    <mergeCell ref="C664:G664"/>
    <mergeCell ref="J664:M664"/>
    <mergeCell ref="A659:M659"/>
    <mergeCell ref="B660:E660"/>
    <mergeCell ref="H660:J660"/>
    <mergeCell ref="A661:M661"/>
    <mergeCell ref="A662:M662"/>
    <mergeCell ref="B656:C656"/>
    <mergeCell ref="D656:E656"/>
    <mergeCell ref="F656:G656"/>
    <mergeCell ref="B658:I658"/>
    <mergeCell ref="J658:M658"/>
    <mergeCell ref="B654:C654"/>
    <mergeCell ref="D654:E654"/>
    <mergeCell ref="F654:G654"/>
    <mergeCell ref="J654:K654"/>
    <mergeCell ref="B655:C655"/>
    <mergeCell ref="D655:E655"/>
    <mergeCell ref="F655:G655"/>
    <mergeCell ref="J655:K655"/>
    <mergeCell ref="A651:G651"/>
    <mergeCell ref="H651:M651"/>
    <mergeCell ref="B652:C652"/>
    <mergeCell ref="F652:G652"/>
    <mergeCell ref="B653:C653"/>
    <mergeCell ref="D653:E653"/>
    <mergeCell ref="F653:G653"/>
    <mergeCell ref="J653:K653"/>
    <mergeCell ref="A644:F644"/>
    <mergeCell ref="G644:M644"/>
    <mergeCell ref="B645:M645"/>
    <mergeCell ref="B646:M646"/>
    <mergeCell ref="A647:C650"/>
    <mergeCell ref="D647:I650"/>
    <mergeCell ref="J647:M650"/>
    <mergeCell ref="A641:E641"/>
    <mergeCell ref="F641:J641"/>
    <mergeCell ref="K641:M641"/>
    <mergeCell ref="A642:M642"/>
    <mergeCell ref="A643:E643"/>
    <mergeCell ref="F643:J643"/>
    <mergeCell ref="K643:M643"/>
    <mergeCell ref="A639:E639"/>
    <mergeCell ref="F639:J639"/>
    <mergeCell ref="K639:M639"/>
    <mergeCell ref="A640:E640"/>
    <mergeCell ref="F640:J640"/>
    <mergeCell ref="K640:M640"/>
    <mergeCell ref="A636:M636"/>
    <mergeCell ref="A637:E637"/>
    <mergeCell ref="F637:J637"/>
    <mergeCell ref="K637:M637"/>
    <mergeCell ref="A638:E638"/>
    <mergeCell ref="F638:J638"/>
    <mergeCell ref="K638:M638"/>
    <mergeCell ref="A633:M633"/>
    <mergeCell ref="A634:E634"/>
    <mergeCell ref="F634:J634"/>
    <mergeCell ref="K634:M634"/>
    <mergeCell ref="A635:E635"/>
    <mergeCell ref="F635:J635"/>
    <mergeCell ref="K635:M635"/>
    <mergeCell ref="J630:K630"/>
    <mergeCell ref="L630:M630"/>
    <mergeCell ref="D631:E631"/>
    <mergeCell ref="L631:M631"/>
    <mergeCell ref="A632:M632"/>
    <mergeCell ref="A620:M620"/>
    <mergeCell ref="A621:A622"/>
    <mergeCell ref="B621:G621"/>
    <mergeCell ref="H621:M621"/>
    <mergeCell ref="J629:K629"/>
    <mergeCell ref="L629:M629"/>
    <mergeCell ref="A618:B618"/>
    <mergeCell ref="C618:G618"/>
    <mergeCell ref="J618:M618"/>
    <mergeCell ref="A619:B619"/>
    <mergeCell ref="C619:G619"/>
    <mergeCell ref="H619:I619"/>
    <mergeCell ref="J619:M619"/>
    <mergeCell ref="A616:B616"/>
    <mergeCell ref="C616:G616"/>
    <mergeCell ref="J616:M616"/>
    <mergeCell ref="A617:B617"/>
    <mergeCell ref="C617:G617"/>
    <mergeCell ref="J617:M617"/>
    <mergeCell ref="A612:M612"/>
    <mergeCell ref="B613:E613"/>
    <mergeCell ref="H613:J613"/>
    <mergeCell ref="A614:M614"/>
    <mergeCell ref="A615:M615"/>
    <mergeCell ref="B609:C609"/>
    <mergeCell ref="D609:E609"/>
    <mergeCell ref="F609:G609"/>
    <mergeCell ref="B611:I611"/>
    <mergeCell ref="J611:M611"/>
    <mergeCell ref="B607:C607"/>
    <mergeCell ref="D607:E607"/>
    <mergeCell ref="F607:G607"/>
    <mergeCell ref="J607:K607"/>
    <mergeCell ref="B608:C608"/>
    <mergeCell ref="D608:E608"/>
    <mergeCell ref="F608:G608"/>
    <mergeCell ref="J608:K608"/>
    <mergeCell ref="A604:G604"/>
    <mergeCell ref="H604:M604"/>
    <mergeCell ref="B605:C605"/>
    <mergeCell ref="F605:G605"/>
    <mergeCell ref="B606:C606"/>
    <mergeCell ref="D606:E606"/>
    <mergeCell ref="F606:G606"/>
    <mergeCell ref="J606:K606"/>
    <mergeCell ref="A597:F597"/>
    <mergeCell ref="G597:M597"/>
    <mergeCell ref="B598:M598"/>
    <mergeCell ref="B599:M599"/>
    <mergeCell ref="A600:C603"/>
    <mergeCell ref="D600:I603"/>
    <mergeCell ref="J600:M603"/>
    <mergeCell ref="A594:E594"/>
    <mergeCell ref="F594:J594"/>
    <mergeCell ref="K594:M594"/>
    <mergeCell ref="A595:M595"/>
    <mergeCell ref="A596:E596"/>
    <mergeCell ref="F596:J596"/>
    <mergeCell ref="K596:M596"/>
    <mergeCell ref="A592:E592"/>
    <mergeCell ref="F592:J592"/>
    <mergeCell ref="K592:M592"/>
    <mergeCell ref="A593:E593"/>
    <mergeCell ref="F593:J593"/>
    <mergeCell ref="K593:M593"/>
    <mergeCell ref="A589:M589"/>
    <mergeCell ref="A590:E590"/>
    <mergeCell ref="F590:J590"/>
    <mergeCell ref="K590:M590"/>
    <mergeCell ref="A591:E591"/>
    <mergeCell ref="F591:J591"/>
    <mergeCell ref="K591:M591"/>
    <mergeCell ref="A586:M586"/>
    <mergeCell ref="A587:E587"/>
    <mergeCell ref="F587:J587"/>
    <mergeCell ref="K587:M587"/>
    <mergeCell ref="A588:E588"/>
    <mergeCell ref="F588:J588"/>
    <mergeCell ref="K588:M588"/>
    <mergeCell ref="J583:K583"/>
    <mergeCell ref="L583:M583"/>
    <mergeCell ref="D584:E584"/>
    <mergeCell ref="L584:M584"/>
    <mergeCell ref="A585:M585"/>
    <mergeCell ref="A573:M573"/>
    <mergeCell ref="A574:A575"/>
    <mergeCell ref="B574:G574"/>
    <mergeCell ref="H574:M574"/>
    <mergeCell ref="J582:K582"/>
    <mergeCell ref="L582:M582"/>
    <mergeCell ref="A571:B571"/>
    <mergeCell ref="C571:G571"/>
    <mergeCell ref="J571:M571"/>
    <mergeCell ref="A572:B572"/>
    <mergeCell ref="C572:G572"/>
    <mergeCell ref="H572:I572"/>
    <mergeCell ref="J572:M572"/>
    <mergeCell ref="A569:B569"/>
    <mergeCell ref="C569:G569"/>
    <mergeCell ref="J569:M569"/>
    <mergeCell ref="A570:B570"/>
    <mergeCell ref="C570:G570"/>
    <mergeCell ref="J570:M570"/>
    <mergeCell ref="A565:M565"/>
    <mergeCell ref="B566:E566"/>
    <mergeCell ref="H566:J566"/>
    <mergeCell ref="A567:M567"/>
    <mergeCell ref="A568:M568"/>
    <mergeCell ref="B562:C562"/>
    <mergeCell ref="D562:E562"/>
    <mergeCell ref="F562:G562"/>
    <mergeCell ref="B564:I564"/>
    <mergeCell ref="J564:M564"/>
    <mergeCell ref="B560:C560"/>
    <mergeCell ref="D560:E560"/>
    <mergeCell ref="F560:G560"/>
    <mergeCell ref="J560:K560"/>
    <mergeCell ref="B561:C561"/>
    <mergeCell ref="D561:E561"/>
    <mergeCell ref="F561:G561"/>
    <mergeCell ref="J561:K561"/>
    <mergeCell ref="A557:G557"/>
    <mergeCell ref="H557:M557"/>
    <mergeCell ref="B558:C558"/>
    <mergeCell ref="F558:G558"/>
    <mergeCell ref="B559:C559"/>
    <mergeCell ref="D559:E559"/>
    <mergeCell ref="F559:G559"/>
    <mergeCell ref="J559:K559"/>
    <mergeCell ref="A550:F550"/>
    <mergeCell ref="G550:M550"/>
    <mergeCell ref="B551:M551"/>
    <mergeCell ref="B552:M552"/>
    <mergeCell ref="A553:C556"/>
    <mergeCell ref="D553:I556"/>
    <mergeCell ref="J553:M556"/>
    <mergeCell ref="A547:E547"/>
    <mergeCell ref="F547:J547"/>
    <mergeCell ref="K547:M547"/>
    <mergeCell ref="A548:M548"/>
    <mergeCell ref="A549:E549"/>
    <mergeCell ref="F549:J549"/>
    <mergeCell ref="K549:M549"/>
    <mergeCell ref="A545:E545"/>
    <mergeCell ref="F545:J545"/>
    <mergeCell ref="K545:M545"/>
    <mergeCell ref="A546:E546"/>
    <mergeCell ref="F546:J546"/>
    <mergeCell ref="K546:M546"/>
    <mergeCell ref="A542:M542"/>
    <mergeCell ref="A543:E543"/>
    <mergeCell ref="F543:J543"/>
    <mergeCell ref="K543:M543"/>
    <mergeCell ref="A544:E544"/>
    <mergeCell ref="F544:J544"/>
    <mergeCell ref="K544:M544"/>
    <mergeCell ref="A539:M539"/>
    <mergeCell ref="A540:E540"/>
    <mergeCell ref="F540:J540"/>
    <mergeCell ref="K540:M540"/>
    <mergeCell ref="A541:E541"/>
    <mergeCell ref="F541:J541"/>
    <mergeCell ref="K541:M541"/>
    <mergeCell ref="J536:K536"/>
    <mergeCell ref="L536:M536"/>
    <mergeCell ref="D537:E537"/>
    <mergeCell ref="L537:M537"/>
    <mergeCell ref="A538:M538"/>
    <mergeCell ref="A526:M526"/>
    <mergeCell ref="A527:A528"/>
    <mergeCell ref="B527:G527"/>
    <mergeCell ref="H527:M527"/>
    <mergeCell ref="J535:K535"/>
    <mergeCell ref="L535:M535"/>
    <mergeCell ref="A524:B524"/>
    <mergeCell ref="C524:G524"/>
    <mergeCell ref="J524:M524"/>
    <mergeCell ref="A525:B525"/>
    <mergeCell ref="C525:G525"/>
    <mergeCell ref="H525:I525"/>
    <mergeCell ref="J525:M525"/>
    <mergeCell ref="A522:B522"/>
    <mergeCell ref="C522:G522"/>
    <mergeCell ref="J522:M522"/>
    <mergeCell ref="A523:B523"/>
    <mergeCell ref="C523:G523"/>
    <mergeCell ref="J523:M523"/>
    <mergeCell ref="A518:M518"/>
    <mergeCell ref="B519:E519"/>
    <mergeCell ref="H519:J519"/>
    <mergeCell ref="A520:M520"/>
    <mergeCell ref="A521:M521"/>
    <mergeCell ref="B515:C515"/>
    <mergeCell ref="D515:E515"/>
    <mergeCell ref="F515:G515"/>
    <mergeCell ref="B517:I517"/>
    <mergeCell ref="J517:M517"/>
    <mergeCell ref="B513:C513"/>
    <mergeCell ref="D513:E513"/>
    <mergeCell ref="F513:G513"/>
    <mergeCell ref="J513:K513"/>
    <mergeCell ref="B514:C514"/>
    <mergeCell ref="D514:E514"/>
    <mergeCell ref="F514:G514"/>
    <mergeCell ref="J514:K514"/>
    <mergeCell ref="A510:G510"/>
    <mergeCell ref="H510:M510"/>
    <mergeCell ref="B511:C511"/>
    <mergeCell ref="F511:G511"/>
    <mergeCell ref="B512:C512"/>
    <mergeCell ref="D512:E512"/>
    <mergeCell ref="F512:G512"/>
    <mergeCell ref="J512:K512"/>
    <mergeCell ref="A503:F503"/>
    <mergeCell ref="G503:M503"/>
    <mergeCell ref="B504:M504"/>
    <mergeCell ref="B505:M505"/>
    <mergeCell ref="A506:C509"/>
    <mergeCell ref="D506:I509"/>
    <mergeCell ref="J506:M509"/>
    <mergeCell ref="A500:E500"/>
    <mergeCell ref="F500:J500"/>
    <mergeCell ref="K500:M500"/>
    <mergeCell ref="A501:M501"/>
    <mergeCell ref="A502:E502"/>
    <mergeCell ref="F502:J502"/>
    <mergeCell ref="K502:M502"/>
    <mergeCell ref="A498:E498"/>
    <mergeCell ref="F498:J498"/>
    <mergeCell ref="K498:M498"/>
    <mergeCell ref="A499:E499"/>
    <mergeCell ref="F499:J499"/>
    <mergeCell ref="K499:M499"/>
    <mergeCell ref="A495:M495"/>
    <mergeCell ref="A496:E496"/>
    <mergeCell ref="F496:J496"/>
    <mergeCell ref="K496:M496"/>
    <mergeCell ref="A497:E497"/>
    <mergeCell ref="F497:J497"/>
    <mergeCell ref="K497:M497"/>
    <mergeCell ref="A492:M492"/>
    <mergeCell ref="A493:E493"/>
    <mergeCell ref="F493:J493"/>
    <mergeCell ref="K493:M493"/>
    <mergeCell ref="A494:E494"/>
    <mergeCell ref="F494:J494"/>
    <mergeCell ref="K494:M494"/>
    <mergeCell ref="J489:K489"/>
    <mergeCell ref="L489:M489"/>
    <mergeCell ref="D490:E490"/>
    <mergeCell ref="L490:M490"/>
    <mergeCell ref="A491:M491"/>
    <mergeCell ref="A479:M479"/>
    <mergeCell ref="A480:A481"/>
    <mergeCell ref="B480:G480"/>
    <mergeCell ref="H480:M480"/>
    <mergeCell ref="J488:K488"/>
    <mergeCell ref="L488:M488"/>
    <mergeCell ref="A477:B477"/>
    <mergeCell ref="C477:G477"/>
    <mergeCell ref="J477:M477"/>
    <mergeCell ref="A478:B478"/>
    <mergeCell ref="C478:G478"/>
    <mergeCell ref="H478:I478"/>
    <mergeCell ref="J478:M478"/>
    <mergeCell ref="A475:B475"/>
    <mergeCell ref="C475:G475"/>
    <mergeCell ref="J475:M475"/>
    <mergeCell ref="A476:B476"/>
    <mergeCell ref="C476:G476"/>
    <mergeCell ref="J476:M476"/>
    <mergeCell ref="A471:M471"/>
    <mergeCell ref="B472:E472"/>
    <mergeCell ref="H472:J472"/>
    <mergeCell ref="A473:M473"/>
    <mergeCell ref="A474:M474"/>
    <mergeCell ref="B468:C468"/>
    <mergeCell ref="D468:E468"/>
    <mergeCell ref="F468:G468"/>
    <mergeCell ref="B470:I470"/>
    <mergeCell ref="J470:M470"/>
    <mergeCell ref="B466:C466"/>
    <mergeCell ref="D466:E466"/>
    <mergeCell ref="F466:G466"/>
    <mergeCell ref="J466:K466"/>
    <mergeCell ref="B467:C467"/>
    <mergeCell ref="D467:E467"/>
    <mergeCell ref="F467:G467"/>
    <mergeCell ref="J467:K467"/>
    <mergeCell ref="A463:G463"/>
    <mergeCell ref="H463:M463"/>
    <mergeCell ref="B464:C464"/>
    <mergeCell ref="F464:G464"/>
    <mergeCell ref="B465:C465"/>
    <mergeCell ref="D465:E465"/>
    <mergeCell ref="F465:G465"/>
    <mergeCell ref="J465:K465"/>
    <mergeCell ref="A456:F456"/>
    <mergeCell ref="G456:M456"/>
    <mergeCell ref="B457:M457"/>
    <mergeCell ref="B458:M458"/>
    <mergeCell ref="A459:C462"/>
    <mergeCell ref="D459:I462"/>
    <mergeCell ref="J459:M462"/>
    <mergeCell ref="A453:E453"/>
    <mergeCell ref="F453:J453"/>
    <mergeCell ref="K453:M453"/>
    <mergeCell ref="A454:M454"/>
    <mergeCell ref="A455:E455"/>
    <mergeCell ref="F455:J455"/>
    <mergeCell ref="K455:M455"/>
    <mergeCell ref="A451:E451"/>
    <mergeCell ref="F451:J451"/>
    <mergeCell ref="K451:M451"/>
    <mergeCell ref="A452:E452"/>
    <mergeCell ref="F452:J452"/>
    <mergeCell ref="K452:M452"/>
    <mergeCell ref="A448:M448"/>
    <mergeCell ref="A449:E449"/>
    <mergeCell ref="F449:J449"/>
    <mergeCell ref="K449:M449"/>
    <mergeCell ref="A450:E450"/>
    <mergeCell ref="F450:J450"/>
    <mergeCell ref="K450:M450"/>
    <mergeCell ref="A445:M445"/>
    <mergeCell ref="A446:E446"/>
    <mergeCell ref="F446:J446"/>
    <mergeCell ref="K446:M446"/>
    <mergeCell ref="A447:E447"/>
    <mergeCell ref="F447:J447"/>
    <mergeCell ref="K447:M447"/>
    <mergeCell ref="J442:K442"/>
    <mergeCell ref="L442:M442"/>
    <mergeCell ref="D443:E443"/>
    <mergeCell ref="L443:M443"/>
    <mergeCell ref="A444:M444"/>
    <mergeCell ref="A432:M432"/>
    <mergeCell ref="A433:A434"/>
    <mergeCell ref="B433:G433"/>
    <mergeCell ref="H433:M433"/>
    <mergeCell ref="J441:K441"/>
    <mergeCell ref="L441:M441"/>
    <mergeCell ref="A430:B430"/>
    <mergeCell ref="C430:G430"/>
    <mergeCell ref="J430:M430"/>
    <mergeCell ref="A431:B431"/>
    <mergeCell ref="C431:G431"/>
    <mergeCell ref="H431:I431"/>
    <mergeCell ref="J431:M431"/>
    <mergeCell ref="A428:B428"/>
    <mergeCell ref="C428:G428"/>
    <mergeCell ref="J428:M428"/>
    <mergeCell ref="A429:B429"/>
    <mergeCell ref="C429:G429"/>
    <mergeCell ref="J429:M429"/>
    <mergeCell ref="A424:M424"/>
    <mergeCell ref="B425:E425"/>
    <mergeCell ref="H425:J425"/>
    <mergeCell ref="A426:M426"/>
    <mergeCell ref="A427:M427"/>
    <mergeCell ref="B421:C421"/>
    <mergeCell ref="D421:E421"/>
    <mergeCell ref="F421:G421"/>
    <mergeCell ref="B423:I423"/>
    <mergeCell ref="J423:M423"/>
    <mergeCell ref="B419:C419"/>
    <mergeCell ref="D419:E419"/>
    <mergeCell ref="F419:G419"/>
    <mergeCell ref="J419:K419"/>
    <mergeCell ref="B420:C420"/>
    <mergeCell ref="D420:E420"/>
    <mergeCell ref="F420:G420"/>
    <mergeCell ref="J420:K420"/>
    <mergeCell ref="A416:G416"/>
    <mergeCell ref="H416:M416"/>
    <mergeCell ref="B417:C417"/>
    <mergeCell ref="F417:G417"/>
    <mergeCell ref="B418:C418"/>
    <mergeCell ref="D418:E418"/>
    <mergeCell ref="F418:G418"/>
    <mergeCell ref="J418:K418"/>
    <mergeCell ref="A409:F409"/>
    <mergeCell ref="G409:M409"/>
    <mergeCell ref="B410:M410"/>
    <mergeCell ref="B411:M411"/>
    <mergeCell ref="A412:C415"/>
    <mergeCell ref="D412:I415"/>
    <mergeCell ref="J412:M415"/>
    <mergeCell ref="A406:E406"/>
    <mergeCell ref="F406:J406"/>
    <mergeCell ref="K406:M406"/>
    <mergeCell ref="A407:M407"/>
    <mergeCell ref="A408:E408"/>
    <mergeCell ref="F408:J408"/>
    <mergeCell ref="K408:M408"/>
    <mergeCell ref="A404:E404"/>
    <mergeCell ref="F404:J404"/>
    <mergeCell ref="K404:M404"/>
    <mergeCell ref="A405:E405"/>
    <mergeCell ref="F405:J405"/>
    <mergeCell ref="K405:M405"/>
    <mergeCell ref="A401:M401"/>
    <mergeCell ref="A402:E402"/>
    <mergeCell ref="F402:J402"/>
    <mergeCell ref="K402:M402"/>
    <mergeCell ref="A403:E403"/>
    <mergeCell ref="F403:J403"/>
    <mergeCell ref="K403:M403"/>
    <mergeCell ref="A398:M398"/>
    <mergeCell ref="A399:E399"/>
    <mergeCell ref="F399:J399"/>
    <mergeCell ref="K399:M399"/>
    <mergeCell ref="A400:E400"/>
    <mergeCell ref="F400:J400"/>
    <mergeCell ref="K400:M400"/>
    <mergeCell ref="J395:K395"/>
    <mergeCell ref="L395:M395"/>
    <mergeCell ref="D396:E396"/>
    <mergeCell ref="L396:M396"/>
    <mergeCell ref="A397:M397"/>
    <mergeCell ref="A385:M385"/>
    <mergeCell ref="A386:A387"/>
    <mergeCell ref="B386:G386"/>
    <mergeCell ref="H386:M386"/>
    <mergeCell ref="J394:K394"/>
    <mergeCell ref="L394:M394"/>
    <mergeCell ref="A383:B383"/>
    <mergeCell ref="C383:G383"/>
    <mergeCell ref="J383:M383"/>
    <mergeCell ref="A384:B384"/>
    <mergeCell ref="C384:G384"/>
    <mergeCell ref="H384:I384"/>
    <mergeCell ref="J384:M384"/>
    <mergeCell ref="A381:B381"/>
    <mergeCell ref="C381:G381"/>
    <mergeCell ref="J381:M381"/>
    <mergeCell ref="A382:B382"/>
    <mergeCell ref="C382:G382"/>
    <mergeCell ref="J382:M382"/>
    <mergeCell ref="A377:M377"/>
    <mergeCell ref="B378:E378"/>
    <mergeCell ref="H378:J378"/>
    <mergeCell ref="A379:M379"/>
    <mergeCell ref="A380:M380"/>
    <mergeCell ref="B374:C374"/>
    <mergeCell ref="D374:E374"/>
    <mergeCell ref="F374:G374"/>
    <mergeCell ref="B376:I376"/>
    <mergeCell ref="J376:M376"/>
    <mergeCell ref="B372:C372"/>
    <mergeCell ref="D372:E372"/>
    <mergeCell ref="F372:G372"/>
    <mergeCell ref="J372:K372"/>
    <mergeCell ref="B373:C373"/>
    <mergeCell ref="D373:E373"/>
    <mergeCell ref="F373:G373"/>
    <mergeCell ref="J373:K373"/>
    <mergeCell ref="A369:G369"/>
    <mergeCell ref="H369:M369"/>
    <mergeCell ref="B370:C370"/>
    <mergeCell ref="F370:G370"/>
    <mergeCell ref="B371:C371"/>
    <mergeCell ref="D371:E371"/>
    <mergeCell ref="F371:G371"/>
    <mergeCell ref="J371:K371"/>
    <mergeCell ref="A362:F362"/>
    <mergeCell ref="G362:M362"/>
    <mergeCell ref="B363:M363"/>
    <mergeCell ref="B364:M364"/>
    <mergeCell ref="A365:C368"/>
    <mergeCell ref="D365:I368"/>
    <mergeCell ref="J365:M368"/>
    <mergeCell ref="A360:E360"/>
    <mergeCell ref="F360:J360"/>
    <mergeCell ref="K360:M360"/>
    <mergeCell ref="A361:E361"/>
    <mergeCell ref="F361:J361"/>
    <mergeCell ref="K361:M361"/>
    <mergeCell ref="A358:E358"/>
    <mergeCell ref="F358:J358"/>
    <mergeCell ref="K358:M358"/>
    <mergeCell ref="A359:E359"/>
    <mergeCell ref="F359:J359"/>
    <mergeCell ref="K359:M359"/>
    <mergeCell ref="A355:M355"/>
    <mergeCell ref="A356:E356"/>
    <mergeCell ref="F356:J356"/>
    <mergeCell ref="K356:M356"/>
    <mergeCell ref="A357:E357"/>
    <mergeCell ref="F357:J357"/>
    <mergeCell ref="K357:M357"/>
    <mergeCell ref="A352:M352"/>
    <mergeCell ref="A353:E353"/>
    <mergeCell ref="F353:J353"/>
    <mergeCell ref="K353:M353"/>
    <mergeCell ref="A354:E354"/>
    <mergeCell ref="F354:J354"/>
    <mergeCell ref="K354:M354"/>
    <mergeCell ref="J349:K349"/>
    <mergeCell ref="L349:M349"/>
    <mergeCell ref="D350:E350"/>
    <mergeCell ref="L350:M350"/>
    <mergeCell ref="A351:M351"/>
    <mergeCell ref="A339:M339"/>
    <mergeCell ref="A340:A341"/>
    <mergeCell ref="B340:G340"/>
    <mergeCell ref="H340:M340"/>
    <mergeCell ref="J348:K348"/>
    <mergeCell ref="L348:M348"/>
    <mergeCell ref="A337:B337"/>
    <mergeCell ref="C337:G337"/>
    <mergeCell ref="J337:M337"/>
    <mergeCell ref="A338:B338"/>
    <mergeCell ref="C338:G338"/>
    <mergeCell ref="H338:I338"/>
    <mergeCell ref="J338:M338"/>
    <mergeCell ref="A335:B335"/>
    <mergeCell ref="C335:G335"/>
    <mergeCell ref="J335:M335"/>
    <mergeCell ref="A336:B336"/>
    <mergeCell ref="C336:G336"/>
    <mergeCell ref="J336:M336"/>
    <mergeCell ref="A331:M331"/>
    <mergeCell ref="B332:E332"/>
    <mergeCell ref="H332:J332"/>
    <mergeCell ref="A333:M333"/>
    <mergeCell ref="A334:M334"/>
    <mergeCell ref="B328:C328"/>
    <mergeCell ref="D328:E328"/>
    <mergeCell ref="F328:G328"/>
    <mergeCell ref="B330:I330"/>
    <mergeCell ref="J330:M330"/>
    <mergeCell ref="B326:C326"/>
    <mergeCell ref="D326:E326"/>
    <mergeCell ref="F326:G326"/>
    <mergeCell ref="J326:K326"/>
    <mergeCell ref="B327:C327"/>
    <mergeCell ref="D327:E327"/>
    <mergeCell ref="F327:G327"/>
    <mergeCell ref="J327:K327"/>
    <mergeCell ref="A323:G323"/>
    <mergeCell ref="H323:M323"/>
    <mergeCell ref="B324:C324"/>
    <mergeCell ref="F324:G324"/>
    <mergeCell ref="B325:C325"/>
    <mergeCell ref="D325:E325"/>
    <mergeCell ref="F325:G325"/>
    <mergeCell ref="J325:K325"/>
    <mergeCell ref="A316:F316"/>
    <mergeCell ref="G316:M316"/>
    <mergeCell ref="B317:M317"/>
    <mergeCell ref="B318:M318"/>
    <mergeCell ref="A319:C322"/>
    <mergeCell ref="D319:I322"/>
    <mergeCell ref="J319:M322"/>
    <mergeCell ref="A313:E313"/>
    <mergeCell ref="F313:J313"/>
    <mergeCell ref="K313:M313"/>
    <mergeCell ref="A314:M314"/>
    <mergeCell ref="A315:E315"/>
    <mergeCell ref="F315:J315"/>
    <mergeCell ref="K315:M315"/>
    <mergeCell ref="A311:E311"/>
    <mergeCell ref="F311:J311"/>
    <mergeCell ref="K311:M311"/>
    <mergeCell ref="A312:E312"/>
    <mergeCell ref="F312:J312"/>
    <mergeCell ref="K312:M312"/>
    <mergeCell ref="A308:M308"/>
    <mergeCell ref="A309:E309"/>
    <mergeCell ref="F309:J309"/>
    <mergeCell ref="K309:M309"/>
    <mergeCell ref="A310:E310"/>
    <mergeCell ref="F310:J310"/>
    <mergeCell ref="K310:M310"/>
    <mergeCell ref="A305:M305"/>
    <mergeCell ref="A306:E306"/>
    <mergeCell ref="F306:J306"/>
    <mergeCell ref="K306:M306"/>
    <mergeCell ref="A307:E307"/>
    <mergeCell ref="F307:J307"/>
    <mergeCell ref="K307:M307"/>
    <mergeCell ref="J302:K302"/>
    <mergeCell ref="L302:M302"/>
    <mergeCell ref="D303:E303"/>
    <mergeCell ref="L303:M303"/>
    <mergeCell ref="A304:M304"/>
    <mergeCell ref="A292:M292"/>
    <mergeCell ref="A293:A294"/>
    <mergeCell ref="B293:G293"/>
    <mergeCell ref="H293:M293"/>
    <mergeCell ref="J301:K301"/>
    <mergeCell ref="L301:M301"/>
    <mergeCell ref="A290:B290"/>
    <mergeCell ref="C290:G290"/>
    <mergeCell ref="J290:M290"/>
    <mergeCell ref="A291:B291"/>
    <mergeCell ref="C291:G291"/>
    <mergeCell ref="H291:I291"/>
    <mergeCell ref="J291:M291"/>
    <mergeCell ref="A288:B288"/>
    <mergeCell ref="C288:G288"/>
    <mergeCell ref="J288:M288"/>
    <mergeCell ref="A289:B289"/>
    <mergeCell ref="C289:G289"/>
    <mergeCell ref="J289:M289"/>
    <mergeCell ref="A284:M284"/>
    <mergeCell ref="B285:E285"/>
    <mergeCell ref="H285:J285"/>
    <mergeCell ref="A286:M286"/>
    <mergeCell ref="A287:M287"/>
    <mergeCell ref="B281:C281"/>
    <mergeCell ref="D281:E281"/>
    <mergeCell ref="F281:G281"/>
    <mergeCell ref="B283:I283"/>
    <mergeCell ref="J283:M283"/>
    <mergeCell ref="B279:C279"/>
    <mergeCell ref="D279:E279"/>
    <mergeCell ref="F279:G279"/>
    <mergeCell ref="J279:K279"/>
    <mergeCell ref="B280:C280"/>
    <mergeCell ref="D280:E280"/>
    <mergeCell ref="F280:G280"/>
    <mergeCell ref="J280:K280"/>
    <mergeCell ref="A276:G276"/>
    <mergeCell ref="H276:M276"/>
    <mergeCell ref="B277:C277"/>
    <mergeCell ref="F277:G277"/>
    <mergeCell ref="B278:C278"/>
    <mergeCell ref="D278:E278"/>
    <mergeCell ref="F278:G278"/>
    <mergeCell ref="J278:K278"/>
    <mergeCell ref="A269:F269"/>
    <mergeCell ref="G269:M269"/>
    <mergeCell ref="B270:M270"/>
    <mergeCell ref="B271:M271"/>
    <mergeCell ref="A272:C275"/>
    <mergeCell ref="D272:I275"/>
    <mergeCell ref="J272:M275"/>
    <mergeCell ref="A266:E266"/>
    <mergeCell ref="F266:J266"/>
    <mergeCell ref="K266:M266"/>
    <mergeCell ref="A267:M267"/>
    <mergeCell ref="A268:E268"/>
    <mergeCell ref="F268:J268"/>
    <mergeCell ref="K268:M268"/>
    <mergeCell ref="A264:E264"/>
    <mergeCell ref="F264:J264"/>
    <mergeCell ref="K264:M264"/>
    <mergeCell ref="A265:E265"/>
    <mergeCell ref="F265:J265"/>
    <mergeCell ref="K265:M265"/>
    <mergeCell ref="A261:M261"/>
    <mergeCell ref="A262:E262"/>
    <mergeCell ref="F262:J262"/>
    <mergeCell ref="K262:M262"/>
    <mergeCell ref="A263:E263"/>
    <mergeCell ref="F263:J263"/>
    <mergeCell ref="K263:M263"/>
    <mergeCell ref="A258:M258"/>
    <mergeCell ref="A259:E259"/>
    <mergeCell ref="F259:J259"/>
    <mergeCell ref="K259:M259"/>
    <mergeCell ref="A260:E260"/>
    <mergeCell ref="F260:J260"/>
    <mergeCell ref="K260:M260"/>
    <mergeCell ref="J255:K255"/>
    <mergeCell ref="L255:M255"/>
    <mergeCell ref="D256:E256"/>
    <mergeCell ref="L256:M256"/>
    <mergeCell ref="A257:M257"/>
    <mergeCell ref="A245:M245"/>
    <mergeCell ref="A246:A247"/>
    <mergeCell ref="B246:G246"/>
    <mergeCell ref="H246:M246"/>
    <mergeCell ref="J254:K254"/>
    <mergeCell ref="L254:M254"/>
    <mergeCell ref="A243:B243"/>
    <mergeCell ref="C243:G243"/>
    <mergeCell ref="J243:M243"/>
    <mergeCell ref="A244:B244"/>
    <mergeCell ref="C244:G244"/>
    <mergeCell ref="H244:I244"/>
    <mergeCell ref="J244:M244"/>
    <mergeCell ref="A241:B241"/>
    <mergeCell ref="C241:G241"/>
    <mergeCell ref="J241:M241"/>
    <mergeCell ref="A242:B242"/>
    <mergeCell ref="C242:G242"/>
    <mergeCell ref="J242:M242"/>
    <mergeCell ref="A237:M237"/>
    <mergeCell ref="B238:E238"/>
    <mergeCell ref="H238:J238"/>
    <mergeCell ref="A239:M239"/>
    <mergeCell ref="A240:M240"/>
    <mergeCell ref="B234:C234"/>
    <mergeCell ref="D234:E234"/>
    <mergeCell ref="F234:G234"/>
    <mergeCell ref="B236:I236"/>
    <mergeCell ref="J236:M236"/>
    <mergeCell ref="B232:C232"/>
    <mergeCell ref="D232:E232"/>
    <mergeCell ref="F232:G232"/>
    <mergeCell ref="J232:K232"/>
    <mergeCell ref="B233:C233"/>
    <mergeCell ref="D233:E233"/>
    <mergeCell ref="F233:G233"/>
    <mergeCell ref="J233:K233"/>
    <mergeCell ref="A229:G229"/>
    <mergeCell ref="H229:M229"/>
    <mergeCell ref="B230:C230"/>
    <mergeCell ref="F230:G230"/>
    <mergeCell ref="B231:C231"/>
    <mergeCell ref="D231:E231"/>
    <mergeCell ref="F231:G231"/>
    <mergeCell ref="J231:K231"/>
    <mergeCell ref="A222:F222"/>
    <mergeCell ref="G222:M222"/>
    <mergeCell ref="B223:M223"/>
    <mergeCell ref="B224:M224"/>
    <mergeCell ref="A225:C228"/>
    <mergeCell ref="D225:I228"/>
    <mergeCell ref="J225:M228"/>
    <mergeCell ref="A219:E219"/>
    <mergeCell ref="F219:J219"/>
    <mergeCell ref="K219:M219"/>
    <mergeCell ref="A220:M220"/>
    <mergeCell ref="A221:E221"/>
    <mergeCell ref="F221:J221"/>
    <mergeCell ref="K221:M221"/>
    <mergeCell ref="A217:E217"/>
    <mergeCell ref="F217:J217"/>
    <mergeCell ref="K217:M217"/>
    <mergeCell ref="A218:E218"/>
    <mergeCell ref="F218:J218"/>
    <mergeCell ref="K218:M218"/>
    <mergeCell ref="A214:M214"/>
    <mergeCell ref="A215:E215"/>
    <mergeCell ref="F215:J215"/>
    <mergeCell ref="K215:M215"/>
    <mergeCell ref="A216:E216"/>
    <mergeCell ref="F216:J216"/>
    <mergeCell ref="K216:M216"/>
    <mergeCell ref="A211:M211"/>
    <mergeCell ref="A212:E212"/>
    <mergeCell ref="F212:J212"/>
    <mergeCell ref="K212:M212"/>
    <mergeCell ref="A213:E213"/>
    <mergeCell ref="F213:J213"/>
    <mergeCell ref="K213:M213"/>
    <mergeCell ref="J208:K208"/>
    <mergeCell ref="L208:M208"/>
    <mergeCell ref="D209:E209"/>
    <mergeCell ref="L209:M209"/>
    <mergeCell ref="A210:M210"/>
    <mergeCell ref="A198:M198"/>
    <mergeCell ref="A199:A200"/>
    <mergeCell ref="B199:G199"/>
    <mergeCell ref="H199:M199"/>
    <mergeCell ref="J207:K207"/>
    <mergeCell ref="L207:M207"/>
    <mergeCell ref="A196:B196"/>
    <mergeCell ref="C196:G196"/>
    <mergeCell ref="J196:M196"/>
    <mergeCell ref="A197:B197"/>
    <mergeCell ref="C197:G197"/>
    <mergeCell ref="H197:I197"/>
    <mergeCell ref="J197:M197"/>
    <mergeCell ref="A194:B194"/>
    <mergeCell ref="C194:G194"/>
    <mergeCell ref="J194:M194"/>
    <mergeCell ref="A195:B195"/>
    <mergeCell ref="C195:G195"/>
    <mergeCell ref="J195:M195"/>
    <mergeCell ref="A190:M190"/>
    <mergeCell ref="B191:E191"/>
    <mergeCell ref="H191:J191"/>
    <mergeCell ref="A192:M192"/>
    <mergeCell ref="A193:M193"/>
    <mergeCell ref="B187:C187"/>
    <mergeCell ref="D187:E187"/>
    <mergeCell ref="F187:G187"/>
    <mergeCell ref="B189:I189"/>
    <mergeCell ref="J189:M189"/>
    <mergeCell ref="B185:C185"/>
    <mergeCell ref="D185:E185"/>
    <mergeCell ref="F185:G185"/>
    <mergeCell ref="J185:K185"/>
    <mergeCell ref="B186:C186"/>
    <mergeCell ref="D186:E186"/>
    <mergeCell ref="F186:G186"/>
    <mergeCell ref="J186:K186"/>
    <mergeCell ref="A182:G182"/>
    <mergeCell ref="H182:M182"/>
    <mergeCell ref="B183:C183"/>
    <mergeCell ref="F183:G183"/>
    <mergeCell ref="B184:C184"/>
    <mergeCell ref="D184:E184"/>
    <mergeCell ref="F184:G184"/>
    <mergeCell ref="J184:K184"/>
    <mergeCell ref="A175:F175"/>
    <mergeCell ref="G175:M175"/>
    <mergeCell ref="B176:M176"/>
    <mergeCell ref="B177:M177"/>
    <mergeCell ref="A178:C181"/>
    <mergeCell ref="D178:I181"/>
    <mergeCell ref="J178:M181"/>
    <mergeCell ref="A172:E172"/>
    <mergeCell ref="F172:J172"/>
    <mergeCell ref="K172:M172"/>
    <mergeCell ref="A173:M173"/>
    <mergeCell ref="A174:E174"/>
    <mergeCell ref="F174:J174"/>
    <mergeCell ref="K174:M174"/>
    <mergeCell ref="A170:E170"/>
    <mergeCell ref="F170:J170"/>
    <mergeCell ref="K170:M170"/>
    <mergeCell ref="A171:E171"/>
    <mergeCell ref="F171:J171"/>
    <mergeCell ref="K171:M171"/>
    <mergeCell ref="A167:M167"/>
    <mergeCell ref="A168:E168"/>
    <mergeCell ref="F168:J168"/>
    <mergeCell ref="K168:M168"/>
    <mergeCell ref="A169:E169"/>
    <mergeCell ref="F169:J169"/>
    <mergeCell ref="K169:M169"/>
    <mergeCell ref="A164:M164"/>
    <mergeCell ref="A165:E165"/>
    <mergeCell ref="F165:J165"/>
    <mergeCell ref="K165:M165"/>
    <mergeCell ref="A166:E166"/>
    <mergeCell ref="F166:J166"/>
    <mergeCell ref="K166:M166"/>
    <mergeCell ref="J161:K161"/>
    <mergeCell ref="L161:M161"/>
    <mergeCell ref="D162:E162"/>
    <mergeCell ref="L162:M162"/>
    <mergeCell ref="A163:M163"/>
    <mergeCell ref="A151:M151"/>
    <mergeCell ref="A152:A153"/>
    <mergeCell ref="B152:G152"/>
    <mergeCell ref="H152:M152"/>
    <mergeCell ref="J160:K160"/>
    <mergeCell ref="L160:M160"/>
    <mergeCell ref="A149:B149"/>
    <mergeCell ref="C149:G149"/>
    <mergeCell ref="J149:M149"/>
    <mergeCell ref="A150:B150"/>
    <mergeCell ref="C150:G150"/>
    <mergeCell ref="H150:I150"/>
    <mergeCell ref="J150:M150"/>
    <mergeCell ref="A147:B147"/>
    <mergeCell ref="C147:G147"/>
    <mergeCell ref="J147:M147"/>
    <mergeCell ref="A148:B148"/>
    <mergeCell ref="C148:G148"/>
    <mergeCell ref="J148:M148"/>
    <mergeCell ref="A143:M143"/>
    <mergeCell ref="B144:E144"/>
    <mergeCell ref="H144:J144"/>
    <mergeCell ref="A145:M145"/>
    <mergeCell ref="A146:M146"/>
    <mergeCell ref="B140:C140"/>
    <mergeCell ref="D140:E140"/>
    <mergeCell ref="F140:G140"/>
    <mergeCell ref="B142:I142"/>
    <mergeCell ref="J142:M142"/>
    <mergeCell ref="B138:C138"/>
    <mergeCell ref="D138:E138"/>
    <mergeCell ref="F138:G138"/>
    <mergeCell ref="J138:K138"/>
    <mergeCell ref="B139:C139"/>
    <mergeCell ref="D139:E139"/>
    <mergeCell ref="F139:G139"/>
    <mergeCell ref="J139:K139"/>
    <mergeCell ref="A135:G135"/>
    <mergeCell ref="H135:M135"/>
    <mergeCell ref="B136:C136"/>
    <mergeCell ref="F136:G136"/>
    <mergeCell ref="B137:C137"/>
    <mergeCell ref="D137:E137"/>
    <mergeCell ref="F137:G137"/>
    <mergeCell ref="J137:K137"/>
    <mergeCell ref="A128:F128"/>
    <mergeCell ref="G128:M128"/>
    <mergeCell ref="B129:M129"/>
    <mergeCell ref="B130:M130"/>
    <mergeCell ref="A131:C134"/>
    <mergeCell ref="D131:I134"/>
    <mergeCell ref="J131:M134"/>
    <mergeCell ref="A125:E125"/>
    <mergeCell ref="F125:J125"/>
    <mergeCell ref="K125:M125"/>
    <mergeCell ref="A126:M126"/>
    <mergeCell ref="A127:E127"/>
    <mergeCell ref="F127:J127"/>
    <mergeCell ref="K127:M127"/>
    <mergeCell ref="A123:E123"/>
    <mergeCell ref="F123:J123"/>
    <mergeCell ref="K123:M123"/>
    <mergeCell ref="A124:E124"/>
    <mergeCell ref="F124:J124"/>
    <mergeCell ref="K124:M124"/>
    <mergeCell ref="A120:M120"/>
    <mergeCell ref="A121:E121"/>
    <mergeCell ref="F121:J121"/>
    <mergeCell ref="K121:M121"/>
    <mergeCell ref="A122:E122"/>
    <mergeCell ref="F122:J122"/>
    <mergeCell ref="K122:M122"/>
    <mergeCell ref="A117:M117"/>
    <mergeCell ref="A118:E118"/>
    <mergeCell ref="F118:J118"/>
    <mergeCell ref="K118:M118"/>
    <mergeCell ref="A119:E119"/>
    <mergeCell ref="F119:J119"/>
    <mergeCell ref="K119:M119"/>
    <mergeCell ref="J114:K114"/>
    <mergeCell ref="L114:M114"/>
    <mergeCell ref="D115:E115"/>
    <mergeCell ref="L115:M115"/>
    <mergeCell ref="A116:M116"/>
    <mergeCell ref="A104:M104"/>
    <mergeCell ref="A105:A106"/>
    <mergeCell ref="B105:G105"/>
    <mergeCell ref="H105:M105"/>
    <mergeCell ref="J113:K113"/>
    <mergeCell ref="L113:M113"/>
    <mergeCell ref="A102:B102"/>
    <mergeCell ref="C102:G102"/>
    <mergeCell ref="J102:M102"/>
    <mergeCell ref="A103:B103"/>
    <mergeCell ref="C103:G103"/>
    <mergeCell ref="H103:I103"/>
    <mergeCell ref="J103:M103"/>
    <mergeCell ref="A100:B100"/>
    <mergeCell ref="C100:G100"/>
    <mergeCell ref="J100:M100"/>
    <mergeCell ref="A101:B101"/>
    <mergeCell ref="C101:G101"/>
    <mergeCell ref="J101:M101"/>
    <mergeCell ref="A96:M96"/>
    <mergeCell ref="B97:E97"/>
    <mergeCell ref="H97:J97"/>
    <mergeCell ref="A98:M98"/>
    <mergeCell ref="A99:M99"/>
    <mergeCell ref="B93:C93"/>
    <mergeCell ref="D93:E93"/>
    <mergeCell ref="F93:G93"/>
    <mergeCell ref="B95:I95"/>
    <mergeCell ref="J95:M95"/>
    <mergeCell ref="B91:C91"/>
    <mergeCell ref="D91:E91"/>
    <mergeCell ref="F91:G91"/>
    <mergeCell ref="J91:K91"/>
    <mergeCell ref="B92:C92"/>
    <mergeCell ref="D92:E92"/>
    <mergeCell ref="F92:G92"/>
    <mergeCell ref="J92:K92"/>
    <mergeCell ref="A88:G88"/>
    <mergeCell ref="H88:M88"/>
    <mergeCell ref="B89:C89"/>
    <mergeCell ref="F89:G89"/>
    <mergeCell ref="B90:C90"/>
    <mergeCell ref="D90:E90"/>
    <mergeCell ref="F90:G90"/>
    <mergeCell ref="J90:K90"/>
    <mergeCell ref="A81:F81"/>
    <mergeCell ref="G81:M81"/>
    <mergeCell ref="B82:M82"/>
    <mergeCell ref="B83:M83"/>
    <mergeCell ref="A84:C87"/>
    <mergeCell ref="D84:I87"/>
    <mergeCell ref="J84:M87"/>
    <mergeCell ref="A78:E78"/>
    <mergeCell ref="F78:J78"/>
    <mergeCell ref="K78:M78"/>
    <mergeCell ref="A79:M79"/>
    <mergeCell ref="A80:E80"/>
    <mergeCell ref="F80:J80"/>
    <mergeCell ref="K80:M80"/>
    <mergeCell ref="A76:E76"/>
    <mergeCell ref="F76:J76"/>
    <mergeCell ref="K76:M76"/>
    <mergeCell ref="A77:E77"/>
    <mergeCell ref="F77:J77"/>
    <mergeCell ref="K77:M77"/>
    <mergeCell ref="A73:M73"/>
    <mergeCell ref="A74:E74"/>
    <mergeCell ref="F74:J74"/>
    <mergeCell ref="K74:M74"/>
    <mergeCell ref="A75:E75"/>
    <mergeCell ref="F75:J75"/>
    <mergeCell ref="K75:M75"/>
    <mergeCell ref="A70:M70"/>
    <mergeCell ref="A71:E71"/>
    <mergeCell ref="F71:J71"/>
    <mergeCell ref="K71:M71"/>
    <mergeCell ref="A72:E72"/>
    <mergeCell ref="F72:J72"/>
    <mergeCell ref="K72:M72"/>
    <mergeCell ref="J67:K67"/>
    <mergeCell ref="L67:M67"/>
    <mergeCell ref="D68:E68"/>
    <mergeCell ref="L68:M68"/>
    <mergeCell ref="A69:M69"/>
    <mergeCell ref="A57:M57"/>
    <mergeCell ref="A58:A59"/>
    <mergeCell ref="B58:G58"/>
    <mergeCell ref="H58:M58"/>
    <mergeCell ref="J66:K66"/>
    <mergeCell ref="L66:M66"/>
    <mergeCell ref="A55:B55"/>
    <mergeCell ref="C55:G55"/>
    <mergeCell ref="J55:M55"/>
    <mergeCell ref="A56:B56"/>
    <mergeCell ref="C56:G56"/>
    <mergeCell ref="H56:I56"/>
    <mergeCell ref="J56:M56"/>
    <mergeCell ref="A53:B53"/>
    <mergeCell ref="C53:G53"/>
    <mergeCell ref="J53:M53"/>
    <mergeCell ref="A54:B54"/>
    <mergeCell ref="C54:G54"/>
    <mergeCell ref="J54:M54"/>
    <mergeCell ref="A49:M49"/>
    <mergeCell ref="B50:E50"/>
    <mergeCell ref="H50:J50"/>
    <mergeCell ref="A51:M51"/>
    <mergeCell ref="A52:M52"/>
    <mergeCell ref="B46:C46"/>
    <mergeCell ref="D46:E46"/>
    <mergeCell ref="F46:G46"/>
    <mergeCell ref="B48:I48"/>
    <mergeCell ref="J48:M48"/>
    <mergeCell ref="B44:C44"/>
    <mergeCell ref="D44:E44"/>
    <mergeCell ref="F44:G44"/>
    <mergeCell ref="J44:K44"/>
    <mergeCell ref="B45:C45"/>
    <mergeCell ref="D45:E45"/>
    <mergeCell ref="F45:G45"/>
    <mergeCell ref="J45:K45"/>
    <mergeCell ref="A41:G41"/>
    <mergeCell ref="H41:M41"/>
    <mergeCell ref="B42:C42"/>
    <mergeCell ref="F42:G42"/>
    <mergeCell ref="B43:C43"/>
    <mergeCell ref="D43:E43"/>
    <mergeCell ref="F43:G43"/>
    <mergeCell ref="J43:K43"/>
    <mergeCell ref="B35:M35"/>
    <mergeCell ref="B36:M36"/>
    <mergeCell ref="A37:C40"/>
    <mergeCell ref="D37:I40"/>
    <mergeCell ref="J37:M40"/>
    <mergeCell ref="A32:M32"/>
    <mergeCell ref="A33:E33"/>
    <mergeCell ref="F33:J33"/>
    <mergeCell ref="K33:M33"/>
    <mergeCell ref="A34:F34"/>
    <mergeCell ref="G34:M34"/>
    <mergeCell ref="A30:E30"/>
    <mergeCell ref="F30:J30"/>
    <mergeCell ref="K30:M30"/>
    <mergeCell ref="A31:E31"/>
    <mergeCell ref="F31:J31"/>
    <mergeCell ref="K31:M31"/>
    <mergeCell ref="A28:E28"/>
    <mergeCell ref="F28:J28"/>
    <mergeCell ref="K28:M28"/>
    <mergeCell ref="A29:E29"/>
    <mergeCell ref="F29:J29"/>
    <mergeCell ref="K29:M29"/>
    <mergeCell ref="A25:E25"/>
    <mergeCell ref="F25:J25"/>
    <mergeCell ref="K25:M25"/>
    <mergeCell ref="A26:M26"/>
    <mergeCell ref="A27:E27"/>
    <mergeCell ref="F27:J27"/>
    <mergeCell ref="K27:M27"/>
    <mergeCell ref="J19:K19"/>
    <mergeCell ref="L19:M19"/>
    <mergeCell ref="J20:K20"/>
    <mergeCell ref="L20:M20"/>
    <mergeCell ref="D21:E21"/>
    <mergeCell ref="L21:M21"/>
    <mergeCell ref="H9:I9"/>
    <mergeCell ref="J9:M9"/>
    <mergeCell ref="A10:M10"/>
    <mergeCell ref="A11:A12"/>
    <mergeCell ref="B11:G11"/>
    <mergeCell ref="H11:M11"/>
    <mergeCell ref="J6:M6"/>
    <mergeCell ref="A7:B7"/>
    <mergeCell ref="C7:G7"/>
    <mergeCell ref="J7:M7"/>
    <mergeCell ref="A8:B8"/>
    <mergeCell ref="C8:G8"/>
    <mergeCell ref="J8:M8"/>
    <mergeCell ref="J1:M1"/>
    <mergeCell ref="A2:M2"/>
    <mergeCell ref="B3:E3"/>
    <mergeCell ref="H3:J3"/>
    <mergeCell ref="A4:M4"/>
    <mergeCell ref="B1:I1"/>
    <mergeCell ref="A5:M5"/>
    <mergeCell ref="A6:B6"/>
    <mergeCell ref="C6:G6"/>
    <mergeCell ref="A9:B9"/>
    <mergeCell ref="C9:G9"/>
    <mergeCell ref="A22:M22"/>
    <mergeCell ref="A23:M23"/>
    <mergeCell ref="A24:E24"/>
    <mergeCell ref="F24:J24"/>
    <mergeCell ref="K24:M24"/>
  </mergeCells>
  <hyperlinks>
    <hyperlink ref="K3" r:id="rId1"/>
    <hyperlink ref="K50" r:id="rId2"/>
    <hyperlink ref="K97" r:id="rId3"/>
    <hyperlink ref="K144" r:id="rId4"/>
    <hyperlink ref="K191" r:id="rId5"/>
    <hyperlink ref="K238" r:id="rId6"/>
    <hyperlink ref="K285" r:id="rId7"/>
    <hyperlink ref="K332" r:id="rId8"/>
    <hyperlink ref="K378" r:id="rId9"/>
    <hyperlink ref="K425" r:id="rId10"/>
    <hyperlink ref="K472" r:id="rId11"/>
    <hyperlink ref="K519" r:id="rId12"/>
    <hyperlink ref="K566" r:id="rId13"/>
    <hyperlink ref="K613" r:id="rId14"/>
    <hyperlink ref="K660" r:id="rId15"/>
    <hyperlink ref="K707" r:id="rId16"/>
    <hyperlink ref="K754" r:id="rId17"/>
    <hyperlink ref="K801" r:id="rId18"/>
    <hyperlink ref="K848" r:id="rId19"/>
    <hyperlink ref="K895" r:id="rId20"/>
    <hyperlink ref="K942" r:id="rId21"/>
    <hyperlink ref="K989" r:id="rId22"/>
    <hyperlink ref="K1036" r:id="rId23"/>
    <hyperlink ref="K1083" r:id="rId24"/>
    <hyperlink ref="K1130" r:id="rId25"/>
    <hyperlink ref="K1177" r:id="rId26"/>
    <hyperlink ref="K1224" r:id="rId27"/>
    <hyperlink ref="K1271" r:id="rId28"/>
    <hyperlink ref="K1318" r:id="rId29"/>
    <hyperlink ref="K1365" r:id="rId30"/>
    <hyperlink ref="K1412" r:id="rId31"/>
    <hyperlink ref="K1459" r:id="rId32"/>
    <hyperlink ref="K1506" r:id="rId33"/>
    <hyperlink ref="K1555" r:id="rId34"/>
    <hyperlink ref="K1604" r:id="rId35"/>
  </hyperlinks>
  <pageMargins left="0.7" right="0.7" top="0.75" bottom="0.75" header="0.3" footer="0.3"/>
  <pageSetup orientation="portrait"/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PROFILE</vt:lpstr>
      <vt:lpstr>RS- PA1</vt:lpstr>
      <vt:lpstr>RC-PA1</vt:lpstr>
      <vt:lpstr>RS HY</vt:lpstr>
      <vt:lpstr>RC HY</vt:lpstr>
      <vt:lpstr>RS PA2</vt:lpstr>
      <vt:lpstr>RC PA2</vt:lpstr>
      <vt:lpstr>RS FINAL</vt:lpstr>
      <vt:lpstr>RC FINAL</vt:lpstr>
      <vt:lpstr>RS HALF</vt:lpstr>
      <vt:lpstr>RS FINAL 80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pooja mahajan</cp:lastModifiedBy>
  <cp:lastPrinted>2024-03-23T04:31:36Z</cp:lastPrinted>
  <dcterms:created xsi:type="dcterms:W3CDTF">2021-10-11T05:48:00Z</dcterms:created>
  <dcterms:modified xsi:type="dcterms:W3CDTF">2024-03-23T04:34:56Z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51559C30AEEE4C0E9C69810527B24DC8</vt:lpwstr>
  </property>
  <property fmtid="{D5CDD505-2E9C-101B-9397-08002B2CF9AE}" pid="3" name="KSOProductBuildVer">
    <vt:lpwstr>1033-12.2.0.13359</vt:lpwstr>
  </property>
</Properties>
</file>